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05" yWindow="210" windowWidth="12930" windowHeight="1332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<sst xmlns="http://schemas.openxmlformats.org/spreadsheetml/2006/main" count="124" uniqueCount="110">
  <si>
    <t>P R Í J M Y:</t>
  </si>
  <si>
    <t>spolu</t>
  </si>
  <si>
    <t>V Ý D A V K Y:</t>
  </si>
  <si>
    <t>1.    sekretariát spolku</t>
  </si>
  <si>
    <t>2.  Zasadania VV, DR, VZ a komisií SHS JAMES</t>
  </si>
  <si>
    <t>4.  Základné činnosti a propagácia spolku</t>
  </si>
  <si>
    <t>3.  Športová diplomacia, členské do šport. organizácií</t>
  </si>
  <si>
    <t xml:space="preserve">Spolu strediská 1 až 4 (základné funkcie spolku) </t>
  </si>
  <si>
    <t>5.  Športová a ostatná činnosť SHS</t>
  </si>
  <si>
    <t>6.  Údržba  a spravovanie chát</t>
  </si>
  <si>
    <t xml:space="preserve">VÝDAVKY SPOLU </t>
  </si>
  <si>
    <t xml:space="preserve">Rozdiel medzi plán. príjmami a plán. výdavkami (plán. rezerva) </t>
  </si>
  <si>
    <t xml:space="preserve">spolu </t>
  </si>
  <si>
    <t xml:space="preserve">104 pohostenia, návštevy </t>
  </si>
  <si>
    <t>105 cestovné</t>
  </si>
  <si>
    <t>106 poštovné</t>
  </si>
  <si>
    <t xml:space="preserve">109 telefón, internet </t>
  </si>
  <si>
    <t xml:space="preserve">107 spotrebný materiál </t>
  </si>
  <si>
    <t>108 počítačové vybavenie, údržba počítačov</t>
  </si>
  <si>
    <t>110 nájomné, údržba sekretariátu</t>
  </si>
  <si>
    <t>201 výkonný výbor SHS JAMES</t>
  </si>
  <si>
    <t>203 valné zhromaždenie SHS JAMES</t>
  </si>
  <si>
    <t xml:space="preserve">301 členské UIAA </t>
  </si>
  <si>
    <t xml:space="preserve">302 členské IFSC </t>
  </si>
  <si>
    <t xml:space="preserve">303 členské KŠZ </t>
  </si>
  <si>
    <t xml:space="preserve">304 delegát na VZ UIAA, IFSC, ICICC </t>
  </si>
  <si>
    <t>402 poistenie zásahov HZS</t>
  </si>
  <si>
    <t xml:space="preserve">403 THT JAMES </t>
  </si>
  <si>
    <t xml:space="preserve">405 Psotkov memoriál </t>
  </si>
  <si>
    <t>406 Komisia ochrany prírody</t>
  </si>
  <si>
    <t xml:space="preserve">407 Metodicko-bezpečnostná komisia </t>
  </si>
  <si>
    <t>408 Medicínska komisia</t>
  </si>
  <si>
    <t>409 Informačné a dokumentačné centrum JAMES</t>
  </si>
  <si>
    <t xml:space="preserve">410 webová stránka spolku </t>
  </si>
  <si>
    <t xml:space="preserve">412 festivaly horských filmov (Bratislava a Poprad) </t>
  </si>
  <si>
    <t>414 propagácia SHS JAMES</t>
  </si>
  <si>
    <t xml:space="preserve">505 údržba  a zaisťovanie skal. oblastí vrátane Vysokých Tatier </t>
  </si>
  <si>
    <t xml:space="preserve">507 podpora výstavby umelých stien </t>
  </si>
  <si>
    <t>508 publikácia metod. materiálov v časopise Horolezec</t>
  </si>
  <si>
    <t>701 poplatky bankám, atď.</t>
  </si>
  <si>
    <t>chaty nájomné (Jelenec a tatranské chaty)</t>
  </si>
  <si>
    <t xml:space="preserve">204 cestovné trénerov a manažérov komisií  </t>
  </si>
  <si>
    <t>112 stravné lístky sekretariát</t>
  </si>
  <si>
    <t xml:space="preserve">iné a neplánované (2%, dary, úroky v bankách,atď.) </t>
  </si>
  <si>
    <t>202 kontrolná komisia SHS JAMES</t>
  </si>
  <si>
    <t xml:space="preserve">    plán</t>
  </si>
  <si>
    <t>404 Bokami ZT</t>
  </si>
  <si>
    <t xml:space="preserve">8.  Iné a neplánované </t>
  </si>
  <si>
    <t>7. Akcie Erasmus</t>
  </si>
  <si>
    <t xml:space="preserve">Erasmus </t>
  </si>
  <si>
    <t>Erasmus manager (Koller cena práce)</t>
  </si>
  <si>
    <t>Erasmus RTT (Linek na dohodu)</t>
  </si>
  <si>
    <t>Erasmus film</t>
  </si>
  <si>
    <t>102 účtovníctvo (cena práce)</t>
  </si>
  <si>
    <t xml:space="preserve">504 skialpinizmus </t>
  </si>
  <si>
    <t>509 tréner a menežér reprezentácie</t>
  </si>
  <si>
    <t>702 daň 2016 (z prípadného zdaniteľného zisku)</t>
  </si>
  <si>
    <t>Erasmus admin (Minková cena práce)</t>
  </si>
  <si>
    <t>111 ostatné služby</t>
  </si>
  <si>
    <t xml:space="preserve">112 účtovníctvo </t>
  </si>
  <si>
    <t xml:space="preserve">zostatok z roku 2017 (z toho rezervy komisií z r. 2017 - 10 560,00 €) </t>
  </si>
  <si>
    <t>pohľadávky z roku 2017</t>
  </si>
  <si>
    <t>členské 2018</t>
  </si>
  <si>
    <t xml:space="preserve">101 predseda (cena práce) </t>
  </si>
  <si>
    <t>115 sekretár</t>
  </si>
  <si>
    <t>306 členské EUMA</t>
  </si>
  <si>
    <t>413 členské odznaky 3000 ks</t>
  </si>
  <si>
    <t xml:space="preserve">501 alpinizmus (z toho rezerva kom. z r. 2017 – 7 780,00 €) </t>
  </si>
  <si>
    <t xml:space="preserve">502 preteky v lezení (z toho rezerva kom. z r. 2017 – 1 800,00 €) </t>
  </si>
  <si>
    <t>503 preteky v ľad. lezení (z toho rezerva kom. z r. 2017 – 980,00 €)</t>
  </si>
  <si>
    <t>Pracovné mítingy Erasmus (Maďarsko, Slovensko)</t>
  </si>
  <si>
    <t>Horolezecký týždeň Erasmus (Taliansko)</t>
  </si>
  <si>
    <t>510 príspevky oddielom</t>
  </si>
  <si>
    <t xml:space="preserve">dotácia z MŠ (na reprezentáciu, činnosť a kluby)  </t>
  </si>
  <si>
    <t xml:space="preserve">          z toho Horolezectvo 30 699,00 €, Športové lezenie 5 915,00 €</t>
  </si>
  <si>
    <t>podpora športovcov Top tímu (Vanda Michalková)</t>
  </si>
  <si>
    <t>115 administratíva, databázy (p.Bukový)</t>
  </si>
  <si>
    <t>502 podpora športovcov Top tímu (Vanda Michalková)</t>
  </si>
  <si>
    <t>dar ČHS a MHSS na opravy chát</t>
  </si>
  <si>
    <t>103 sociálny fond (z toho prevod z r. 2017 - 135,44  €)</t>
  </si>
  <si>
    <t xml:space="preserve">          Slovenský  horolezecký  spolok  JAMES,  Junácka 6,  832 80  Bratislava</t>
  </si>
  <si>
    <t xml:space="preserve"> </t>
  </si>
  <si>
    <t xml:space="preserve">411 vydanie ročenky spolku </t>
  </si>
  <si>
    <t xml:space="preserve">                                                  Č E R P A N I E    R O Z P O Č T U   2 0 1 8</t>
  </si>
  <si>
    <t>skutočnosť</t>
  </si>
  <si>
    <t>rozdiel</t>
  </si>
  <si>
    <t>pokladňa</t>
  </si>
  <si>
    <t xml:space="preserve">VÚB bež. účet </t>
  </si>
  <si>
    <t xml:space="preserve">Sberbank term. účet </t>
  </si>
  <si>
    <t xml:space="preserve">Sberbank bežný účet </t>
  </si>
  <si>
    <t>VÚB účet štátnej dotácie</t>
  </si>
  <si>
    <t>Stav na účtoch a v pokladni k 31. 12. 2018:</t>
  </si>
  <si>
    <t>VÚB účet TOP tím</t>
  </si>
  <si>
    <t>neplánované SOV dotácia na OHM, P. Kuric</t>
  </si>
  <si>
    <t xml:space="preserve">         z toho ČHS 3886,00 €; MHSSZ 1500,00 €</t>
  </si>
  <si>
    <t>z toho preukazy 2019 Alpha print 489,59 €; poštovné 12/2018 27,50 €;</t>
  </si>
  <si>
    <r>
      <t xml:space="preserve">    </t>
    </r>
    <r>
      <rPr>
        <sz val="9"/>
        <rFont val="Times New Roman"/>
        <family val="1"/>
      </rPr>
      <t>fakt. M.Ryša, obklady Zbojnícka chata, 278,83 €</t>
    </r>
  </si>
  <si>
    <t>305 členské IFSC Europe</t>
  </si>
  <si>
    <t>Horolezecký týždeň Erasmus (Slovinsko)</t>
  </si>
  <si>
    <t xml:space="preserve">         z toho 2% - 3748,05 €; term. účet Prima banka 270,20 €</t>
  </si>
  <si>
    <t>V. Michalková, SOV štipendium pre OH Tokio</t>
  </si>
  <si>
    <t>P. Kuric, štipendium SOV pre YOG Buenos Aires</t>
  </si>
  <si>
    <t>výdavky fakturované 2018, uhradené v januári 2019</t>
  </si>
  <si>
    <t>tieto výdavky budú v analytickom čerpaní roku 2019</t>
  </si>
  <si>
    <t>Erasmus technik (Bukový)</t>
  </si>
  <si>
    <t>nevrátené zálohy (vrátené 01 a 03.2019)</t>
  </si>
  <si>
    <t>401 preukazy 2018</t>
  </si>
  <si>
    <t>nezaradený výdaj</t>
  </si>
  <si>
    <t>neplánované, SOV štipendium pre OH Tokio, V. Michalková</t>
  </si>
  <si>
    <t xml:space="preserve">506 komisia mládeže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</si>
</sst>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.0"/>
    <numFmt numFmtId="176" formatCode="_-* #,##0.0\ _S_k_-;\-* #,##0.0\ _S_k_-;_-* &quot;-&quot;??\ _S_k_-;_-@_-"/>
    <numFmt numFmtId="177" formatCode="_-* #,##0\ _S_k_-;\-* #,##0\ _S_k_-;_-* &quot;-&quot;??\ _S_k_-;_-@_-"/>
    <numFmt numFmtId="178" formatCode="0.0"/>
    <numFmt numFmtId="179" formatCode="#,##0.00_ ;\-#,##0.00\ "/>
    <numFmt numFmtId="180" formatCode="#,##0.00\ [$€-1];[Red]\-#,##0.00\ [$€-1]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2" fontId="5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8" fillId="0" borderId="11" xfId="0" applyFont="1" applyBorder="1" applyAlignment="1">
      <alignment/>
    </xf>
    <xf numFmtId="4" fontId="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zoomScale="130" zoomScaleNormal="130" zoomScalePageLayoutView="0" workbookViewId="0" topLeftCell="A72">
      <selection activeCell="E83" sqref="E83"/>
    </sheetView>
  </sheetViews>
  <sheetFormatPr defaultColWidth="9.140625" defaultRowHeight="12.75"/>
  <cols>
    <col min="1" max="1" width="48.57421875" style="0" customWidth="1"/>
    <col min="2" max="2" width="10.7109375" style="0" customWidth="1"/>
    <col min="3" max="3" width="10.00390625" style="0" customWidth="1"/>
    <col min="4" max="4" width="9.421875" style="0" bestFit="1" customWidth="1"/>
  </cols>
  <sheetData>
    <row r="1" s="18" customFormat="1" ht="12.75">
      <c r="A1" s="18" t="s">
        <v>80</v>
      </c>
    </row>
    <row r="2" s="19" customFormat="1" ht="6.75"/>
    <row r="3" spans="1:5" ht="12.75">
      <c r="A3" s="2" t="s">
        <v>83</v>
      </c>
      <c r="B3" s="1"/>
      <c r="C3" s="1"/>
      <c r="D3" s="1"/>
      <c r="E3" s="1"/>
    </row>
    <row r="4" spans="1:2" ht="12.75">
      <c r="A4" s="2"/>
      <c r="B4" s="1"/>
    </row>
    <row r="5" spans="1:7" ht="10.5" customHeight="1">
      <c r="A5" s="3" t="s">
        <v>0</v>
      </c>
      <c r="B5" s="11" t="s">
        <v>45</v>
      </c>
      <c r="C5" s="11" t="s">
        <v>84</v>
      </c>
      <c r="D5" s="11" t="s">
        <v>85</v>
      </c>
      <c r="E5" s="1"/>
      <c r="F5" s="1"/>
      <c r="G5" s="1"/>
    </row>
    <row r="6" spans="1:4" ht="9.75" customHeight="1">
      <c r="A6" s="4" t="s">
        <v>60</v>
      </c>
      <c r="B6" s="6">
        <v>101359.28</v>
      </c>
      <c r="C6" s="6">
        <v>101359.28</v>
      </c>
      <c r="D6" s="6">
        <v>0</v>
      </c>
    </row>
    <row r="7" spans="1:4" ht="9.75" customHeight="1">
      <c r="A7" s="4" t="s">
        <v>61</v>
      </c>
      <c r="B7" s="6">
        <v>5000</v>
      </c>
      <c r="C7" s="6">
        <v>5000</v>
      </c>
      <c r="D7" s="6">
        <v>0</v>
      </c>
    </row>
    <row r="8" spans="1:5" ht="9.75" customHeight="1">
      <c r="A8" s="4" t="s">
        <v>62</v>
      </c>
      <c r="B8" s="6">
        <v>140000</v>
      </c>
      <c r="C8" s="6">
        <v>152039.02</v>
      </c>
      <c r="D8" s="6">
        <f>C8-B8</f>
        <v>12039.01999999999</v>
      </c>
      <c r="E8" t="s">
        <v>81</v>
      </c>
    </row>
    <row r="9" spans="1:4" ht="9.75" customHeight="1">
      <c r="A9" s="4" t="s">
        <v>73</v>
      </c>
      <c r="B9" s="6">
        <v>36614</v>
      </c>
      <c r="C9" s="6">
        <v>36614</v>
      </c>
      <c r="D9" s="6">
        <f>C9-D9</f>
        <v>0</v>
      </c>
    </row>
    <row r="10" spans="1:4" ht="9.75" customHeight="1">
      <c r="A10" s="4" t="s">
        <v>74</v>
      </c>
      <c r="B10" s="6"/>
      <c r="C10" s="6"/>
      <c r="D10" s="6"/>
    </row>
    <row r="11" spans="1:4" ht="9.75" customHeight="1">
      <c r="A11" s="4" t="s">
        <v>75</v>
      </c>
      <c r="B11" s="6">
        <v>15000</v>
      </c>
      <c r="C11" s="6">
        <v>21586</v>
      </c>
      <c r="D11" s="6">
        <f>C11-B11</f>
        <v>6586</v>
      </c>
    </row>
    <row r="12" spans="1:4" ht="9.75" customHeight="1">
      <c r="A12" s="4" t="s">
        <v>40</v>
      </c>
      <c r="B12" s="6">
        <v>32199.96</v>
      </c>
      <c r="C12" s="6">
        <v>32024.96</v>
      </c>
      <c r="D12" s="6">
        <f>C12-B12</f>
        <v>-175</v>
      </c>
    </row>
    <row r="13" spans="1:4" ht="9.75" customHeight="1">
      <c r="A13" s="4" t="s">
        <v>78</v>
      </c>
      <c r="B13" s="6">
        <v>4500</v>
      </c>
      <c r="C13" s="6">
        <v>5386</v>
      </c>
      <c r="D13" s="6">
        <f>C13-B13</f>
        <v>886</v>
      </c>
    </row>
    <row r="14" spans="1:4" ht="9.75" customHeight="1">
      <c r="A14" s="4" t="s">
        <v>94</v>
      </c>
      <c r="B14" s="6"/>
      <c r="C14" s="6"/>
      <c r="D14" s="6"/>
    </row>
    <row r="15" spans="1:4" ht="9.75" customHeight="1">
      <c r="A15" s="4" t="s">
        <v>43</v>
      </c>
      <c r="B15" s="6">
        <v>3000</v>
      </c>
      <c r="C15" s="6">
        <v>4018.25</v>
      </c>
      <c r="D15" s="6">
        <f>C15-B15</f>
        <v>1018.25</v>
      </c>
    </row>
    <row r="16" spans="1:4" ht="9.75" customHeight="1">
      <c r="A16" s="4" t="s">
        <v>99</v>
      </c>
      <c r="B16" s="6"/>
      <c r="C16" s="6"/>
      <c r="D16" s="6"/>
    </row>
    <row r="17" spans="1:4" ht="9.75" customHeight="1">
      <c r="A17" s="4" t="s">
        <v>49</v>
      </c>
      <c r="B17" s="6">
        <v>0</v>
      </c>
      <c r="C17" s="6">
        <v>0</v>
      </c>
      <c r="D17" s="6">
        <v>0</v>
      </c>
    </row>
    <row r="18" spans="1:4" ht="9.75" customHeight="1">
      <c r="A18" s="4" t="s">
        <v>108</v>
      </c>
      <c r="B18" s="6">
        <v>0</v>
      </c>
      <c r="C18" s="6">
        <v>6561.85</v>
      </c>
      <c r="D18" s="6">
        <f>C18-B18</f>
        <v>6561.85</v>
      </c>
    </row>
    <row r="19" spans="1:4" ht="9.75" customHeight="1">
      <c r="A19" s="4" t="s">
        <v>93</v>
      </c>
      <c r="B19" s="6">
        <v>0</v>
      </c>
      <c r="C19" s="6">
        <v>2548.85</v>
      </c>
      <c r="D19" s="6">
        <f>C19-B19</f>
        <v>2548.85</v>
      </c>
    </row>
    <row r="20" spans="1:4" ht="10.5" customHeight="1">
      <c r="A20" s="5" t="s">
        <v>1</v>
      </c>
      <c r="B20" s="13">
        <f>SUM(B6:B19)</f>
        <v>337673.24000000005</v>
      </c>
      <c r="C20" s="13">
        <f>SUM(C6:C19)</f>
        <v>367138.20999999996</v>
      </c>
      <c r="D20" s="13">
        <f>C20-B20</f>
        <v>29464.969999999914</v>
      </c>
    </row>
    <row r="21" spans="1:2" ht="10.5" customHeight="1">
      <c r="A21" s="15"/>
      <c r="B21" s="17"/>
    </row>
    <row r="22" spans="1:2" ht="10.5" customHeight="1">
      <c r="A22" s="3" t="s">
        <v>2</v>
      </c>
      <c r="B22" s="8"/>
    </row>
    <row r="23" spans="1:2" ht="10.5" customHeight="1">
      <c r="A23" s="3"/>
      <c r="B23" s="8"/>
    </row>
    <row r="24" spans="1:4" ht="10.5" customHeight="1">
      <c r="A24" s="3" t="s">
        <v>3</v>
      </c>
      <c r="B24" s="11" t="s">
        <v>45</v>
      </c>
      <c r="C24" s="11" t="s">
        <v>84</v>
      </c>
      <c r="D24" s="11" t="s">
        <v>85</v>
      </c>
    </row>
    <row r="25" spans="1:4" ht="9.75" customHeight="1">
      <c r="A25" s="4" t="s">
        <v>63</v>
      </c>
      <c r="B25" s="6">
        <v>15700</v>
      </c>
      <c r="C25" s="6">
        <v>15622.62</v>
      </c>
      <c r="D25" s="6">
        <f>C25-B25</f>
        <v>-77.3799999999992</v>
      </c>
    </row>
    <row r="26" spans="1:4" ht="9.75" customHeight="1">
      <c r="A26" s="4" t="s">
        <v>53</v>
      </c>
      <c r="B26" s="6">
        <v>2000</v>
      </c>
      <c r="C26" s="6">
        <v>1810.28</v>
      </c>
      <c r="D26" s="6">
        <f>C26-B26</f>
        <v>-189.72000000000003</v>
      </c>
    </row>
    <row r="27" spans="1:4" ht="9.75" customHeight="1">
      <c r="A27" s="4" t="s">
        <v>64</v>
      </c>
      <c r="B27" s="6">
        <v>15600</v>
      </c>
      <c r="C27" s="6">
        <v>15600</v>
      </c>
      <c r="D27" s="6">
        <v>0</v>
      </c>
    </row>
    <row r="28" spans="1:4" ht="9.75" customHeight="1">
      <c r="A28" s="4" t="s">
        <v>76</v>
      </c>
      <c r="B28" s="6">
        <v>2500</v>
      </c>
      <c r="C28" s="6">
        <v>2750</v>
      </c>
      <c r="D28" s="6">
        <f aca="true" t="shared" si="0" ref="D28:D39">C28-B28</f>
        <v>250</v>
      </c>
    </row>
    <row r="29" spans="1:4" ht="9.75" customHeight="1">
      <c r="A29" s="4" t="s">
        <v>42</v>
      </c>
      <c r="B29" s="6">
        <v>800</v>
      </c>
      <c r="C29" s="6">
        <v>1117.02</v>
      </c>
      <c r="D29" s="6">
        <f t="shared" si="0"/>
        <v>317.02</v>
      </c>
    </row>
    <row r="30" spans="1:4" ht="9.75" customHeight="1">
      <c r="A30" s="4" t="s">
        <v>79</v>
      </c>
      <c r="B30" s="9">
        <v>200</v>
      </c>
      <c r="C30" s="6">
        <v>210</v>
      </c>
      <c r="D30" s="6">
        <f t="shared" si="0"/>
        <v>10</v>
      </c>
    </row>
    <row r="31" spans="1:4" ht="9.75" customHeight="1">
      <c r="A31" s="4" t="s">
        <v>13</v>
      </c>
      <c r="B31" s="9">
        <v>150</v>
      </c>
      <c r="C31" s="6">
        <v>209.3</v>
      </c>
      <c r="D31" s="6">
        <f t="shared" si="0"/>
        <v>59.30000000000001</v>
      </c>
    </row>
    <row r="32" spans="1:4" ht="9.75" customHeight="1">
      <c r="A32" s="4" t="s">
        <v>14</v>
      </c>
      <c r="B32" s="9">
        <v>700</v>
      </c>
      <c r="C32" s="6">
        <v>325.92</v>
      </c>
      <c r="D32" s="6">
        <f t="shared" si="0"/>
        <v>-374.08</v>
      </c>
    </row>
    <row r="33" spans="1:4" ht="9.75" customHeight="1">
      <c r="A33" s="4" t="s">
        <v>15</v>
      </c>
      <c r="B33" s="9">
        <v>1900</v>
      </c>
      <c r="C33" s="6">
        <v>1636</v>
      </c>
      <c r="D33" s="6">
        <f t="shared" si="0"/>
        <v>-264</v>
      </c>
    </row>
    <row r="34" spans="1:4" ht="9.75" customHeight="1">
      <c r="A34" s="4" t="s">
        <v>17</v>
      </c>
      <c r="B34" s="9">
        <v>300</v>
      </c>
      <c r="C34" s="6">
        <v>180.9</v>
      </c>
      <c r="D34" s="6">
        <f t="shared" si="0"/>
        <v>-119.1</v>
      </c>
    </row>
    <row r="35" spans="1:4" ht="9.75" customHeight="1">
      <c r="A35" s="4" t="s">
        <v>18</v>
      </c>
      <c r="B35" s="9">
        <v>750</v>
      </c>
      <c r="C35" s="6">
        <v>360</v>
      </c>
      <c r="D35" s="6">
        <f t="shared" si="0"/>
        <v>-390</v>
      </c>
    </row>
    <row r="36" spans="1:4" ht="9.75" customHeight="1">
      <c r="A36" s="4" t="s">
        <v>16</v>
      </c>
      <c r="B36" s="9">
        <v>700</v>
      </c>
      <c r="C36" s="6">
        <v>472.95</v>
      </c>
      <c r="D36" s="6">
        <f t="shared" si="0"/>
        <v>-227.05</v>
      </c>
    </row>
    <row r="37" spans="1:4" ht="9.75" customHeight="1">
      <c r="A37" s="4" t="s">
        <v>19</v>
      </c>
      <c r="B37" s="9">
        <v>1900</v>
      </c>
      <c r="C37" s="6">
        <v>1554.24</v>
      </c>
      <c r="D37" s="6">
        <f t="shared" si="0"/>
        <v>-345.76</v>
      </c>
    </row>
    <row r="38" spans="1:4" ht="9.75" customHeight="1">
      <c r="A38" s="4" t="s">
        <v>58</v>
      </c>
      <c r="B38" s="9">
        <v>500</v>
      </c>
      <c r="C38" s="6">
        <v>188.7</v>
      </c>
      <c r="D38" s="6">
        <f t="shared" si="0"/>
        <v>-311.3</v>
      </c>
    </row>
    <row r="39" spans="1:4" ht="9.75" customHeight="1">
      <c r="A39" s="4" t="s">
        <v>59</v>
      </c>
      <c r="B39" s="9">
        <v>700</v>
      </c>
      <c r="C39" s="6">
        <v>405.6</v>
      </c>
      <c r="D39" s="6">
        <f t="shared" si="0"/>
        <v>-294.4</v>
      </c>
    </row>
    <row r="40" spans="1:4" ht="10.5" customHeight="1">
      <c r="A40" s="5" t="s">
        <v>1</v>
      </c>
      <c r="B40" s="10">
        <f>SUM(B25:B39)</f>
        <v>44400</v>
      </c>
      <c r="C40" s="10">
        <f>SUM(C25:C39)</f>
        <v>42443.52999999999</v>
      </c>
      <c r="D40" s="10">
        <f>SUM(D25:D39)</f>
        <v>-1956.4699999999993</v>
      </c>
    </row>
    <row r="41" spans="1:2" ht="10.5" customHeight="1">
      <c r="A41" s="15"/>
      <c r="B41" s="16"/>
    </row>
    <row r="42" spans="1:2" ht="10.5" customHeight="1">
      <c r="A42" s="3" t="s">
        <v>4</v>
      </c>
      <c r="B42" s="11"/>
    </row>
    <row r="43" spans="1:4" ht="9.75" customHeight="1">
      <c r="A43" s="4" t="s">
        <v>20</v>
      </c>
      <c r="B43" s="6">
        <v>1200</v>
      </c>
      <c r="C43" s="6">
        <v>1401.98</v>
      </c>
      <c r="D43" s="6">
        <f>C43-B43</f>
        <v>201.98000000000002</v>
      </c>
    </row>
    <row r="44" spans="1:4" ht="9.75" customHeight="1">
      <c r="A44" s="4" t="s">
        <v>44</v>
      </c>
      <c r="B44" s="6">
        <v>1000</v>
      </c>
      <c r="C44" s="6">
        <v>713.98</v>
      </c>
      <c r="D44" s="6">
        <f>C44-B44</f>
        <v>-286.02</v>
      </c>
    </row>
    <row r="45" spans="1:4" ht="9.75" customHeight="1">
      <c r="A45" s="4" t="s">
        <v>21</v>
      </c>
      <c r="B45" s="6">
        <v>1800</v>
      </c>
      <c r="C45" s="6">
        <v>1599.39</v>
      </c>
      <c r="D45" s="6">
        <f>C45-B45</f>
        <v>-200.6099999999999</v>
      </c>
    </row>
    <row r="46" spans="1:4" ht="9.75" customHeight="1">
      <c r="A46" s="4" t="s">
        <v>41</v>
      </c>
      <c r="B46" s="6">
        <v>8500</v>
      </c>
      <c r="C46" s="6">
        <v>5400</v>
      </c>
      <c r="D46" s="6">
        <f>C46-B46</f>
        <v>-3100</v>
      </c>
    </row>
    <row r="47" spans="1:4" ht="9.75" customHeight="1">
      <c r="A47" s="5" t="s">
        <v>1</v>
      </c>
      <c r="B47" s="10">
        <f>SUM(B43:B46)</f>
        <v>12500</v>
      </c>
      <c r="C47" s="10">
        <f>SUM(C43:C46)</f>
        <v>9115.35</v>
      </c>
      <c r="D47" s="10">
        <f>SUM(D43:D46)</f>
        <v>-3384.6499999999996</v>
      </c>
    </row>
    <row r="48" spans="1:2" ht="9.75" customHeight="1">
      <c r="A48" s="15"/>
      <c r="B48" s="16"/>
    </row>
    <row r="49" spans="1:2" ht="10.5" customHeight="1">
      <c r="A49" s="3" t="s">
        <v>6</v>
      </c>
      <c r="B49" s="11"/>
    </row>
    <row r="50" spans="1:4" ht="9.75" customHeight="1">
      <c r="A50" s="4" t="s">
        <v>22</v>
      </c>
      <c r="B50" s="6">
        <v>3900</v>
      </c>
      <c r="C50" s="6">
        <v>3164.21</v>
      </c>
      <c r="D50" s="6">
        <f>C50-B50</f>
        <v>-735.79</v>
      </c>
    </row>
    <row r="51" spans="1:4" ht="9.75" customHeight="1">
      <c r="A51" s="4" t="s">
        <v>23</v>
      </c>
      <c r="B51" s="6">
        <v>2500</v>
      </c>
      <c r="C51" s="6">
        <v>2500</v>
      </c>
      <c r="D51" s="6">
        <v>0</v>
      </c>
    </row>
    <row r="52" spans="1:4" ht="9.75" customHeight="1">
      <c r="A52" s="4" t="s">
        <v>24</v>
      </c>
      <c r="B52" s="6">
        <v>1000</v>
      </c>
      <c r="C52" s="6">
        <v>927</v>
      </c>
      <c r="D52" s="6">
        <f>C52-B52</f>
        <v>-73</v>
      </c>
    </row>
    <row r="53" spans="1:4" ht="9.75" customHeight="1">
      <c r="A53" s="4" t="s">
        <v>25</v>
      </c>
      <c r="B53" s="6">
        <v>1000</v>
      </c>
      <c r="C53" s="6">
        <v>541.33</v>
      </c>
      <c r="D53" s="6">
        <f>C53-B53</f>
        <v>-458.66999999999996</v>
      </c>
    </row>
    <row r="54" spans="1:4" ht="9.75" customHeight="1">
      <c r="A54" s="4" t="s">
        <v>97</v>
      </c>
      <c r="B54" s="6">
        <v>200</v>
      </c>
      <c r="C54" s="6">
        <v>0</v>
      </c>
      <c r="D54" s="6">
        <f>C54-B54</f>
        <v>-200</v>
      </c>
    </row>
    <row r="55" spans="1:4" ht="9.75" customHeight="1">
      <c r="A55" s="4" t="s">
        <v>65</v>
      </c>
      <c r="B55" s="6">
        <v>500</v>
      </c>
      <c r="C55" s="6">
        <v>500</v>
      </c>
      <c r="D55" s="6">
        <v>0</v>
      </c>
    </row>
    <row r="56" spans="1:4" ht="10.5" customHeight="1">
      <c r="A56" s="5" t="s">
        <v>1</v>
      </c>
      <c r="B56" s="10">
        <f>SUM(B50:B55)</f>
        <v>9100</v>
      </c>
      <c r="C56" s="10">
        <f>SUM(C50:C55)</f>
        <v>7632.54</v>
      </c>
      <c r="D56" s="10">
        <f>SUM(D50:D55)</f>
        <v>-1467.46</v>
      </c>
    </row>
    <row r="57" spans="1:2" ht="10.5" customHeight="1">
      <c r="A57" s="15"/>
      <c r="B57" s="16"/>
    </row>
    <row r="58" spans="1:2" ht="10.5" customHeight="1">
      <c r="A58" s="3" t="s">
        <v>5</v>
      </c>
      <c r="B58" s="11"/>
    </row>
    <row r="59" spans="1:4" ht="9.75" customHeight="1">
      <c r="A59" s="4" t="s">
        <v>106</v>
      </c>
      <c r="B59" s="9">
        <v>900</v>
      </c>
      <c r="C59" s="9">
        <v>704.4</v>
      </c>
      <c r="D59" s="9">
        <f>C59-B59</f>
        <v>-195.60000000000002</v>
      </c>
    </row>
    <row r="60" spans="1:4" ht="9.75" customHeight="1">
      <c r="A60" s="4" t="s">
        <v>26</v>
      </c>
      <c r="B60" s="9">
        <v>19000</v>
      </c>
      <c r="C60" s="9">
        <v>19393.58</v>
      </c>
      <c r="D60" s="9">
        <f>C60-B60</f>
        <v>393.58000000000175</v>
      </c>
    </row>
    <row r="61" spans="1:4" ht="9.75" customHeight="1">
      <c r="A61" s="4" t="s">
        <v>27</v>
      </c>
      <c r="B61" s="9">
        <v>2500</v>
      </c>
      <c r="C61" s="9">
        <v>4096.65</v>
      </c>
      <c r="D61" s="9">
        <f>C61-B61</f>
        <v>1596.6499999999996</v>
      </c>
    </row>
    <row r="62" spans="1:4" ht="9.75" customHeight="1">
      <c r="A62" s="4" t="s">
        <v>46</v>
      </c>
      <c r="B62" s="9">
        <v>1500</v>
      </c>
      <c r="C62" s="9">
        <v>1500</v>
      </c>
      <c r="D62" s="9">
        <v>0</v>
      </c>
    </row>
    <row r="63" spans="1:4" ht="9.75" customHeight="1">
      <c r="A63" s="4" t="s">
        <v>28</v>
      </c>
      <c r="B63" s="9">
        <v>1000</v>
      </c>
      <c r="C63" s="9">
        <v>1270.6</v>
      </c>
      <c r="D63" s="9">
        <f aca="true" t="shared" si="1" ref="D63:D72">C63-B63</f>
        <v>270.5999999999999</v>
      </c>
    </row>
    <row r="64" spans="1:4" ht="9.75" customHeight="1">
      <c r="A64" s="4" t="s">
        <v>29</v>
      </c>
      <c r="B64" s="9">
        <v>2500</v>
      </c>
      <c r="C64" s="9">
        <v>1671.36</v>
      </c>
      <c r="D64" s="9">
        <f t="shared" si="1"/>
        <v>-828.6400000000001</v>
      </c>
    </row>
    <row r="65" spans="1:4" ht="9.75" customHeight="1">
      <c r="A65" s="4" t="s">
        <v>30</v>
      </c>
      <c r="B65" s="9">
        <v>5000</v>
      </c>
      <c r="C65" s="9">
        <v>2942.68</v>
      </c>
      <c r="D65" s="9">
        <f t="shared" si="1"/>
        <v>-2057.32</v>
      </c>
    </row>
    <row r="66" spans="1:4" ht="9.75" customHeight="1">
      <c r="A66" s="4" t="s">
        <v>31</v>
      </c>
      <c r="B66" s="9">
        <v>700</v>
      </c>
      <c r="C66" s="9">
        <v>0</v>
      </c>
      <c r="D66" s="9">
        <f t="shared" si="1"/>
        <v>-700</v>
      </c>
    </row>
    <row r="67" spans="1:4" ht="9.75" customHeight="1">
      <c r="A67" s="4" t="s">
        <v>32</v>
      </c>
      <c r="B67" s="9">
        <v>500</v>
      </c>
      <c r="C67" s="9">
        <v>0</v>
      </c>
      <c r="D67" s="9">
        <f t="shared" si="1"/>
        <v>-500</v>
      </c>
    </row>
    <row r="68" spans="1:4" ht="9.75" customHeight="1">
      <c r="A68" s="4" t="s">
        <v>33</v>
      </c>
      <c r="B68" s="9">
        <v>2250</v>
      </c>
      <c r="C68" s="9">
        <v>1516.8</v>
      </c>
      <c r="D68" s="9">
        <f t="shared" si="1"/>
        <v>-733.2</v>
      </c>
    </row>
    <row r="69" spans="1:4" ht="9.75" customHeight="1">
      <c r="A69" s="4" t="s">
        <v>82</v>
      </c>
      <c r="B69" s="9">
        <v>670</v>
      </c>
      <c r="C69" s="9">
        <v>0</v>
      </c>
      <c r="D69" s="9">
        <f t="shared" si="1"/>
        <v>-670</v>
      </c>
    </row>
    <row r="70" spans="1:4" ht="9.75" customHeight="1">
      <c r="A70" s="4" t="s">
        <v>34</v>
      </c>
      <c r="B70" s="9">
        <v>2350</v>
      </c>
      <c r="C70" s="9">
        <v>2350</v>
      </c>
      <c r="D70" s="9">
        <f t="shared" si="1"/>
        <v>0</v>
      </c>
    </row>
    <row r="71" spans="1:4" ht="9.75" customHeight="1">
      <c r="A71" s="4" t="s">
        <v>66</v>
      </c>
      <c r="B71" s="9">
        <v>3000</v>
      </c>
      <c r="C71" s="9">
        <v>0</v>
      </c>
      <c r="D71" s="9">
        <f t="shared" si="1"/>
        <v>-3000</v>
      </c>
    </row>
    <row r="72" spans="1:4" ht="9.75" customHeight="1">
      <c r="A72" s="4" t="s">
        <v>35</v>
      </c>
      <c r="B72" s="9">
        <v>4000</v>
      </c>
      <c r="C72" s="9">
        <v>1975</v>
      </c>
      <c r="D72" s="9">
        <f t="shared" si="1"/>
        <v>-2025</v>
      </c>
    </row>
    <row r="73" spans="1:4" ht="10.5" customHeight="1">
      <c r="A73" s="5" t="s">
        <v>12</v>
      </c>
      <c r="B73" s="10">
        <f>SUM(B59:B72)</f>
        <v>45870</v>
      </c>
      <c r="C73" s="10">
        <f>SUM(C59:C72)</f>
        <v>37421.07000000001</v>
      </c>
      <c r="D73" s="10">
        <f>SUM(D59:D72)</f>
        <v>-8448.929999999998</v>
      </c>
    </row>
    <row r="74" spans="1:4" ht="10.5" customHeight="1">
      <c r="A74" s="5" t="s">
        <v>7</v>
      </c>
      <c r="B74" s="10">
        <f>B40+B47+B56+B73</f>
        <v>111870</v>
      </c>
      <c r="C74" s="10">
        <f>C40+C47+C56+C73</f>
        <v>96612.48999999999</v>
      </c>
      <c r="D74" s="10">
        <f>D40+D47+D56+D73</f>
        <v>-15257.509999999998</v>
      </c>
    </row>
    <row r="75" spans="1:2" ht="10.5" customHeight="1">
      <c r="A75" s="15"/>
      <c r="B75" s="17"/>
    </row>
    <row r="76" spans="1:2" ht="10.5" customHeight="1">
      <c r="A76" s="15"/>
      <c r="B76" s="17"/>
    </row>
    <row r="77" spans="1:2" ht="10.5" customHeight="1">
      <c r="A77" s="15"/>
      <c r="B77" s="17"/>
    </row>
    <row r="78" spans="1:2" ht="10.5" customHeight="1">
      <c r="A78" s="15"/>
      <c r="B78" s="17"/>
    </row>
    <row r="79" spans="1:4" ht="10.5" customHeight="1">
      <c r="A79" s="3" t="s">
        <v>8</v>
      </c>
      <c r="B79" s="11" t="s">
        <v>45</v>
      </c>
      <c r="C79" s="11" t="s">
        <v>84</v>
      </c>
      <c r="D79" s="11" t="s">
        <v>85</v>
      </c>
    </row>
    <row r="80" spans="1:4" ht="9.75" customHeight="1">
      <c r="A80" s="4" t="s">
        <v>67</v>
      </c>
      <c r="B80" s="6">
        <v>48580</v>
      </c>
      <c r="C80" s="6">
        <v>34894</v>
      </c>
      <c r="D80" s="6">
        <f aca="true" t="shared" si="2" ref="D80:D90">C80-B80</f>
        <v>-13686</v>
      </c>
    </row>
    <row r="81" spans="1:4" ht="9.75" customHeight="1">
      <c r="A81" s="4" t="s">
        <v>68</v>
      </c>
      <c r="B81" s="6">
        <v>33000</v>
      </c>
      <c r="C81" s="6">
        <v>34769.72</v>
      </c>
      <c r="D81" s="6">
        <f t="shared" si="2"/>
        <v>1769.7200000000012</v>
      </c>
    </row>
    <row r="82" spans="1:4" ht="9.75" customHeight="1">
      <c r="A82" s="4" t="s">
        <v>77</v>
      </c>
      <c r="B82" s="6">
        <v>15000</v>
      </c>
      <c r="C82" s="6">
        <v>21586</v>
      </c>
      <c r="D82" s="6">
        <f t="shared" si="2"/>
        <v>6586</v>
      </c>
    </row>
    <row r="83" spans="1:4" ht="9.75" customHeight="1">
      <c r="A83" s="4" t="s">
        <v>69</v>
      </c>
      <c r="B83" s="6">
        <v>8980</v>
      </c>
      <c r="C83" s="6">
        <v>3229.03</v>
      </c>
      <c r="D83" s="6">
        <f t="shared" si="2"/>
        <v>-5750.969999999999</v>
      </c>
    </row>
    <row r="84" spans="1:4" ht="9.75" customHeight="1">
      <c r="A84" s="4" t="s">
        <v>54</v>
      </c>
      <c r="B84" s="6">
        <v>2400</v>
      </c>
      <c r="C84" s="6">
        <v>500</v>
      </c>
      <c r="D84" s="6">
        <f t="shared" si="2"/>
        <v>-1900</v>
      </c>
    </row>
    <row r="85" spans="1:4" ht="9.75" customHeight="1">
      <c r="A85" s="4" t="s">
        <v>36</v>
      </c>
      <c r="B85" s="6">
        <v>10000</v>
      </c>
      <c r="C85" s="6">
        <v>10057.59</v>
      </c>
      <c r="D85" s="6">
        <f t="shared" si="2"/>
        <v>57.590000000000146</v>
      </c>
    </row>
    <row r="86" spans="1:4" ht="9.75" customHeight="1">
      <c r="A86" s="4" t="s">
        <v>109</v>
      </c>
      <c r="B86" s="6">
        <v>5000</v>
      </c>
      <c r="C86" s="6">
        <v>2256.02</v>
      </c>
      <c r="D86" s="6">
        <f t="shared" si="2"/>
        <v>-2743.98</v>
      </c>
    </row>
    <row r="87" spans="1:4" ht="9.75" customHeight="1">
      <c r="A87" s="4" t="s">
        <v>37</v>
      </c>
      <c r="B87" s="6">
        <v>3000</v>
      </c>
      <c r="C87" s="6">
        <v>3000</v>
      </c>
      <c r="D87" s="6">
        <f t="shared" si="2"/>
        <v>0</v>
      </c>
    </row>
    <row r="88" spans="1:4" ht="9.75" customHeight="1">
      <c r="A88" s="4" t="s">
        <v>38</v>
      </c>
      <c r="B88" s="6">
        <v>5000</v>
      </c>
      <c r="C88" s="6">
        <v>0</v>
      </c>
      <c r="D88" s="6">
        <f t="shared" si="2"/>
        <v>-5000</v>
      </c>
    </row>
    <row r="89" spans="1:4" ht="9.75" customHeight="1">
      <c r="A89" s="4" t="s">
        <v>55</v>
      </c>
      <c r="B89" s="6">
        <v>12000</v>
      </c>
      <c r="C89" s="6">
        <v>12034.21</v>
      </c>
      <c r="D89" s="6">
        <f t="shared" si="2"/>
        <v>34.20999999999913</v>
      </c>
    </row>
    <row r="90" spans="1:4" ht="9.75" customHeight="1">
      <c r="A90" s="4" t="s">
        <v>72</v>
      </c>
      <c r="B90" s="6">
        <v>5491</v>
      </c>
      <c r="C90" s="6">
        <v>5494.1</v>
      </c>
      <c r="D90" s="6">
        <f t="shared" si="2"/>
        <v>3.100000000000364</v>
      </c>
    </row>
    <row r="91" spans="1:4" ht="10.5" customHeight="1">
      <c r="A91" s="5" t="s">
        <v>1</v>
      </c>
      <c r="B91" s="10">
        <f>SUM(B80:B90)</f>
        <v>148451</v>
      </c>
      <c r="C91" s="10">
        <f>SUM(C80:C90)</f>
        <v>127820.67000000001</v>
      </c>
      <c r="D91" s="10">
        <f>SUM(D80:D90)</f>
        <v>-20630.33</v>
      </c>
    </row>
    <row r="92" spans="1:2" ht="10.5" customHeight="1">
      <c r="A92" s="15"/>
      <c r="B92" s="16"/>
    </row>
    <row r="93" spans="1:4" ht="10.5" customHeight="1">
      <c r="A93" s="12" t="s">
        <v>9</v>
      </c>
      <c r="B93" s="10">
        <v>16000</v>
      </c>
      <c r="C93" s="10">
        <v>14673.83</v>
      </c>
      <c r="D93" s="10">
        <f>C93-B93</f>
        <v>-1326.17</v>
      </c>
    </row>
    <row r="94" spans="1:2" ht="10.5" customHeight="1">
      <c r="A94" s="3"/>
      <c r="B94" s="16"/>
    </row>
    <row r="95" spans="1:2" ht="10.5" customHeight="1">
      <c r="A95" s="3" t="s">
        <v>48</v>
      </c>
      <c r="B95" s="16"/>
    </row>
    <row r="96" spans="1:4" ht="10.5" customHeight="1">
      <c r="A96" s="4" t="s">
        <v>70</v>
      </c>
      <c r="B96" s="6">
        <v>1000</v>
      </c>
      <c r="C96" s="6">
        <v>1101.71</v>
      </c>
      <c r="D96" s="6">
        <f aca="true" t="shared" si="3" ref="D96:D103">C96-B96</f>
        <v>101.71000000000004</v>
      </c>
    </row>
    <row r="97" spans="1:4" ht="10.5" customHeight="1">
      <c r="A97" s="4" t="s">
        <v>98</v>
      </c>
      <c r="B97" s="6">
        <v>6000</v>
      </c>
      <c r="C97" s="6">
        <v>3890.52</v>
      </c>
      <c r="D97" s="6">
        <f t="shared" si="3"/>
        <v>-2109.48</v>
      </c>
    </row>
    <row r="98" spans="1:4" ht="10.5" customHeight="1">
      <c r="A98" s="4" t="s">
        <v>71</v>
      </c>
      <c r="B98" s="6">
        <v>6000</v>
      </c>
      <c r="C98" s="6">
        <v>7354.64</v>
      </c>
      <c r="D98" s="6">
        <f t="shared" si="3"/>
        <v>1354.6400000000003</v>
      </c>
    </row>
    <row r="99" spans="1:4" ht="10.5" customHeight="1">
      <c r="A99" s="4" t="s">
        <v>50</v>
      </c>
      <c r="B99" s="6">
        <v>6400</v>
      </c>
      <c r="C99" s="6">
        <v>6023.16</v>
      </c>
      <c r="D99" s="6">
        <f t="shared" si="3"/>
        <v>-376.84000000000015</v>
      </c>
    </row>
    <row r="100" spans="1:4" ht="9.75" customHeight="1">
      <c r="A100" s="4" t="s">
        <v>51</v>
      </c>
      <c r="B100" s="6">
        <v>1400</v>
      </c>
      <c r="C100" s="6">
        <v>1916.49</v>
      </c>
      <c r="D100" s="6">
        <f t="shared" si="3"/>
        <v>516.49</v>
      </c>
    </row>
    <row r="101" spans="1:4" ht="9.75" customHeight="1">
      <c r="A101" s="4" t="s">
        <v>104</v>
      </c>
      <c r="B101" s="6">
        <v>0</v>
      </c>
      <c r="C101" s="6">
        <v>1045.34</v>
      </c>
      <c r="D101" s="6">
        <f t="shared" si="3"/>
        <v>1045.34</v>
      </c>
    </row>
    <row r="102" spans="1:4" ht="9.75" customHeight="1">
      <c r="A102" s="4" t="s">
        <v>57</v>
      </c>
      <c r="B102" s="6">
        <v>1000</v>
      </c>
      <c r="C102" s="6">
        <v>935.2</v>
      </c>
      <c r="D102" s="6">
        <f t="shared" si="3"/>
        <v>-64.79999999999995</v>
      </c>
    </row>
    <row r="103" spans="1:4" ht="10.5" customHeight="1">
      <c r="A103" s="4" t="s">
        <v>52</v>
      </c>
      <c r="B103" s="6">
        <v>21400</v>
      </c>
      <c r="C103" s="6">
        <v>21400</v>
      </c>
      <c r="D103" s="6">
        <f t="shared" si="3"/>
        <v>0</v>
      </c>
    </row>
    <row r="104" spans="1:4" ht="10.5" customHeight="1">
      <c r="A104" s="5" t="s">
        <v>1</v>
      </c>
      <c r="B104" s="10">
        <f>SUM(B96:B103)</f>
        <v>43200</v>
      </c>
      <c r="C104" s="10">
        <f>SUM(C96:C103)</f>
        <v>43667.06</v>
      </c>
      <c r="D104" s="10">
        <f>SUM(D96:D103)</f>
        <v>467.0600000000002</v>
      </c>
    </row>
    <row r="105" spans="1:2" ht="10.5" customHeight="1">
      <c r="A105" s="3"/>
      <c r="B105" s="16"/>
    </row>
    <row r="106" spans="1:2" ht="10.5" customHeight="1">
      <c r="A106" s="3" t="s">
        <v>47</v>
      </c>
      <c r="B106" s="14"/>
    </row>
    <row r="107" spans="1:4" ht="9.75" customHeight="1">
      <c r="A107" s="4" t="s">
        <v>39</v>
      </c>
      <c r="B107" s="6">
        <v>500</v>
      </c>
      <c r="C107" s="6">
        <v>789.14</v>
      </c>
      <c r="D107" s="6">
        <f>C107-B107</f>
        <v>289.14</v>
      </c>
    </row>
    <row r="108" spans="1:4" ht="9.75" customHeight="1">
      <c r="A108" s="4" t="s">
        <v>56</v>
      </c>
      <c r="B108" s="6">
        <v>500</v>
      </c>
      <c r="C108" s="6">
        <v>1071.42</v>
      </c>
      <c r="D108" s="6">
        <f>C108-B108</f>
        <v>571.4200000000001</v>
      </c>
    </row>
    <row r="109" spans="1:4" ht="9.75" customHeight="1">
      <c r="A109" s="4" t="s">
        <v>100</v>
      </c>
      <c r="B109" s="6">
        <v>0</v>
      </c>
      <c r="C109" s="6">
        <v>6561.85</v>
      </c>
      <c r="D109" s="6">
        <v>6561.85</v>
      </c>
    </row>
    <row r="110" spans="1:4" ht="9.75" customHeight="1">
      <c r="A110" s="4" t="s">
        <v>101</v>
      </c>
      <c r="B110" s="6">
        <v>0</v>
      </c>
      <c r="C110" s="6">
        <v>3398.47</v>
      </c>
      <c r="D110" s="6">
        <v>3398.47</v>
      </c>
    </row>
    <row r="111" spans="1:4" ht="9.75" customHeight="1">
      <c r="A111" s="4" t="s">
        <v>105</v>
      </c>
      <c r="B111" s="6">
        <v>0</v>
      </c>
      <c r="C111" s="6">
        <v>4400</v>
      </c>
      <c r="D111" s="6">
        <f>C111-B111</f>
        <v>4400</v>
      </c>
    </row>
    <row r="112" spans="1:4" ht="9.75" customHeight="1">
      <c r="A112" s="4" t="s">
        <v>107</v>
      </c>
      <c r="B112" s="6">
        <v>0</v>
      </c>
      <c r="C112" s="6">
        <v>490.56</v>
      </c>
      <c r="D112" s="6">
        <v>490.56</v>
      </c>
    </row>
    <row r="113" spans="1:4" ht="10.5" customHeight="1">
      <c r="A113" s="5" t="s">
        <v>1</v>
      </c>
      <c r="B113" s="10">
        <f>SUM(B107:B112)</f>
        <v>1000</v>
      </c>
      <c r="C113" s="10">
        <f>SUM(C107:C112)</f>
        <v>16711.44</v>
      </c>
      <c r="D113" s="10">
        <f>SUM(D107:D111)</f>
        <v>15220.880000000001</v>
      </c>
    </row>
    <row r="114" spans="1:2" ht="10.5" customHeight="1">
      <c r="A114" s="15"/>
      <c r="B114" s="16"/>
    </row>
    <row r="115" spans="1:4" ht="10.5" customHeight="1">
      <c r="A115" s="5" t="s">
        <v>10</v>
      </c>
      <c r="B115" s="10">
        <f>B74+B91+B93+B113+B104</f>
        <v>320521</v>
      </c>
      <c r="C115" s="10">
        <f>C74+C91+C93+C104+C113</f>
        <v>299485.49</v>
      </c>
      <c r="D115" s="10">
        <f>D74+D91+D93+D104+D113</f>
        <v>-21526.069999999996</v>
      </c>
    </row>
    <row r="116" spans="1:4" ht="10.5" customHeight="1">
      <c r="A116" s="5" t="s">
        <v>11</v>
      </c>
      <c r="B116" s="10">
        <f>B20-B115</f>
        <v>17152.24000000005</v>
      </c>
      <c r="C116" s="10">
        <f>C20-C115</f>
        <v>67652.71999999997</v>
      </c>
      <c r="D116" s="10">
        <f>D20-D115</f>
        <v>50991.039999999906</v>
      </c>
    </row>
    <row r="117" ht="12.75">
      <c r="B117" s="7"/>
    </row>
    <row r="120" spans="1:2" ht="12.75">
      <c r="A120" s="15" t="s">
        <v>91</v>
      </c>
      <c r="B120" s="7"/>
    </row>
    <row r="121" spans="1:3" s="7" customFormat="1" ht="12">
      <c r="A121" s="4" t="s">
        <v>86</v>
      </c>
      <c r="B121" s="22"/>
      <c r="C121" s="6">
        <v>520.26</v>
      </c>
    </row>
    <row r="122" spans="1:3" s="7" customFormat="1" ht="12">
      <c r="A122" s="4" t="s">
        <v>87</v>
      </c>
      <c r="B122" s="22"/>
      <c r="C122" s="6">
        <v>12725.75</v>
      </c>
    </row>
    <row r="123" spans="1:3" s="7" customFormat="1" ht="12">
      <c r="A123" s="4" t="s">
        <v>88</v>
      </c>
      <c r="B123" s="22"/>
      <c r="C123" s="6">
        <v>30595.34</v>
      </c>
    </row>
    <row r="124" spans="1:3" s="7" customFormat="1" ht="12">
      <c r="A124" s="23" t="s">
        <v>89</v>
      </c>
      <c r="B124" s="24"/>
      <c r="C124" s="6">
        <v>23800.19</v>
      </c>
    </row>
    <row r="125" spans="1:3" s="7" customFormat="1" ht="12">
      <c r="A125" s="23" t="s">
        <v>92</v>
      </c>
      <c r="B125" s="24"/>
      <c r="C125" s="6">
        <v>0</v>
      </c>
    </row>
    <row r="126" spans="1:3" s="7" customFormat="1" ht="12">
      <c r="A126" s="4" t="s">
        <v>90</v>
      </c>
      <c r="B126" s="24"/>
      <c r="C126" s="6">
        <v>11.18</v>
      </c>
    </row>
    <row r="127" spans="1:5" s="7" customFormat="1" ht="12">
      <c r="A127" s="5" t="s">
        <v>1</v>
      </c>
      <c r="B127" s="24"/>
      <c r="C127" s="10">
        <f>SUM(C121:C126)</f>
        <v>67652.71999999999</v>
      </c>
      <c r="E127" s="29" t="s">
        <v>81</v>
      </c>
    </row>
    <row r="130" spans="1:3" ht="12.75">
      <c r="A130" s="21" t="s">
        <v>102</v>
      </c>
      <c r="B130" s="20"/>
      <c r="C130" s="10">
        <v>795.92</v>
      </c>
    </row>
    <row r="131" spans="1:3" ht="12.75">
      <c r="A131" s="25" t="s">
        <v>95</v>
      </c>
      <c r="B131" s="20"/>
      <c r="C131" s="10"/>
    </row>
    <row r="132" spans="1:3" ht="12.75">
      <c r="A132" s="21" t="s">
        <v>96</v>
      </c>
      <c r="B132" s="20"/>
      <c r="C132" s="10"/>
    </row>
    <row r="133" spans="1:3" ht="12.75">
      <c r="A133" s="28" t="s">
        <v>103</v>
      </c>
      <c r="B133" s="26"/>
      <c r="C133" s="27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</dc:creator>
  <cp:keywords/>
  <dc:description/>
  <cp:lastModifiedBy>SHS_JAMES062016</cp:lastModifiedBy>
  <cp:lastPrinted>2019-03-15T05:48:04Z</cp:lastPrinted>
  <dcterms:created xsi:type="dcterms:W3CDTF">2009-02-09T13:23:58Z</dcterms:created>
  <dcterms:modified xsi:type="dcterms:W3CDTF">2019-03-15T07:19:07Z</dcterms:modified>
  <cp:category/>
  <cp:version/>
  <cp:contentType/>
  <cp:contentStatus/>
</cp:coreProperties>
</file>