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425" windowHeight="7755" tabRatio="793" activeTab="3"/>
  </bookViews>
  <sheets>
    <sheet name="Inf." sheetId="1" r:id="rId1"/>
    <sheet name="Rec." sheetId="2" r:id="rId2"/>
    <sheet name="Q1.SL" sheetId="3" r:id="rId3"/>
    <sheet name="Q1.R" sheetId="4" r:id="rId4"/>
    <sheet name="Q2.SL" sheetId="5" r:id="rId5"/>
    <sheet name="Q2.R" sheetId="6" r:id="rId6"/>
    <sheet name="Q3.SL" sheetId="24" r:id="rId7"/>
    <sheet name="Q3.R" sheetId="25" r:id="rId8"/>
    <sheet name="Q4.SL" sheetId="26" r:id="rId9"/>
    <sheet name="Q4.R" sheetId="27" r:id="rId10"/>
    <sheet name="QR" sheetId="8" r:id="rId11"/>
    <sheet name="SF.SL" sheetId="9" state="hidden" r:id="rId12"/>
    <sheet name="SF.R" sheetId="12" state="hidden" r:id="rId13"/>
    <sheet name="F.SL" sheetId="14" r:id="rId14"/>
    <sheet name="F.R " sheetId="16" r:id="rId15"/>
    <sheet name="General" sheetId="17" r:id="rId16"/>
    <sheet name="Hárok1" sheetId="28" r:id="rId17"/>
  </sheets>
  <definedNames>
    <definedName name="_xlnm._FilterDatabase" localSheetId="4" hidden="1">Q2.SL!$A$8:$Q$308</definedName>
    <definedName name="_xlnm._FilterDatabase" localSheetId="6" hidden="1">Q3.SL!$A$8:$Q$308</definedName>
    <definedName name="_xlnm._FilterDatabase" localSheetId="8" hidden="1">Q4.SL!$A$8:$Q$308</definedName>
    <definedName name="_xlnm.Print_Titles" localSheetId="14">'F.R '!$1:$8</definedName>
    <definedName name="_xlnm.Print_Titles" localSheetId="15">General!$1:$9</definedName>
    <definedName name="_xlnm.Print_Titles" localSheetId="3">Q1.R!$1:$8</definedName>
    <definedName name="_xlnm.Print_Titles" localSheetId="2">Q1.SL!$1:$8</definedName>
    <definedName name="_xlnm.Print_Titles" localSheetId="5">Q2.R!$1:$8</definedName>
    <definedName name="_xlnm.Print_Titles" localSheetId="4">Q2.SL!$1:$8</definedName>
    <definedName name="_xlnm.Print_Titles" localSheetId="7">Q3.R!$1:$8</definedName>
    <definedName name="_xlnm.Print_Titles" localSheetId="6">Q3.SL!$1:$8</definedName>
    <definedName name="_xlnm.Print_Titles" localSheetId="9">Q4.R!$1:$8</definedName>
    <definedName name="_xlnm.Print_Titles" localSheetId="8">Q4.SL!$1:$8</definedName>
    <definedName name="_xlnm.Print_Titles" localSheetId="10">QR!$1:$9</definedName>
    <definedName name="_xlnm.Print_Titles" localSheetId="11">SF.SL!$1:$8</definedName>
    <definedName name="_xlnm.Print_Area" localSheetId="14">'F.R '!$A$1:$I$16</definedName>
    <definedName name="_xlnm.Print_Area" localSheetId="13">F.SL!$A$1:$G$16</definedName>
    <definedName name="_xlnm.Print_Area" localSheetId="15">General!$A$1:$O$17</definedName>
    <definedName name="_xlnm.Print_Area" localSheetId="3">Q1.R!$A$1:$I$16</definedName>
    <definedName name="_xlnm.Print_Area" localSheetId="2">Q1.SL!$A$1:$G$16</definedName>
    <definedName name="_xlnm.Print_Area" localSheetId="5">Q2.R!$A$1:$I$16</definedName>
    <definedName name="_xlnm.Print_Area" localSheetId="4">Q2.SL!$A$1:$H$16</definedName>
    <definedName name="_xlnm.Print_Area" localSheetId="7">Q3.R!$A$1:$I$16</definedName>
    <definedName name="_xlnm.Print_Area" localSheetId="6">Q3.SL!$A$1:$H$16</definedName>
    <definedName name="_xlnm.Print_Area" localSheetId="9">Q4.R!$A$1:$I$16</definedName>
    <definedName name="_xlnm.Print_Area" localSheetId="8">Q4.SL!$A$1:$H$16</definedName>
    <definedName name="_xlnm.Print_Area" localSheetId="10">QR!$A$1:$M$17</definedName>
    <definedName name="_xlnm.Print_Area" localSheetId="12">SF.R!$A$1:$I$9</definedName>
    <definedName name="_xlnm.Print_Area" localSheetId="11">SF.SL!$A$1:$G$9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4"/>
  <c r="B10"/>
  <c r="B15"/>
  <c r="C2" i="24"/>
  <c r="A2" i="25"/>
  <c r="C2" i="26"/>
  <c r="A2" i="27"/>
  <c r="C4"/>
  <c r="A1"/>
  <c r="C308" i="26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H6"/>
  <c r="H5"/>
  <c r="F5"/>
  <c r="H4"/>
  <c r="F4"/>
  <c r="E4"/>
  <c r="C1"/>
  <c r="A54" s="1"/>
  <c r="A150"/>
  <c r="A174"/>
  <c r="A214"/>
  <c r="A270"/>
  <c r="A10"/>
  <c r="A18"/>
  <c r="A26"/>
  <c r="A19"/>
  <c r="A27"/>
  <c r="A9"/>
  <c r="A20"/>
  <c r="A28"/>
  <c r="A13"/>
  <c r="A29"/>
  <c r="A14"/>
  <c r="A22"/>
  <c r="A15"/>
  <c r="A23"/>
  <c r="A31"/>
  <c r="A16"/>
  <c r="A24"/>
  <c r="A17"/>
  <c r="A47"/>
  <c r="A55"/>
  <c r="A63"/>
  <c r="A79"/>
  <c r="A87"/>
  <c r="A95"/>
  <c r="A111"/>
  <c r="A119"/>
  <c r="A127"/>
  <c r="A135"/>
  <c r="A143"/>
  <c r="A151"/>
  <c r="A159"/>
  <c r="A167"/>
  <c r="A175"/>
  <c r="A183"/>
  <c r="A191"/>
  <c r="A199"/>
  <c r="A207"/>
  <c r="A215"/>
  <c r="A223"/>
  <c r="A231"/>
  <c r="A239"/>
  <c r="A247"/>
  <c r="A255"/>
  <c r="A263"/>
  <c r="A271"/>
  <c r="A279"/>
  <c r="A287"/>
  <c r="A295"/>
  <c r="A303"/>
  <c r="A94"/>
  <c r="A142"/>
  <c r="A166"/>
  <c r="A198"/>
  <c r="A222"/>
  <c r="A246"/>
  <c r="A262"/>
  <c r="A302"/>
  <c r="A32"/>
  <c r="A40"/>
  <c r="A48"/>
  <c r="A56"/>
  <c r="A64"/>
  <c r="A72"/>
  <c r="A80"/>
  <c r="A88"/>
  <c r="A96"/>
  <c r="A104"/>
  <c r="A112"/>
  <c r="A120"/>
  <c r="A128"/>
  <c r="A136"/>
  <c r="A144"/>
  <c r="A152"/>
  <c r="A160"/>
  <c r="A168"/>
  <c r="A176"/>
  <c r="A184"/>
  <c r="A192"/>
  <c r="A200"/>
  <c r="A208"/>
  <c r="A216"/>
  <c r="A224"/>
  <c r="A232"/>
  <c r="A240"/>
  <c r="A248"/>
  <c r="A256"/>
  <c r="A264"/>
  <c r="A272"/>
  <c r="A280"/>
  <c r="A288"/>
  <c r="A296"/>
  <c r="A304"/>
  <c r="A102"/>
  <c r="A158"/>
  <c r="A182"/>
  <c r="A206"/>
  <c r="A230"/>
  <c r="A254"/>
  <c r="A278"/>
  <c r="A294"/>
  <c r="A33"/>
  <c r="A41"/>
  <c r="A49"/>
  <c r="A57"/>
  <c r="A65"/>
  <c r="A73"/>
  <c r="A81"/>
  <c r="A89"/>
  <c r="A97"/>
  <c r="A105"/>
  <c r="A113"/>
  <c r="A121"/>
  <c r="A129"/>
  <c r="A137"/>
  <c r="A145"/>
  <c r="A153"/>
  <c r="A161"/>
  <c r="A169"/>
  <c r="A177"/>
  <c r="A185"/>
  <c r="A193"/>
  <c r="A201"/>
  <c r="A209"/>
  <c r="A217"/>
  <c r="A225"/>
  <c r="A233"/>
  <c r="A241"/>
  <c r="A249"/>
  <c r="A257"/>
  <c r="A265"/>
  <c r="A273"/>
  <c r="A281"/>
  <c r="A289"/>
  <c r="A297"/>
  <c r="A305"/>
  <c r="A110"/>
  <c r="A74"/>
  <c r="A122"/>
  <c r="A146"/>
  <c r="A154"/>
  <c r="A162"/>
  <c r="A170"/>
  <c r="A178"/>
  <c r="A186"/>
  <c r="A194"/>
  <c r="A202"/>
  <c r="A210"/>
  <c r="A218"/>
  <c r="A226"/>
  <c r="A234"/>
  <c r="A242"/>
  <c r="A250"/>
  <c r="A258"/>
  <c r="A266"/>
  <c r="A274"/>
  <c r="A282"/>
  <c r="A290"/>
  <c r="A298"/>
  <c r="A306"/>
  <c r="A62"/>
  <c r="A134"/>
  <c r="A34"/>
  <c r="A66"/>
  <c r="A98"/>
  <c r="A130"/>
  <c r="A51"/>
  <c r="A59"/>
  <c r="A67"/>
  <c r="A75"/>
  <c r="A83"/>
  <c r="A91"/>
  <c r="A99"/>
  <c r="A107"/>
  <c r="A115"/>
  <c r="A123"/>
  <c r="A131"/>
  <c r="A139"/>
  <c r="A147"/>
  <c r="A155"/>
  <c r="A163"/>
  <c r="A171"/>
  <c r="A179"/>
  <c r="A187"/>
  <c r="A195"/>
  <c r="A203"/>
  <c r="A211"/>
  <c r="A219"/>
  <c r="A227"/>
  <c r="A235"/>
  <c r="A243"/>
  <c r="A251"/>
  <c r="A259"/>
  <c r="A267"/>
  <c r="A275"/>
  <c r="A283"/>
  <c r="A291"/>
  <c r="A299"/>
  <c r="A307"/>
  <c r="A70"/>
  <c r="A118"/>
  <c r="A42"/>
  <c r="A58"/>
  <c r="A90"/>
  <c r="A114"/>
  <c r="A35"/>
  <c r="A36"/>
  <c r="A52"/>
  <c r="A68"/>
  <c r="A84"/>
  <c r="A92"/>
  <c r="A100"/>
  <c r="A108"/>
  <c r="A116"/>
  <c r="A124"/>
  <c r="A132"/>
  <c r="A140"/>
  <c r="A148"/>
  <c r="A156"/>
  <c r="A164"/>
  <c r="A172"/>
  <c r="A180"/>
  <c r="A188"/>
  <c r="A196"/>
  <c r="A204"/>
  <c r="A212"/>
  <c r="A220"/>
  <c r="A228"/>
  <c r="A236"/>
  <c r="A244"/>
  <c r="A252"/>
  <c r="A260"/>
  <c r="A268"/>
  <c r="A276"/>
  <c r="A284"/>
  <c r="A292"/>
  <c r="A300"/>
  <c r="A308"/>
  <c r="A78"/>
  <c r="A126"/>
  <c r="A50"/>
  <c r="A82"/>
  <c r="A106"/>
  <c r="A138"/>
  <c r="A43"/>
  <c r="A44"/>
  <c r="A60"/>
  <c r="A76"/>
  <c r="A37"/>
  <c r="A45"/>
  <c r="A53"/>
  <c r="A61"/>
  <c r="A69"/>
  <c r="A77"/>
  <c r="A85"/>
  <c r="A93"/>
  <c r="A101"/>
  <c r="A109"/>
  <c r="A117"/>
  <c r="A125"/>
  <c r="A133"/>
  <c r="A141"/>
  <c r="A149"/>
  <c r="A157"/>
  <c r="A165"/>
  <c r="A173"/>
  <c r="A181"/>
  <c r="A189"/>
  <c r="A197"/>
  <c r="A205"/>
  <c r="A213"/>
  <c r="A221"/>
  <c r="A229"/>
  <c r="A237"/>
  <c r="A245"/>
  <c r="A253"/>
  <c r="A261"/>
  <c r="A269"/>
  <c r="A277"/>
  <c r="A285"/>
  <c r="A293"/>
  <c r="A301"/>
  <c r="C4" i="25"/>
  <c r="A1"/>
  <c r="C308" i="24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A276" s="1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A248" s="1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A192" s="1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A128" s="1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A107" s="1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A88" s="1"/>
  <c r="C87"/>
  <c r="C86"/>
  <c r="A86" s="1"/>
  <c r="C85"/>
  <c r="C84"/>
  <c r="C83"/>
  <c r="C82"/>
  <c r="C81"/>
  <c r="C80"/>
  <c r="A80" s="1"/>
  <c r="C79"/>
  <c r="A79" s="1"/>
  <c r="C78"/>
  <c r="C77"/>
  <c r="C76"/>
  <c r="A76" s="1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A56" s="1"/>
  <c r="C55"/>
  <c r="C54"/>
  <c r="C53"/>
  <c r="C52"/>
  <c r="A52" s="1"/>
  <c r="C51"/>
  <c r="C50"/>
  <c r="C49"/>
  <c r="C48"/>
  <c r="C47"/>
  <c r="C46"/>
  <c r="C45"/>
  <c r="C44"/>
  <c r="A44" s="1"/>
  <c r="C43"/>
  <c r="C42"/>
  <c r="C41"/>
  <c r="C40"/>
  <c r="C39"/>
  <c r="C38"/>
  <c r="C37"/>
  <c r="C36"/>
  <c r="C35"/>
  <c r="C34"/>
  <c r="C33"/>
  <c r="C32"/>
  <c r="A32" s="1"/>
  <c r="C31"/>
  <c r="C30"/>
  <c r="C29"/>
  <c r="C28"/>
  <c r="C27"/>
  <c r="C26"/>
  <c r="C25"/>
  <c r="C24"/>
  <c r="C23"/>
  <c r="C22"/>
  <c r="C21"/>
  <c r="C20"/>
  <c r="A20" s="1"/>
  <c r="C19"/>
  <c r="C18"/>
  <c r="A18" s="1"/>
  <c r="C17"/>
  <c r="C16"/>
  <c r="C15"/>
  <c r="C14"/>
  <c r="A14" s="1"/>
  <c r="C13"/>
  <c r="C12"/>
  <c r="A240" s="1"/>
  <c r="C11"/>
  <c r="C10"/>
  <c r="C9"/>
  <c r="H6"/>
  <c r="H5"/>
  <c r="F5"/>
  <c r="H4"/>
  <c r="F4"/>
  <c r="E4"/>
  <c r="C1"/>
  <c r="A89" s="1"/>
  <c r="A176"/>
  <c r="A288"/>
  <c r="A129"/>
  <c r="A233"/>
  <c r="A122"/>
  <c r="A43"/>
  <c r="A147"/>
  <c r="A267"/>
  <c r="A212"/>
  <c r="A96"/>
  <c r="A164"/>
  <c r="A125"/>
  <c r="A229"/>
  <c r="A138"/>
  <c r="A134"/>
  <c r="A238"/>
  <c r="A170"/>
  <c r="A27"/>
  <c r="A46"/>
  <c r="A119"/>
  <c r="A239"/>
  <c r="G6" i="14"/>
  <c r="G5"/>
  <c r="G4"/>
  <c r="F5" i="1"/>
  <c r="C5" i="16"/>
  <c r="D5" i="14"/>
  <c r="B2"/>
  <c r="A2" i="16"/>
  <c r="C10" i="5"/>
  <c r="A203" s="1"/>
  <c r="C11"/>
  <c r="C12"/>
  <c r="C13"/>
  <c r="C14"/>
  <c r="C15"/>
  <c r="C16"/>
  <c r="C17"/>
  <c r="C18"/>
  <c r="A18" s="1"/>
  <c r="C19"/>
  <c r="C20"/>
  <c r="C21"/>
  <c r="C22"/>
  <c r="C23"/>
  <c r="C24"/>
  <c r="C25"/>
  <c r="C26"/>
  <c r="C27"/>
  <c r="C28"/>
  <c r="C29"/>
  <c r="C30"/>
  <c r="A30" s="1"/>
  <c r="C31"/>
  <c r="C32"/>
  <c r="C33"/>
  <c r="C34"/>
  <c r="C35"/>
  <c r="C36"/>
  <c r="C37"/>
  <c r="C38"/>
  <c r="C39"/>
  <c r="C40"/>
  <c r="C41"/>
  <c r="C42"/>
  <c r="C43"/>
  <c r="C44"/>
  <c r="C45"/>
  <c r="C46"/>
  <c r="A46" s="1"/>
  <c r="C47"/>
  <c r="C48"/>
  <c r="C49"/>
  <c r="C50"/>
  <c r="A50" s="1"/>
  <c r="C51"/>
  <c r="C52"/>
  <c r="C53"/>
  <c r="C54"/>
  <c r="C55"/>
  <c r="C56"/>
  <c r="C57"/>
  <c r="C58"/>
  <c r="A58" s="1"/>
  <c r="C59"/>
  <c r="C60"/>
  <c r="C61"/>
  <c r="C62"/>
  <c r="C63"/>
  <c r="C64"/>
  <c r="C65"/>
  <c r="C66"/>
  <c r="C67"/>
  <c r="C68"/>
  <c r="C69"/>
  <c r="C70"/>
  <c r="A70" s="1"/>
  <c r="C71"/>
  <c r="C72"/>
  <c r="C73"/>
  <c r="C74"/>
  <c r="A74" s="1"/>
  <c r="C75"/>
  <c r="C76"/>
  <c r="C77"/>
  <c r="C78"/>
  <c r="A78" s="1"/>
  <c r="C79"/>
  <c r="C80"/>
  <c r="C81"/>
  <c r="C82"/>
  <c r="C83"/>
  <c r="C84"/>
  <c r="C85"/>
  <c r="C86"/>
  <c r="C87"/>
  <c r="C88"/>
  <c r="C89"/>
  <c r="C90"/>
  <c r="C91"/>
  <c r="C92"/>
  <c r="C93"/>
  <c r="C94"/>
  <c r="A94" s="1"/>
  <c r="C95"/>
  <c r="C96"/>
  <c r="C97"/>
  <c r="C98"/>
  <c r="A98" s="1"/>
  <c r="C99"/>
  <c r="C100"/>
  <c r="C101"/>
  <c r="C102"/>
  <c r="A102" s="1"/>
  <c r="C103"/>
  <c r="C104"/>
  <c r="C105"/>
  <c r="C106"/>
  <c r="A106" s="1"/>
  <c r="C107"/>
  <c r="C108"/>
  <c r="C109"/>
  <c r="C110"/>
  <c r="A110" s="1"/>
  <c r="C111"/>
  <c r="C112"/>
  <c r="C113"/>
  <c r="C114"/>
  <c r="C115"/>
  <c r="C116"/>
  <c r="C117"/>
  <c r="C118"/>
  <c r="C119"/>
  <c r="C120"/>
  <c r="C121"/>
  <c r="C122"/>
  <c r="A122" s="1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A142" s="1"/>
  <c r="C143"/>
  <c r="C144"/>
  <c r="C145"/>
  <c r="C146"/>
  <c r="A146" s="1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A170" s="1"/>
  <c r="C171"/>
  <c r="C172"/>
  <c r="C173"/>
  <c r="C174"/>
  <c r="A174" s="1"/>
  <c r="C175"/>
  <c r="C176"/>
  <c r="C177"/>
  <c r="C178"/>
  <c r="A178" s="1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A218" s="1"/>
  <c r="C219"/>
  <c r="C220"/>
  <c r="C221"/>
  <c r="C222"/>
  <c r="C223"/>
  <c r="C224"/>
  <c r="C225"/>
  <c r="C226"/>
  <c r="A226" s="1"/>
  <c r="C227"/>
  <c r="C228"/>
  <c r="C229"/>
  <c r="C230"/>
  <c r="A230" s="1"/>
  <c r="C231"/>
  <c r="C232"/>
  <c r="C233"/>
  <c r="C234"/>
  <c r="C235"/>
  <c r="C236"/>
  <c r="C237"/>
  <c r="C238"/>
  <c r="A238" s="1"/>
  <c r="C239"/>
  <c r="C240"/>
  <c r="C241"/>
  <c r="C242"/>
  <c r="C243"/>
  <c r="C244"/>
  <c r="C245"/>
  <c r="C246"/>
  <c r="A246" s="1"/>
  <c r="C247"/>
  <c r="C248"/>
  <c r="C249"/>
  <c r="C250"/>
  <c r="A250" s="1"/>
  <c r="C251"/>
  <c r="C252"/>
  <c r="C253"/>
  <c r="C254"/>
  <c r="C255"/>
  <c r="C256"/>
  <c r="C257"/>
  <c r="C258"/>
  <c r="C259"/>
  <c r="C260"/>
  <c r="C261"/>
  <c r="C262"/>
  <c r="C263"/>
  <c r="C264"/>
  <c r="C265"/>
  <c r="C266"/>
  <c r="A266" s="1"/>
  <c r="C267"/>
  <c r="C268"/>
  <c r="C269"/>
  <c r="C270"/>
  <c r="A270" s="1"/>
  <c r="C271"/>
  <c r="C272"/>
  <c r="C273"/>
  <c r="C274"/>
  <c r="C275"/>
  <c r="C276"/>
  <c r="C277"/>
  <c r="C278"/>
  <c r="A278" s="1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A306" s="1"/>
  <c r="C307"/>
  <c r="C308"/>
  <c r="C9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2"/>
  <c r="B2" i="3"/>
  <c r="A2" i="4"/>
  <c r="C2" i="5"/>
  <c r="A2" i="6"/>
  <c r="A2" i="8"/>
  <c r="B2" i="9"/>
  <c r="A2" i="12"/>
  <c r="A2" i="17"/>
  <c r="V3" i="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2"/>
  <c r="C5" i="12"/>
  <c r="F4" i="1"/>
  <c r="E5" i="5" s="1"/>
  <c r="G6" i="9"/>
  <c r="G5"/>
  <c r="G4"/>
  <c r="H6" i="5"/>
  <c r="H5"/>
  <c r="H4"/>
  <c r="G6" i="3"/>
  <c r="G5"/>
  <c r="G4"/>
  <c r="E5"/>
  <c r="F5" i="5"/>
  <c r="F4"/>
  <c r="E4" i="3"/>
  <c r="D5" i="9"/>
  <c r="D4"/>
  <c r="B1"/>
  <c r="E5" i="17"/>
  <c r="E4"/>
  <c r="A1"/>
  <c r="C4" i="16"/>
  <c r="A1"/>
  <c r="D4" i="14"/>
  <c r="B1"/>
  <c r="C4" i="12"/>
  <c r="A1"/>
  <c r="Q3" i="2"/>
  <c r="U3"/>
  <c r="Q4"/>
  <c r="U4"/>
  <c r="Q5"/>
  <c r="U5"/>
  <c r="Q6"/>
  <c r="U6"/>
  <c r="Q7"/>
  <c r="U7"/>
  <c r="Q8"/>
  <c r="U8"/>
  <c r="Q9"/>
  <c r="U9"/>
  <c r="Q10"/>
  <c r="U10"/>
  <c r="Q11"/>
  <c r="U11"/>
  <c r="Q12"/>
  <c r="U12"/>
  <c r="Q13"/>
  <c r="U13"/>
  <c r="Q14"/>
  <c r="U14"/>
  <c r="Q15"/>
  <c r="U15"/>
  <c r="Q16"/>
  <c r="U16"/>
  <c r="Q17"/>
  <c r="U17"/>
  <c r="Q18"/>
  <c r="U18"/>
  <c r="Q19"/>
  <c r="U19"/>
  <c r="Q20"/>
  <c r="U20"/>
  <c r="Q21"/>
  <c r="U21"/>
  <c r="Q22"/>
  <c r="U22"/>
  <c r="Q23"/>
  <c r="U23"/>
  <c r="Q24"/>
  <c r="U24"/>
  <c r="Q25"/>
  <c r="U25"/>
  <c r="Q26"/>
  <c r="U26"/>
  <c r="Q27"/>
  <c r="U27"/>
  <c r="Q28"/>
  <c r="U28"/>
  <c r="Q29"/>
  <c r="U29"/>
  <c r="Q30"/>
  <c r="U30"/>
  <c r="Q31"/>
  <c r="U31"/>
  <c r="Q32"/>
  <c r="U32"/>
  <c r="Q33"/>
  <c r="U33"/>
  <c r="Q34"/>
  <c r="U34"/>
  <c r="Q35"/>
  <c r="U35"/>
  <c r="Q36"/>
  <c r="U36"/>
  <c r="Q37"/>
  <c r="U37"/>
  <c r="Q38"/>
  <c r="U38"/>
  <c r="Q39"/>
  <c r="U39"/>
  <c r="Q40"/>
  <c r="U40"/>
  <c r="Q41"/>
  <c r="U41"/>
  <c r="Q42"/>
  <c r="U42"/>
  <c r="Q43"/>
  <c r="U43"/>
  <c r="Q44"/>
  <c r="U44"/>
  <c r="Q45"/>
  <c r="U45"/>
  <c r="Q46"/>
  <c r="U46"/>
  <c r="Q47"/>
  <c r="U47"/>
  <c r="Q48"/>
  <c r="U48"/>
  <c r="Q49"/>
  <c r="U49"/>
  <c r="Q50"/>
  <c r="U50"/>
  <c r="Q51"/>
  <c r="U51"/>
  <c r="Q52"/>
  <c r="U52"/>
  <c r="Q53"/>
  <c r="U53"/>
  <c r="Q54"/>
  <c r="U54"/>
  <c r="Q55"/>
  <c r="U55"/>
  <c r="Q56"/>
  <c r="U56"/>
  <c r="Q57"/>
  <c r="U57"/>
  <c r="Q58"/>
  <c r="U58"/>
  <c r="Q59"/>
  <c r="U59"/>
  <c r="Q60"/>
  <c r="U60"/>
  <c r="Q61"/>
  <c r="U61"/>
  <c r="Q62"/>
  <c r="U62"/>
  <c r="Q63"/>
  <c r="U63"/>
  <c r="Q64"/>
  <c r="U64"/>
  <c r="Q65"/>
  <c r="U65"/>
  <c r="Q66"/>
  <c r="U66"/>
  <c r="Q67"/>
  <c r="U67"/>
  <c r="Q68"/>
  <c r="U68"/>
  <c r="Q69"/>
  <c r="U69"/>
  <c r="Q70"/>
  <c r="U70"/>
  <c r="Q71"/>
  <c r="U71"/>
  <c r="Q72"/>
  <c r="U72"/>
  <c r="Q73"/>
  <c r="U73"/>
  <c r="Q74"/>
  <c r="U74"/>
  <c r="Q75"/>
  <c r="U75"/>
  <c r="Q76"/>
  <c r="U76"/>
  <c r="Q77"/>
  <c r="U77"/>
  <c r="Q78"/>
  <c r="U78"/>
  <c r="Q79"/>
  <c r="U79"/>
  <c r="Q80"/>
  <c r="U80"/>
  <c r="Q81"/>
  <c r="U81"/>
  <c r="Q82"/>
  <c r="U82"/>
  <c r="Q83"/>
  <c r="U83"/>
  <c r="Q84"/>
  <c r="U84"/>
  <c r="Q85"/>
  <c r="U85"/>
  <c r="Q86"/>
  <c r="U86"/>
  <c r="Q87"/>
  <c r="U87"/>
  <c r="Q88"/>
  <c r="U88"/>
  <c r="Q89"/>
  <c r="U89"/>
  <c r="Q90"/>
  <c r="U90"/>
  <c r="Q91"/>
  <c r="U91"/>
  <c r="Q92"/>
  <c r="U92"/>
  <c r="Q93"/>
  <c r="U93"/>
  <c r="Q94"/>
  <c r="U94"/>
  <c r="Q95"/>
  <c r="U95"/>
  <c r="Q96"/>
  <c r="U96"/>
  <c r="Q97"/>
  <c r="U97"/>
  <c r="Q98"/>
  <c r="U98"/>
  <c r="Q99"/>
  <c r="U99"/>
  <c r="Q100"/>
  <c r="U100"/>
  <c r="Q101"/>
  <c r="U101"/>
  <c r="Q102"/>
  <c r="U102"/>
  <c r="Q103"/>
  <c r="U103"/>
  <c r="Q104"/>
  <c r="U104"/>
  <c r="Q105"/>
  <c r="U105"/>
  <c r="Q106"/>
  <c r="U106"/>
  <c r="Q107"/>
  <c r="U107"/>
  <c r="Q108"/>
  <c r="U108"/>
  <c r="Q109"/>
  <c r="U109"/>
  <c r="Q110"/>
  <c r="U110"/>
  <c r="Q111"/>
  <c r="U111"/>
  <c r="Q112"/>
  <c r="U112"/>
  <c r="Q113"/>
  <c r="U113"/>
  <c r="Q114"/>
  <c r="U114"/>
  <c r="Q115"/>
  <c r="U115"/>
  <c r="Q116"/>
  <c r="U116"/>
  <c r="Q117"/>
  <c r="U117"/>
  <c r="Q118"/>
  <c r="U118"/>
  <c r="Q119"/>
  <c r="U119"/>
  <c r="Q120"/>
  <c r="U120"/>
  <c r="Q121"/>
  <c r="U121"/>
  <c r="Q122"/>
  <c r="U122"/>
  <c r="Q123"/>
  <c r="U123"/>
  <c r="Q124"/>
  <c r="U124"/>
  <c r="Q125"/>
  <c r="U125"/>
  <c r="Q126"/>
  <c r="U126"/>
  <c r="Q127"/>
  <c r="U127"/>
  <c r="Q128"/>
  <c r="U128"/>
  <c r="Q129"/>
  <c r="U129"/>
  <c r="Q130"/>
  <c r="U130"/>
  <c r="Q131"/>
  <c r="U131"/>
  <c r="Q132"/>
  <c r="U132"/>
  <c r="Q133"/>
  <c r="U133"/>
  <c r="Q134"/>
  <c r="U134"/>
  <c r="Q135"/>
  <c r="U135"/>
  <c r="Q136"/>
  <c r="U136"/>
  <c r="Q137"/>
  <c r="U137"/>
  <c r="Q138"/>
  <c r="U138"/>
  <c r="Q139"/>
  <c r="U139"/>
  <c r="Q140"/>
  <c r="U140"/>
  <c r="Q141"/>
  <c r="U141"/>
  <c r="Q142"/>
  <c r="U142"/>
  <c r="Q143"/>
  <c r="U143"/>
  <c r="Q144"/>
  <c r="U144"/>
  <c r="Q145"/>
  <c r="U145"/>
  <c r="Q146"/>
  <c r="U146"/>
  <c r="Q147"/>
  <c r="U147"/>
  <c r="Q148"/>
  <c r="U148"/>
  <c r="Q149"/>
  <c r="U149"/>
  <c r="Q150"/>
  <c r="U150"/>
  <c r="Q151"/>
  <c r="U151"/>
  <c r="Q152"/>
  <c r="U152"/>
  <c r="Q153"/>
  <c r="U153"/>
  <c r="Q154"/>
  <c r="U154"/>
  <c r="Q155"/>
  <c r="U155"/>
  <c r="Q156"/>
  <c r="U156"/>
  <c r="Q157"/>
  <c r="U157"/>
  <c r="Q158"/>
  <c r="U158"/>
  <c r="Q159"/>
  <c r="U159"/>
  <c r="Q160"/>
  <c r="U160"/>
  <c r="Q161"/>
  <c r="U161"/>
  <c r="Q162"/>
  <c r="U162"/>
  <c r="Q163"/>
  <c r="U163"/>
  <c r="Q164"/>
  <c r="U164"/>
  <c r="Q165"/>
  <c r="U165"/>
  <c r="Q166"/>
  <c r="U166"/>
  <c r="Q167"/>
  <c r="U167"/>
  <c r="Q168"/>
  <c r="U168"/>
  <c r="Q169"/>
  <c r="U169"/>
  <c r="Q170"/>
  <c r="U170"/>
  <c r="Q171"/>
  <c r="U171"/>
  <c r="Q172"/>
  <c r="U172"/>
  <c r="Q173"/>
  <c r="U173"/>
  <c r="Q174"/>
  <c r="U174"/>
  <c r="Q175"/>
  <c r="U175"/>
  <c r="Q176"/>
  <c r="U176"/>
  <c r="Q177"/>
  <c r="U177"/>
  <c r="Q178"/>
  <c r="U178"/>
  <c r="Q179"/>
  <c r="U179"/>
  <c r="Q180"/>
  <c r="U180"/>
  <c r="Q181"/>
  <c r="U181"/>
  <c r="Q182"/>
  <c r="U182"/>
  <c r="Q183"/>
  <c r="U183"/>
  <c r="Q184"/>
  <c r="U184"/>
  <c r="Q185"/>
  <c r="U185"/>
  <c r="Q186"/>
  <c r="U186"/>
  <c r="Q187"/>
  <c r="U187"/>
  <c r="Q188"/>
  <c r="U188"/>
  <c r="Q189"/>
  <c r="U189"/>
  <c r="Q190"/>
  <c r="U190"/>
  <c r="Q191"/>
  <c r="U191"/>
  <c r="Q192"/>
  <c r="U192"/>
  <c r="Q193"/>
  <c r="U193"/>
  <c r="Q194"/>
  <c r="U194"/>
  <c r="Q195"/>
  <c r="U195"/>
  <c r="Q196"/>
  <c r="U196"/>
  <c r="Q197"/>
  <c r="U197"/>
  <c r="Q198"/>
  <c r="U198"/>
  <c r="Q199"/>
  <c r="U199"/>
  <c r="Q200"/>
  <c r="U200"/>
  <c r="Q201"/>
  <c r="U201"/>
  <c r="Q202"/>
  <c r="U202"/>
  <c r="Q203"/>
  <c r="U203"/>
  <c r="Q204"/>
  <c r="U204"/>
  <c r="Q205"/>
  <c r="U205"/>
  <c r="Q206"/>
  <c r="U206"/>
  <c r="Q207"/>
  <c r="U207"/>
  <c r="Q208"/>
  <c r="U208"/>
  <c r="Q209"/>
  <c r="U209"/>
  <c r="Q210"/>
  <c r="U210"/>
  <c r="Q211"/>
  <c r="U211"/>
  <c r="Q212"/>
  <c r="U212"/>
  <c r="Q213"/>
  <c r="U213"/>
  <c r="Q214"/>
  <c r="U214"/>
  <c r="Q215"/>
  <c r="U215"/>
  <c r="Q216"/>
  <c r="U216"/>
  <c r="Q217"/>
  <c r="U217"/>
  <c r="Q218"/>
  <c r="U218"/>
  <c r="Q219"/>
  <c r="U219"/>
  <c r="Q220"/>
  <c r="U220"/>
  <c r="Q221"/>
  <c r="U221"/>
  <c r="Q222"/>
  <c r="U222"/>
  <c r="Q223"/>
  <c r="U223"/>
  <c r="Q224"/>
  <c r="U224"/>
  <c r="Q225"/>
  <c r="U225"/>
  <c r="Q226"/>
  <c r="U226"/>
  <c r="Q227"/>
  <c r="U227"/>
  <c r="Q228"/>
  <c r="U228"/>
  <c r="Q229"/>
  <c r="U229"/>
  <c r="Q230"/>
  <c r="U230"/>
  <c r="Q231"/>
  <c r="U231"/>
  <c r="Q232"/>
  <c r="U232"/>
  <c r="Q233"/>
  <c r="U233"/>
  <c r="Q234"/>
  <c r="U234"/>
  <c r="Q235"/>
  <c r="U235"/>
  <c r="Q236"/>
  <c r="U236"/>
  <c r="Q237"/>
  <c r="U237"/>
  <c r="Q238"/>
  <c r="U238"/>
  <c r="Q239"/>
  <c r="U239"/>
  <c r="Q240"/>
  <c r="U240"/>
  <c r="Q241"/>
  <c r="U241"/>
  <c r="Q242"/>
  <c r="U242"/>
  <c r="Q243"/>
  <c r="U243"/>
  <c r="Q244"/>
  <c r="U244"/>
  <c r="Q245"/>
  <c r="U245"/>
  <c r="Q246"/>
  <c r="U246"/>
  <c r="Q247"/>
  <c r="U247"/>
  <c r="Q248"/>
  <c r="U248"/>
  <c r="Q249"/>
  <c r="U249"/>
  <c r="Q250"/>
  <c r="U250"/>
  <c r="Q251"/>
  <c r="U251"/>
  <c r="Q252"/>
  <c r="U252"/>
  <c r="Q253"/>
  <c r="U253"/>
  <c r="Q254"/>
  <c r="U254"/>
  <c r="Q255"/>
  <c r="U255"/>
  <c r="Q256"/>
  <c r="U256"/>
  <c r="Q257"/>
  <c r="U257"/>
  <c r="Q258"/>
  <c r="U258"/>
  <c r="Q259"/>
  <c r="U259"/>
  <c r="Q260"/>
  <c r="U260"/>
  <c r="Q261"/>
  <c r="U261"/>
  <c r="Q262"/>
  <c r="U262"/>
  <c r="Q263"/>
  <c r="U263"/>
  <c r="Q264"/>
  <c r="U264"/>
  <c r="Q265"/>
  <c r="U265"/>
  <c r="Q266"/>
  <c r="U266"/>
  <c r="Q267"/>
  <c r="U267"/>
  <c r="Q268"/>
  <c r="U268"/>
  <c r="Q269"/>
  <c r="U269"/>
  <c r="Q270"/>
  <c r="U270"/>
  <c r="Q271"/>
  <c r="U271"/>
  <c r="Q272"/>
  <c r="U272"/>
  <c r="Q273"/>
  <c r="U273"/>
  <c r="Q274"/>
  <c r="U274"/>
  <c r="Q275"/>
  <c r="U275"/>
  <c r="Q276"/>
  <c r="U276"/>
  <c r="Q277"/>
  <c r="U277"/>
  <c r="Q278"/>
  <c r="U278"/>
  <c r="Q279"/>
  <c r="U279"/>
  <c r="Q280"/>
  <c r="U280"/>
  <c r="Q281"/>
  <c r="U281"/>
  <c r="Q282"/>
  <c r="U282"/>
  <c r="Q283"/>
  <c r="U283"/>
  <c r="Q284"/>
  <c r="U284"/>
  <c r="Q285"/>
  <c r="U285"/>
  <c r="Q286"/>
  <c r="U286"/>
  <c r="Q287"/>
  <c r="U287"/>
  <c r="Q288"/>
  <c r="U288"/>
  <c r="Q289"/>
  <c r="U289"/>
  <c r="Q290"/>
  <c r="U290"/>
  <c r="Q291"/>
  <c r="U291"/>
  <c r="Q292"/>
  <c r="U292"/>
  <c r="Q293"/>
  <c r="U293"/>
  <c r="Q294"/>
  <c r="U294"/>
  <c r="Q295"/>
  <c r="U295"/>
  <c r="Q296"/>
  <c r="U296"/>
  <c r="Q297"/>
  <c r="U297"/>
  <c r="Q298"/>
  <c r="U298"/>
  <c r="Q299"/>
  <c r="U299"/>
  <c r="Q300"/>
  <c r="U300"/>
  <c r="Q301"/>
  <c r="U301"/>
  <c r="Q2"/>
  <c r="U2"/>
  <c r="E4" i="8"/>
  <c r="A1"/>
  <c r="J2" i="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C26"/>
  <c r="J27"/>
  <c r="J28"/>
  <c r="J29"/>
  <c r="J30"/>
  <c r="J31"/>
  <c r="J32"/>
  <c r="J33"/>
  <c r="J34"/>
  <c r="C34"/>
  <c r="J35"/>
  <c r="J36"/>
  <c r="J37"/>
  <c r="J38"/>
  <c r="J39"/>
  <c r="J40"/>
  <c r="J41"/>
  <c r="J42"/>
  <c r="C42"/>
  <c r="J43"/>
  <c r="J44"/>
  <c r="J45"/>
  <c r="J46"/>
  <c r="J47"/>
  <c r="J48"/>
  <c r="J49"/>
  <c r="J50"/>
  <c r="C50"/>
  <c r="J51"/>
  <c r="J52"/>
  <c r="J53"/>
  <c r="J54"/>
  <c r="J55"/>
  <c r="J56"/>
  <c r="J57"/>
  <c r="J58"/>
  <c r="C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C4" i="6"/>
  <c r="A1"/>
  <c r="E4" i="5"/>
  <c r="C1"/>
  <c r="C4" i="4"/>
  <c r="A1"/>
  <c r="A1" i="3"/>
  <c r="D4"/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2"/>
  <c r="C24"/>
  <c r="C25"/>
  <c r="C27"/>
  <c r="C28"/>
  <c r="C29"/>
  <c r="C30"/>
  <c r="C31"/>
  <c r="C32"/>
  <c r="C33"/>
  <c r="C35"/>
  <c r="C36"/>
  <c r="C37"/>
  <c r="C38"/>
  <c r="C39"/>
  <c r="C40"/>
  <c r="C41"/>
  <c r="C43"/>
  <c r="C44"/>
  <c r="C45"/>
  <c r="C46"/>
  <c r="C47"/>
  <c r="C48"/>
  <c r="C49"/>
  <c r="C51"/>
  <c r="C52"/>
  <c r="C53"/>
  <c r="C54"/>
  <c r="C55"/>
  <c r="C56"/>
  <c r="C57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5" i="4"/>
  <c r="D5" i="3"/>
  <c r="C5" i="6"/>
  <c r="A68" i="5"/>
  <c r="A72"/>
  <c r="A100"/>
  <c r="A80"/>
  <c r="A117"/>
  <c r="A240"/>
  <c r="A261"/>
  <c r="E5" i="8"/>
  <c r="A45" i="5"/>
  <c r="A191"/>
  <c r="A265"/>
  <c r="A248"/>
  <c r="A231"/>
  <c r="A28"/>
  <c r="A198"/>
  <c r="A253"/>
  <c r="A236"/>
  <c r="A211"/>
  <c r="A274"/>
  <c r="A292"/>
  <c r="A97"/>
  <c r="A290"/>
  <c r="A84"/>
  <c r="A181"/>
  <c r="A214"/>
  <c r="A79"/>
  <c r="A176"/>
  <c r="A42"/>
  <c r="A67"/>
  <c r="A180"/>
  <c r="A277"/>
  <c r="A239"/>
  <c r="A175"/>
  <c r="A33"/>
  <c r="C5" i="27"/>
  <c r="E5" i="26"/>
  <c r="C5" i="25"/>
  <c r="E5" i="24"/>
  <c r="C23" i="2"/>
  <c r="C22"/>
  <c r="C19"/>
  <c r="C21"/>
  <c r="C20"/>
  <c r="C14"/>
  <c r="C18"/>
  <c r="C17"/>
  <c r="C16"/>
  <c r="C11"/>
  <c r="C15"/>
  <c r="C12"/>
  <c r="C13"/>
  <c r="C10"/>
  <c r="C2"/>
  <c r="C5"/>
  <c r="C7"/>
  <c r="C8"/>
  <c r="C9"/>
  <c r="C6"/>
  <c r="C3"/>
  <c r="I11" i="1"/>
  <c r="V302" i="2"/>
  <c r="C4"/>
  <c r="I10" i="1"/>
  <c r="P55" i="8" s="1"/>
  <c r="P39"/>
  <c r="P47"/>
  <c r="P63"/>
  <c r="P71"/>
  <c r="P79"/>
  <c r="P95"/>
  <c r="P33"/>
  <c r="P41"/>
  <c r="P57"/>
  <c r="P65"/>
  <c r="P73"/>
  <c r="P89"/>
  <c r="P97"/>
  <c r="P35"/>
  <c r="P51"/>
  <c r="P59"/>
  <c r="P67"/>
  <c r="P83"/>
  <c r="P91"/>
  <c r="P99"/>
  <c r="P36"/>
  <c r="P44"/>
  <c r="P52"/>
  <c r="P68"/>
  <c r="P76"/>
  <c r="P84"/>
  <c r="P100"/>
  <c r="P108"/>
  <c r="P37"/>
  <c r="P53"/>
  <c r="P61"/>
  <c r="P69"/>
  <c r="P85"/>
  <c r="P93"/>
  <c r="P101"/>
  <c r="P38"/>
  <c r="P58"/>
  <c r="P80"/>
  <c r="P113"/>
  <c r="P121"/>
  <c r="P129"/>
  <c r="P145"/>
  <c r="P153"/>
  <c r="P161"/>
  <c r="P177"/>
  <c r="P185"/>
  <c r="P193"/>
  <c r="P209"/>
  <c r="P217"/>
  <c r="P225"/>
  <c r="P241"/>
  <c r="P249"/>
  <c r="P257"/>
  <c r="P265"/>
  <c r="P273"/>
  <c r="P281"/>
  <c r="P289"/>
  <c r="P297"/>
  <c r="P305"/>
  <c r="G36" i="6"/>
  <c r="G44"/>
  <c r="G52"/>
  <c r="G60"/>
  <c r="G68"/>
  <c r="G76"/>
  <c r="G84"/>
  <c r="G92"/>
  <c r="G100"/>
  <c r="G108"/>
  <c r="G116"/>
  <c r="G124"/>
  <c r="G132"/>
  <c r="G140"/>
  <c r="G148"/>
  <c r="G156"/>
  <c r="G164"/>
  <c r="G172"/>
  <c r="G180"/>
  <c r="G188"/>
  <c r="G196"/>
  <c r="G204"/>
  <c r="G212"/>
  <c r="G220"/>
  <c r="G228"/>
  <c r="G236"/>
  <c r="G244"/>
  <c r="G252"/>
  <c r="G260"/>
  <c r="G268"/>
  <c r="G276"/>
  <c r="G284"/>
  <c r="G292"/>
  <c r="G300"/>
  <c r="G308"/>
  <c r="G199"/>
  <c r="G223"/>
  <c r="G255"/>
  <c r="G287"/>
  <c r="P40" i="8"/>
  <c r="P62"/>
  <c r="P82"/>
  <c r="P103"/>
  <c r="P114"/>
  <c r="P122"/>
  <c r="P130"/>
  <c r="P138"/>
  <c r="P146"/>
  <c r="P154"/>
  <c r="P162"/>
  <c r="P170"/>
  <c r="P178"/>
  <c r="P186"/>
  <c r="P194"/>
  <c r="P202"/>
  <c r="P210"/>
  <c r="P218"/>
  <c r="P226"/>
  <c r="P234"/>
  <c r="P242"/>
  <c r="P250"/>
  <c r="P258"/>
  <c r="P266"/>
  <c r="P274"/>
  <c r="P282"/>
  <c r="P290"/>
  <c r="P298"/>
  <c r="P306"/>
  <c r="G37" i="6"/>
  <c r="G45"/>
  <c r="G53"/>
  <c r="G61"/>
  <c r="G69"/>
  <c r="G77"/>
  <c r="G85"/>
  <c r="G93"/>
  <c r="G101"/>
  <c r="G109"/>
  <c r="G117"/>
  <c r="G125"/>
  <c r="G133"/>
  <c r="G141"/>
  <c r="G149"/>
  <c r="G157"/>
  <c r="G165"/>
  <c r="G173"/>
  <c r="G181"/>
  <c r="G189"/>
  <c r="G197"/>
  <c r="G205"/>
  <c r="G213"/>
  <c r="G221"/>
  <c r="G229"/>
  <c r="G237"/>
  <c r="G245"/>
  <c r="G253"/>
  <c r="G261"/>
  <c r="G269"/>
  <c r="G277"/>
  <c r="G285"/>
  <c r="G293"/>
  <c r="G301"/>
  <c r="G309"/>
  <c r="G191"/>
  <c r="G215"/>
  <c r="G247"/>
  <c r="G271"/>
  <c r="G303"/>
  <c r="P42" i="8"/>
  <c r="P64"/>
  <c r="P86"/>
  <c r="P104"/>
  <c r="P115"/>
  <c r="P123"/>
  <c r="P131"/>
  <c r="P139"/>
  <c r="P147"/>
  <c r="P155"/>
  <c r="P163"/>
  <c r="P171"/>
  <c r="P179"/>
  <c r="P187"/>
  <c r="P195"/>
  <c r="P203"/>
  <c r="P211"/>
  <c r="P219"/>
  <c r="P227"/>
  <c r="P235"/>
  <c r="P243"/>
  <c r="P251"/>
  <c r="P259"/>
  <c r="P267"/>
  <c r="P275"/>
  <c r="P283"/>
  <c r="P291"/>
  <c r="P299"/>
  <c r="P307"/>
  <c r="G38" i="6"/>
  <c r="G46"/>
  <c r="G54"/>
  <c r="G62"/>
  <c r="G70"/>
  <c r="G78"/>
  <c r="G86"/>
  <c r="G94"/>
  <c r="G102"/>
  <c r="G110"/>
  <c r="G118"/>
  <c r="G126"/>
  <c r="G134"/>
  <c r="G142"/>
  <c r="G150"/>
  <c r="G158"/>
  <c r="G166"/>
  <c r="G174"/>
  <c r="G182"/>
  <c r="G190"/>
  <c r="G198"/>
  <c r="G206"/>
  <c r="G214"/>
  <c r="G222"/>
  <c r="G230"/>
  <c r="G238"/>
  <c r="G246"/>
  <c r="G254"/>
  <c r="G262"/>
  <c r="G270"/>
  <c r="G278"/>
  <c r="G286"/>
  <c r="G294"/>
  <c r="G302"/>
  <c r="G175"/>
  <c r="G231"/>
  <c r="G263"/>
  <c r="G295"/>
  <c r="P46" i="8"/>
  <c r="P66"/>
  <c r="P88"/>
  <c r="P105"/>
  <c r="P116"/>
  <c r="P124"/>
  <c r="P132"/>
  <c r="P140"/>
  <c r="P148"/>
  <c r="P156"/>
  <c r="P164"/>
  <c r="P172"/>
  <c r="P180"/>
  <c r="P188"/>
  <c r="P196"/>
  <c r="P204"/>
  <c r="P212"/>
  <c r="P220"/>
  <c r="P228"/>
  <c r="P236"/>
  <c r="P244"/>
  <c r="P252"/>
  <c r="P260"/>
  <c r="P268"/>
  <c r="P276"/>
  <c r="P284"/>
  <c r="P292"/>
  <c r="P300"/>
  <c r="P308"/>
  <c r="G39" i="6"/>
  <c r="G47"/>
  <c r="G55"/>
  <c r="G63"/>
  <c r="G71"/>
  <c r="G79"/>
  <c r="G87"/>
  <c r="G95"/>
  <c r="G103"/>
  <c r="G111"/>
  <c r="G119"/>
  <c r="G127"/>
  <c r="G135"/>
  <c r="G143"/>
  <c r="G151"/>
  <c r="G159"/>
  <c r="G167"/>
  <c r="G183"/>
  <c r="G207"/>
  <c r="G239"/>
  <c r="G279"/>
  <c r="P48" i="8"/>
  <c r="P70"/>
  <c r="P90"/>
  <c r="P106"/>
  <c r="P117"/>
  <c r="P125"/>
  <c r="P133"/>
  <c r="P141"/>
  <c r="P149"/>
  <c r="P157"/>
  <c r="P165"/>
  <c r="P173"/>
  <c r="P181"/>
  <c r="P189"/>
  <c r="P197"/>
  <c r="P205"/>
  <c r="P213"/>
  <c r="P221"/>
  <c r="P229"/>
  <c r="P237"/>
  <c r="P245"/>
  <c r="P253"/>
  <c r="P261"/>
  <c r="P269"/>
  <c r="P277"/>
  <c r="P285"/>
  <c r="P293"/>
  <c r="P301"/>
  <c r="P309"/>
  <c r="G32" i="6"/>
  <c r="G40"/>
  <c r="G48"/>
  <c r="G56"/>
  <c r="G64"/>
  <c r="G72"/>
  <c r="G80"/>
  <c r="G88"/>
  <c r="G96"/>
  <c r="G104"/>
  <c r="G112"/>
  <c r="G120"/>
  <c r="G128"/>
  <c r="G136"/>
  <c r="G144"/>
  <c r="G152"/>
  <c r="G160"/>
  <c r="G168"/>
  <c r="G176"/>
  <c r="G184"/>
  <c r="G192"/>
  <c r="G200"/>
  <c r="G208"/>
  <c r="G216"/>
  <c r="G224"/>
  <c r="G232"/>
  <c r="G240"/>
  <c r="G248"/>
  <c r="G256"/>
  <c r="G264"/>
  <c r="G272"/>
  <c r="G280"/>
  <c r="G288"/>
  <c r="G296"/>
  <c r="G304"/>
  <c r="P54" i="8"/>
  <c r="P74"/>
  <c r="P96"/>
  <c r="P111"/>
  <c r="P119"/>
  <c r="P127"/>
  <c r="P135"/>
  <c r="P143"/>
  <c r="P151"/>
  <c r="P159"/>
  <c r="P167"/>
  <c r="P175"/>
  <c r="P183"/>
  <c r="P191"/>
  <c r="P199"/>
  <c r="P207"/>
  <c r="P215"/>
  <c r="P223"/>
  <c r="P231"/>
  <c r="P239"/>
  <c r="P247"/>
  <c r="P255"/>
  <c r="P263"/>
  <c r="P271"/>
  <c r="P279"/>
  <c r="P287"/>
  <c r="P295"/>
  <c r="P303"/>
  <c r="G34" i="6"/>
  <c r="G42"/>
  <c r="G50"/>
  <c r="G58"/>
  <c r="G66"/>
  <c r="G74"/>
  <c r="G82"/>
  <c r="G90"/>
  <c r="G98"/>
  <c r="G106"/>
  <c r="G114"/>
  <c r="G122"/>
  <c r="G130"/>
  <c r="G138"/>
  <c r="G146"/>
  <c r="G154"/>
  <c r="G162"/>
  <c r="G170"/>
  <c r="G178"/>
  <c r="G186"/>
  <c r="G194"/>
  <c r="G202"/>
  <c r="G210"/>
  <c r="G218"/>
  <c r="G226"/>
  <c r="G234"/>
  <c r="G242"/>
  <c r="G250"/>
  <c r="G258"/>
  <c r="G266"/>
  <c r="G274"/>
  <c r="G282"/>
  <c r="G290"/>
  <c r="G298"/>
  <c r="G306"/>
  <c r="P50" i="8"/>
  <c r="P118"/>
  <c r="P150"/>
  <c r="P182"/>
  <c r="P214"/>
  <c r="P246"/>
  <c r="P278"/>
  <c r="P310"/>
  <c r="G41" i="6"/>
  <c r="G73"/>
  <c r="G105"/>
  <c r="G137"/>
  <c r="G169"/>
  <c r="G201"/>
  <c r="G233"/>
  <c r="G265"/>
  <c r="G297"/>
  <c r="G307"/>
  <c r="G59"/>
  <c r="G219"/>
  <c r="P272" i="8"/>
  <c r="G259" i="6"/>
  <c r="P56" i="8"/>
  <c r="P120"/>
  <c r="P152"/>
  <c r="P184"/>
  <c r="P216"/>
  <c r="P248"/>
  <c r="P280"/>
  <c r="G43" i="6"/>
  <c r="G75"/>
  <c r="G107"/>
  <c r="G139"/>
  <c r="G171"/>
  <c r="G203"/>
  <c r="G235"/>
  <c r="G267"/>
  <c r="G299"/>
  <c r="G275"/>
  <c r="P296" i="8"/>
  <c r="G251" i="6"/>
  <c r="G99"/>
  <c r="G163"/>
  <c r="P72" i="8"/>
  <c r="P126"/>
  <c r="P158"/>
  <c r="P190"/>
  <c r="P222"/>
  <c r="P254"/>
  <c r="P286"/>
  <c r="G49" i="6"/>
  <c r="G81"/>
  <c r="G113"/>
  <c r="G145"/>
  <c r="G177"/>
  <c r="G209"/>
  <c r="G241"/>
  <c r="G273"/>
  <c r="G305"/>
  <c r="G67"/>
  <c r="G195"/>
  <c r="P78" i="8"/>
  <c r="P128"/>
  <c r="P160"/>
  <c r="P192"/>
  <c r="P224"/>
  <c r="P256"/>
  <c r="P288"/>
  <c r="G51" i="6"/>
  <c r="G83"/>
  <c r="G115"/>
  <c r="G147"/>
  <c r="G179"/>
  <c r="G211"/>
  <c r="G243"/>
  <c r="G123"/>
  <c r="G283"/>
  <c r="P94" i="8"/>
  <c r="P134"/>
  <c r="P166"/>
  <c r="P198"/>
  <c r="P230"/>
  <c r="P262"/>
  <c r="P294"/>
  <c r="G57" i="6"/>
  <c r="G89"/>
  <c r="G121"/>
  <c r="G153"/>
  <c r="G185"/>
  <c r="G217"/>
  <c r="G249"/>
  <c r="G281"/>
  <c r="P98" i="8"/>
  <c r="P136"/>
  <c r="P168"/>
  <c r="P200"/>
  <c r="P232"/>
  <c r="P264"/>
  <c r="G91" i="6"/>
  <c r="G155"/>
  <c r="G187"/>
  <c r="P304" i="8"/>
  <c r="G227" i="6"/>
  <c r="P110" i="8"/>
  <c r="P142"/>
  <c r="P174"/>
  <c r="P206"/>
  <c r="P238"/>
  <c r="P270"/>
  <c r="P302"/>
  <c r="G33" i="6"/>
  <c r="G65"/>
  <c r="G97"/>
  <c r="G129"/>
  <c r="G161"/>
  <c r="G193"/>
  <c r="G225"/>
  <c r="G257"/>
  <c r="G289"/>
  <c r="P34" i="8"/>
  <c r="P112"/>
  <c r="P144"/>
  <c r="P176"/>
  <c r="P208"/>
  <c r="P240"/>
  <c r="G35" i="6"/>
  <c r="G131"/>
  <c r="G291"/>
  <c r="G33" i="25"/>
  <c r="G41"/>
  <c r="G49"/>
  <c r="G57"/>
  <c r="G65"/>
  <c r="G73"/>
  <c r="G81"/>
  <c r="G89"/>
  <c r="G97"/>
  <c r="G105"/>
  <c r="G113"/>
  <c r="G121"/>
  <c r="G129"/>
  <c r="G137"/>
  <c r="G145"/>
  <c r="G153"/>
  <c r="G161"/>
  <c r="G169"/>
  <c r="G177"/>
  <c r="G185"/>
  <c r="G193"/>
  <c r="G201"/>
  <c r="G209"/>
  <c r="G217"/>
  <c r="G225"/>
  <c r="G233"/>
  <c r="G241"/>
  <c r="G249"/>
  <c r="G257"/>
  <c r="G265"/>
  <c r="G273"/>
  <c r="G281"/>
  <c r="G289"/>
  <c r="G297"/>
  <c r="G305"/>
  <c r="H33" i="27"/>
  <c r="H41"/>
  <c r="H49"/>
  <c r="H57"/>
  <c r="H65"/>
  <c r="H73"/>
  <c r="H81"/>
  <c r="H89"/>
  <c r="H97"/>
  <c r="H105"/>
  <c r="H113"/>
  <c r="H121"/>
  <c r="H129"/>
  <c r="H137"/>
  <c r="H145"/>
  <c r="H153"/>
  <c r="H161"/>
  <c r="H169"/>
  <c r="H177"/>
  <c r="H185"/>
  <c r="H193"/>
  <c r="H201"/>
  <c r="H209"/>
  <c r="H217"/>
  <c r="H225"/>
  <c r="H233"/>
  <c r="H241"/>
  <c r="H249"/>
  <c r="H257"/>
  <c r="H265"/>
  <c r="H273"/>
  <c r="H281"/>
  <c r="H289"/>
  <c r="H297"/>
  <c r="H305"/>
  <c r="G33"/>
  <c r="G41"/>
  <c r="G49"/>
  <c r="G57"/>
  <c r="G65"/>
  <c r="G73"/>
  <c r="G81"/>
  <c r="G89"/>
  <c r="G97"/>
  <c r="G105"/>
  <c r="G113"/>
  <c r="G121"/>
  <c r="G129"/>
  <c r="G137"/>
  <c r="G145"/>
  <c r="G34" i="25"/>
  <c r="G42"/>
  <c r="G50"/>
  <c r="G58"/>
  <c r="G66"/>
  <c r="G74"/>
  <c r="G82"/>
  <c r="G90"/>
  <c r="G98"/>
  <c r="G106"/>
  <c r="G114"/>
  <c r="G122"/>
  <c r="G130"/>
  <c r="G138"/>
  <c r="G146"/>
  <c r="G154"/>
  <c r="G162"/>
  <c r="G170"/>
  <c r="G178"/>
  <c r="G186"/>
  <c r="G194"/>
  <c r="G202"/>
  <c r="G210"/>
  <c r="G218"/>
  <c r="G226"/>
  <c r="G234"/>
  <c r="G242"/>
  <c r="G250"/>
  <c r="G258"/>
  <c r="G266"/>
  <c r="G274"/>
  <c r="G282"/>
  <c r="G290"/>
  <c r="G298"/>
  <c r="G306"/>
  <c r="H34" i="27"/>
  <c r="H42"/>
  <c r="H50"/>
  <c r="H58"/>
  <c r="H66"/>
  <c r="H74"/>
  <c r="H82"/>
  <c r="H90"/>
  <c r="H98"/>
  <c r="H106"/>
  <c r="H114"/>
  <c r="H122"/>
  <c r="H130"/>
  <c r="H138"/>
  <c r="H146"/>
  <c r="H154"/>
  <c r="H162"/>
  <c r="H170"/>
  <c r="H178"/>
  <c r="H186"/>
  <c r="H194"/>
  <c r="H202"/>
  <c r="H210"/>
  <c r="H218"/>
  <c r="H226"/>
  <c r="H234"/>
  <c r="H242"/>
  <c r="H250"/>
  <c r="H258"/>
  <c r="H266"/>
  <c r="H274"/>
  <c r="H282"/>
  <c r="H290"/>
  <c r="H298"/>
  <c r="H306"/>
  <c r="G34"/>
  <c r="G42"/>
  <c r="G50"/>
  <c r="G58"/>
  <c r="G66"/>
  <c r="G74"/>
  <c r="G82"/>
  <c r="G90"/>
  <c r="G98"/>
  <c r="G106"/>
  <c r="G114"/>
  <c r="G122"/>
  <c r="G130"/>
  <c r="G138"/>
  <c r="G146"/>
  <c r="G35" i="25"/>
  <c r="G43"/>
  <c r="G51"/>
  <c r="G59"/>
  <c r="G67"/>
  <c r="G75"/>
  <c r="G83"/>
  <c r="G91"/>
  <c r="G99"/>
  <c r="G107"/>
  <c r="G115"/>
  <c r="G123"/>
  <c r="G131"/>
  <c r="G139"/>
  <c r="G147"/>
  <c r="G155"/>
  <c r="G163"/>
  <c r="G171"/>
  <c r="G179"/>
  <c r="G187"/>
  <c r="G195"/>
  <c r="G203"/>
  <c r="G211"/>
  <c r="G219"/>
  <c r="G227"/>
  <c r="G235"/>
  <c r="G243"/>
  <c r="G251"/>
  <c r="G259"/>
  <c r="G267"/>
  <c r="G275"/>
  <c r="G283"/>
  <c r="G291"/>
  <c r="G299"/>
  <c r="G307"/>
  <c r="H35" i="27"/>
  <c r="H43"/>
  <c r="H51"/>
  <c r="H59"/>
  <c r="H67"/>
  <c r="H75"/>
  <c r="H83"/>
  <c r="H91"/>
  <c r="H99"/>
  <c r="H107"/>
  <c r="H115"/>
  <c r="H123"/>
  <c r="H131"/>
  <c r="H139"/>
  <c r="H147"/>
  <c r="H155"/>
  <c r="H163"/>
  <c r="H171"/>
  <c r="H179"/>
  <c r="H187"/>
  <c r="H195"/>
  <c r="H203"/>
  <c r="H211"/>
  <c r="H219"/>
  <c r="H227"/>
  <c r="H235"/>
  <c r="H243"/>
  <c r="H251"/>
  <c r="H259"/>
  <c r="H267"/>
  <c r="H275"/>
  <c r="H283"/>
  <c r="H291"/>
  <c r="H299"/>
  <c r="H307"/>
  <c r="G35"/>
  <c r="G36" i="25"/>
  <c r="G44"/>
  <c r="G52"/>
  <c r="G60"/>
  <c r="G68"/>
  <c r="G76"/>
  <c r="G84"/>
  <c r="G92"/>
  <c r="G100"/>
  <c r="G108"/>
  <c r="G116"/>
  <c r="G124"/>
  <c r="G132"/>
  <c r="G140"/>
  <c r="G148"/>
  <c r="G156"/>
  <c r="G164"/>
  <c r="G172"/>
  <c r="G180"/>
  <c r="G188"/>
  <c r="G196"/>
  <c r="G204"/>
  <c r="G212"/>
  <c r="G220"/>
  <c r="G228"/>
  <c r="G236"/>
  <c r="G244"/>
  <c r="G252"/>
  <c r="G260"/>
  <c r="G268"/>
  <c r="G276"/>
  <c r="G284"/>
  <c r="G292"/>
  <c r="G300"/>
  <c r="G308"/>
  <c r="H36" i="27"/>
  <c r="H44"/>
  <c r="H52"/>
  <c r="H60"/>
  <c r="H68"/>
  <c r="H76"/>
  <c r="H84"/>
  <c r="H92"/>
  <c r="H100"/>
  <c r="H108"/>
  <c r="H116"/>
  <c r="H124"/>
  <c r="H132"/>
  <c r="H140"/>
  <c r="H148"/>
  <c r="H156"/>
  <c r="H164"/>
  <c r="H172"/>
  <c r="H180"/>
  <c r="H188"/>
  <c r="H196"/>
  <c r="H204"/>
  <c r="H212"/>
  <c r="H220"/>
  <c r="H228"/>
  <c r="H236"/>
  <c r="H244"/>
  <c r="H252"/>
  <c r="H260"/>
  <c r="H268"/>
  <c r="H276"/>
  <c r="H284"/>
  <c r="H292"/>
  <c r="H300"/>
  <c r="H308"/>
  <c r="G36"/>
  <c r="G44"/>
  <c r="G52"/>
  <c r="G60"/>
  <c r="G68"/>
  <c r="G76"/>
  <c r="G84"/>
  <c r="G37" i="25"/>
  <c r="G45"/>
  <c r="G53"/>
  <c r="G61"/>
  <c r="G69"/>
  <c r="G77"/>
  <c r="G85"/>
  <c r="G93"/>
  <c r="G101"/>
  <c r="G109"/>
  <c r="G117"/>
  <c r="G125"/>
  <c r="G133"/>
  <c r="G141"/>
  <c r="G149"/>
  <c r="G157"/>
  <c r="G165"/>
  <c r="G173"/>
  <c r="G181"/>
  <c r="G189"/>
  <c r="G197"/>
  <c r="G205"/>
  <c r="G213"/>
  <c r="G221"/>
  <c r="G229"/>
  <c r="G237"/>
  <c r="G245"/>
  <c r="G253"/>
  <c r="G261"/>
  <c r="G269"/>
  <c r="G277"/>
  <c r="G285"/>
  <c r="G293"/>
  <c r="G301"/>
  <c r="G309"/>
  <c r="H37" i="27"/>
  <c r="H45"/>
  <c r="H53"/>
  <c r="H61"/>
  <c r="H69"/>
  <c r="H77"/>
  <c r="H85"/>
  <c r="H93"/>
  <c r="H101"/>
  <c r="H109"/>
  <c r="H117"/>
  <c r="H125"/>
  <c r="H133"/>
  <c r="H141"/>
  <c r="H149"/>
  <c r="H157"/>
  <c r="H165"/>
  <c r="H173"/>
  <c r="H181"/>
  <c r="H189"/>
  <c r="H197"/>
  <c r="H205"/>
  <c r="H213"/>
  <c r="H221"/>
  <c r="H229"/>
  <c r="H237"/>
  <c r="H245"/>
  <c r="H253"/>
  <c r="H261"/>
  <c r="H269"/>
  <c r="H277"/>
  <c r="H285"/>
  <c r="H293"/>
  <c r="H301"/>
  <c r="H309"/>
  <c r="G37"/>
  <c r="G45"/>
  <c r="G53"/>
  <c r="G61"/>
  <c r="G69"/>
  <c r="G77"/>
  <c r="G85"/>
  <c r="G93"/>
  <c r="G38" i="25"/>
  <c r="G46"/>
  <c r="G54"/>
  <c r="G62"/>
  <c r="G70"/>
  <c r="G78"/>
  <c r="G86"/>
  <c r="G94"/>
  <c r="G102"/>
  <c r="G110"/>
  <c r="G118"/>
  <c r="G126"/>
  <c r="G134"/>
  <c r="G142"/>
  <c r="G150"/>
  <c r="G158"/>
  <c r="G166"/>
  <c r="G174"/>
  <c r="G182"/>
  <c r="G190"/>
  <c r="G198"/>
  <c r="G206"/>
  <c r="G214"/>
  <c r="G222"/>
  <c r="G230"/>
  <c r="G238"/>
  <c r="G246"/>
  <c r="G254"/>
  <c r="G262"/>
  <c r="G270"/>
  <c r="G278"/>
  <c r="G286"/>
  <c r="G294"/>
  <c r="G302"/>
  <c r="H38" i="27"/>
  <c r="H46"/>
  <c r="H54"/>
  <c r="H62"/>
  <c r="H70"/>
  <c r="H78"/>
  <c r="H86"/>
  <c r="H94"/>
  <c r="H102"/>
  <c r="H110"/>
  <c r="H118"/>
  <c r="H126"/>
  <c r="H134"/>
  <c r="H142"/>
  <c r="H150"/>
  <c r="H158"/>
  <c r="H166"/>
  <c r="H174"/>
  <c r="H182"/>
  <c r="H190"/>
  <c r="H198"/>
  <c r="H206"/>
  <c r="H214"/>
  <c r="H222"/>
  <c r="H230"/>
  <c r="H238"/>
  <c r="H246"/>
  <c r="H254"/>
  <c r="G40" i="25"/>
  <c r="G72"/>
  <c r="G104"/>
  <c r="G136"/>
  <c r="G168"/>
  <c r="G200"/>
  <c r="G232"/>
  <c r="G264"/>
  <c r="G296"/>
  <c r="H48" i="27"/>
  <c r="H80"/>
  <c r="H112"/>
  <c r="H144"/>
  <c r="H176"/>
  <c r="H208"/>
  <c r="H240"/>
  <c r="H270"/>
  <c r="H288"/>
  <c r="G48"/>
  <c r="G64"/>
  <c r="G80"/>
  <c r="G95"/>
  <c r="G107"/>
  <c r="G117"/>
  <c r="G127"/>
  <c r="G139"/>
  <c r="G149"/>
  <c r="G157"/>
  <c r="G165"/>
  <c r="G173"/>
  <c r="G181"/>
  <c r="G189"/>
  <c r="G197"/>
  <c r="G205"/>
  <c r="G213"/>
  <c r="G221"/>
  <c r="G229"/>
  <c r="G237"/>
  <c r="G245"/>
  <c r="G253"/>
  <c r="G261"/>
  <c r="G269"/>
  <c r="G277"/>
  <c r="G285"/>
  <c r="G293"/>
  <c r="G301"/>
  <c r="G309"/>
  <c r="G47" i="25"/>
  <c r="G79"/>
  <c r="G111"/>
  <c r="G143"/>
  <c r="G175"/>
  <c r="G207"/>
  <c r="G239"/>
  <c r="G271"/>
  <c r="G303"/>
  <c r="H55" i="27"/>
  <c r="H87"/>
  <c r="H119"/>
  <c r="H151"/>
  <c r="H183"/>
  <c r="H215"/>
  <c r="H247"/>
  <c r="H271"/>
  <c r="H294"/>
  <c r="G32"/>
  <c r="G51"/>
  <c r="G67"/>
  <c r="G83"/>
  <c r="G96"/>
  <c r="G108"/>
  <c r="G118"/>
  <c r="G128"/>
  <c r="G140"/>
  <c r="G150"/>
  <c r="G158"/>
  <c r="G166"/>
  <c r="G174"/>
  <c r="G182"/>
  <c r="G190"/>
  <c r="G198"/>
  <c r="G206"/>
  <c r="G214"/>
  <c r="G222"/>
  <c r="G230"/>
  <c r="G238"/>
  <c r="G246"/>
  <c r="G254"/>
  <c r="G262"/>
  <c r="G270"/>
  <c r="G278"/>
  <c r="G286"/>
  <c r="G294"/>
  <c r="G302"/>
  <c r="G48" i="25"/>
  <c r="G80"/>
  <c r="G112"/>
  <c r="G144"/>
  <c r="G176"/>
  <c r="G208"/>
  <c r="G240"/>
  <c r="G272"/>
  <c r="G304"/>
  <c r="H56" i="27"/>
  <c r="H88"/>
  <c r="H120"/>
  <c r="H152"/>
  <c r="H184"/>
  <c r="H216"/>
  <c r="H248"/>
  <c r="H272"/>
  <c r="H295"/>
  <c r="G38"/>
  <c r="G54"/>
  <c r="G70"/>
  <c r="G86"/>
  <c r="G99"/>
  <c r="G109"/>
  <c r="G119"/>
  <c r="G131"/>
  <c r="G141"/>
  <c r="G151"/>
  <c r="G159"/>
  <c r="G167"/>
  <c r="G175"/>
  <c r="G183"/>
  <c r="G191"/>
  <c r="G199"/>
  <c r="G207"/>
  <c r="G215"/>
  <c r="G223"/>
  <c r="G231"/>
  <c r="G239"/>
  <c r="G247"/>
  <c r="G255"/>
  <c r="G263"/>
  <c r="G271"/>
  <c r="G279"/>
  <c r="G287"/>
  <c r="G295"/>
  <c r="G303"/>
  <c r="G55" i="25"/>
  <c r="G87"/>
  <c r="G119"/>
  <c r="G151"/>
  <c r="G183"/>
  <c r="G215"/>
  <c r="G247"/>
  <c r="G279"/>
  <c r="H63" i="27"/>
  <c r="H95"/>
  <c r="H127"/>
  <c r="H159"/>
  <c r="H191"/>
  <c r="H223"/>
  <c r="H255"/>
  <c r="H278"/>
  <c r="H296"/>
  <c r="G39"/>
  <c r="G55"/>
  <c r="G71"/>
  <c r="G87"/>
  <c r="G100"/>
  <c r="G110"/>
  <c r="G120"/>
  <c r="G132"/>
  <c r="G142"/>
  <c r="G152"/>
  <c r="G160"/>
  <c r="G168"/>
  <c r="G176"/>
  <c r="G184"/>
  <c r="G192"/>
  <c r="G200"/>
  <c r="G208"/>
  <c r="G216"/>
  <c r="G224"/>
  <c r="G232"/>
  <c r="G240"/>
  <c r="G248"/>
  <c r="G256"/>
  <c r="G264"/>
  <c r="G272"/>
  <c r="G280"/>
  <c r="G288"/>
  <c r="G296"/>
  <c r="G304"/>
  <c r="G56" i="25"/>
  <c r="G88"/>
  <c r="G120"/>
  <c r="G152"/>
  <c r="G184"/>
  <c r="G216"/>
  <c r="G248"/>
  <c r="G280"/>
  <c r="H32" i="27"/>
  <c r="H64"/>
  <c r="H96"/>
  <c r="H128"/>
  <c r="H160"/>
  <c r="H192"/>
  <c r="H224"/>
  <c r="H256"/>
  <c r="H279"/>
  <c r="H302"/>
  <c r="G40"/>
  <c r="G56"/>
  <c r="G72"/>
  <c r="G88"/>
  <c r="G101"/>
  <c r="G111"/>
  <c r="G123"/>
  <c r="G133"/>
  <c r="G143"/>
  <c r="G153"/>
  <c r="G161"/>
  <c r="G169"/>
  <c r="G177"/>
  <c r="G185"/>
  <c r="G193"/>
  <c r="G201"/>
  <c r="G209"/>
  <c r="G217"/>
  <c r="G225"/>
  <c r="G233"/>
  <c r="G241"/>
  <c r="G249"/>
  <c r="G257"/>
  <c r="G265"/>
  <c r="G273"/>
  <c r="G281"/>
  <c r="G289"/>
  <c r="G297"/>
  <c r="G305"/>
  <c r="G63" i="25"/>
  <c r="G95"/>
  <c r="G127"/>
  <c r="G159"/>
  <c r="G191"/>
  <c r="G223"/>
  <c r="G255"/>
  <c r="G287"/>
  <c r="H39" i="27"/>
  <c r="H71"/>
  <c r="H103"/>
  <c r="H135"/>
  <c r="H167"/>
  <c r="H199"/>
  <c r="H231"/>
  <c r="H262"/>
  <c r="H280"/>
  <c r="H303"/>
  <c r="G43"/>
  <c r="G59"/>
  <c r="G75"/>
  <c r="G91"/>
  <c r="G102"/>
  <c r="G112"/>
  <c r="G124"/>
  <c r="G134"/>
  <c r="G144"/>
  <c r="G154"/>
  <c r="G162"/>
  <c r="G170"/>
  <c r="G178"/>
  <c r="G186"/>
  <c r="G194"/>
  <c r="G202"/>
  <c r="G210"/>
  <c r="G218"/>
  <c r="G226"/>
  <c r="G234"/>
  <c r="G242"/>
  <c r="G250"/>
  <c r="G258"/>
  <c r="G266"/>
  <c r="G274"/>
  <c r="G282"/>
  <c r="G290"/>
  <c r="G298"/>
  <c r="G306"/>
  <c r="G71" i="25"/>
  <c r="G199"/>
  <c r="H47" i="27"/>
  <c r="H175"/>
  <c r="H287"/>
  <c r="G79"/>
  <c r="G126"/>
  <c r="G164"/>
  <c r="G196"/>
  <c r="G228"/>
  <c r="G260"/>
  <c r="G292"/>
  <c r="F306" i="26"/>
  <c r="G300"/>
  <c r="E298"/>
  <c r="G294"/>
  <c r="G287"/>
  <c r="G278"/>
  <c r="E276"/>
  <c r="D263"/>
  <c r="G255"/>
  <c r="L251"/>
  <c r="M251" s="1"/>
  <c r="N251" s="1"/>
  <c r="O251" s="1"/>
  <c r="P251" s="1"/>
  <c r="B251" s="1"/>
  <c r="D250"/>
  <c r="G248"/>
  <c r="D247"/>
  <c r="E244"/>
  <c r="L242"/>
  <c r="M242"/>
  <c r="N242"/>
  <c r="O242" s="1"/>
  <c r="P242" s="1"/>
  <c r="B242" s="1"/>
  <c r="F241"/>
  <c r="F238"/>
  <c r="L235"/>
  <c r="M235"/>
  <c r="N235"/>
  <c r="O235" s="1"/>
  <c r="P235" s="1"/>
  <c r="B235" s="1"/>
  <c r="D234"/>
  <c r="G232"/>
  <c r="D231"/>
  <c r="F228"/>
  <c r="L224"/>
  <c r="M224" s="1"/>
  <c r="N224" s="1"/>
  <c r="O224" s="1"/>
  <c r="P224" s="1"/>
  <c r="B224" s="1"/>
  <c r="L222"/>
  <c r="M222"/>
  <c r="N222"/>
  <c r="O222" s="1"/>
  <c r="P222" s="1"/>
  <c r="B222" s="1"/>
  <c r="G221"/>
  <c r="E220"/>
  <c r="E216"/>
  <c r="E213"/>
  <c r="G210"/>
  <c r="E207"/>
  <c r="L204"/>
  <c r="M204"/>
  <c r="N204"/>
  <c r="O204" s="1"/>
  <c r="P204" s="1"/>
  <c r="B204" s="1"/>
  <c r="E203"/>
  <c r="G96" i="25"/>
  <c r="G224"/>
  <c r="H72" i="27"/>
  <c r="H200"/>
  <c r="H304"/>
  <c r="G92"/>
  <c r="G135"/>
  <c r="G171"/>
  <c r="G203"/>
  <c r="G235"/>
  <c r="G267"/>
  <c r="G299"/>
  <c r="E306" i="26"/>
  <c r="F300"/>
  <c r="F294"/>
  <c r="G291"/>
  <c r="F278"/>
  <c r="F270"/>
  <c r="G257"/>
  <c r="D255"/>
  <c r="L252"/>
  <c r="M252" s="1"/>
  <c r="N252" s="1"/>
  <c r="O252"/>
  <c r="P252" s="1"/>
  <c r="B252" s="1"/>
  <c r="F251"/>
  <c r="F248"/>
  <c r="L245"/>
  <c r="M245" s="1"/>
  <c r="N245" s="1"/>
  <c r="O245"/>
  <c r="P245" s="1"/>
  <c r="B245" s="1"/>
  <c r="D244"/>
  <c r="G242"/>
  <c r="D241"/>
  <c r="E238"/>
  <c r="L236"/>
  <c r="M236"/>
  <c r="N236" s="1"/>
  <c r="O236" s="1"/>
  <c r="P236" s="1"/>
  <c r="B236" s="1"/>
  <c r="F235"/>
  <c r="F232"/>
  <c r="L229"/>
  <c r="M229"/>
  <c r="N229" s="1"/>
  <c r="O229" s="1"/>
  <c r="P229" s="1"/>
  <c r="B229" s="1"/>
  <c r="E228"/>
  <c r="L226"/>
  <c r="M226"/>
  <c r="N226"/>
  <c r="O226" s="1"/>
  <c r="P226" s="1"/>
  <c r="B226" s="1"/>
  <c r="G224"/>
  <c r="G222"/>
  <c r="F221"/>
  <c r="D220"/>
  <c r="L217"/>
  <c r="M217" s="1"/>
  <c r="N217" s="1"/>
  <c r="O217" s="1"/>
  <c r="P217"/>
  <c r="B217" s="1"/>
  <c r="D216"/>
  <c r="L214"/>
  <c r="M214"/>
  <c r="N214" s="1"/>
  <c r="O214" s="1"/>
  <c r="P214" s="1"/>
  <c r="B214"/>
  <c r="D213"/>
  <c r="L211"/>
  <c r="M211"/>
  <c r="N211"/>
  <c r="O211" s="1"/>
  <c r="P211" s="1"/>
  <c r="B211" s="1"/>
  <c r="E210"/>
  <c r="L208"/>
  <c r="M208" s="1"/>
  <c r="N208" s="1"/>
  <c r="O208" s="1"/>
  <c r="P208" s="1"/>
  <c r="B208" s="1"/>
  <c r="D207"/>
  <c r="L205"/>
  <c r="M205" s="1"/>
  <c r="N205" s="1"/>
  <c r="O205" s="1"/>
  <c r="P205" s="1"/>
  <c r="B205" s="1"/>
  <c r="G204"/>
  <c r="D203"/>
  <c r="G103" i="25"/>
  <c r="G231"/>
  <c r="H79" i="27"/>
  <c r="H207"/>
  <c r="G94"/>
  <c r="G136"/>
  <c r="G172"/>
  <c r="G204"/>
  <c r="G236"/>
  <c r="G268"/>
  <c r="G300"/>
  <c r="G302" i="26"/>
  <c r="E300"/>
  <c r="E294"/>
  <c r="E265"/>
  <c r="L260"/>
  <c r="M260"/>
  <c r="N260" s="1"/>
  <c r="O260" s="1"/>
  <c r="P260" s="1"/>
  <c r="B260" s="1"/>
  <c r="E257"/>
  <c r="G252"/>
  <c r="D251"/>
  <c r="E248"/>
  <c r="L246"/>
  <c r="M246" s="1"/>
  <c r="N246" s="1"/>
  <c r="O246"/>
  <c r="P246" s="1"/>
  <c r="B246" s="1"/>
  <c r="F245"/>
  <c r="F242"/>
  <c r="L239"/>
  <c r="M239" s="1"/>
  <c r="N239" s="1"/>
  <c r="O239"/>
  <c r="P239" s="1"/>
  <c r="B239" s="1"/>
  <c r="D238"/>
  <c r="G236"/>
  <c r="D235"/>
  <c r="E232"/>
  <c r="F229"/>
  <c r="D228"/>
  <c r="G226"/>
  <c r="F224"/>
  <c r="F222"/>
  <c r="D221"/>
  <c r="L218"/>
  <c r="M218" s="1"/>
  <c r="N218" s="1"/>
  <c r="O218"/>
  <c r="P218" s="1"/>
  <c r="B218" s="1"/>
  <c r="F217"/>
  <c r="G214"/>
  <c r="F211"/>
  <c r="D210"/>
  <c r="G208"/>
  <c r="F205"/>
  <c r="E204"/>
  <c r="E201"/>
  <c r="G135" i="25"/>
  <c r="G263"/>
  <c r="H111" i="27"/>
  <c r="H239"/>
  <c r="G47"/>
  <c r="G104"/>
  <c r="G148"/>
  <c r="G180"/>
  <c r="G212"/>
  <c r="G244"/>
  <c r="G276"/>
  <c r="G308"/>
  <c r="E308" i="26"/>
  <c r="E302"/>
  <c r="F296"/>
  <c r="G284"/>
  <c r="E280"/>
  <c r="E277"/>
  <c r="G264"/>
  <c r="F262"/>
  <c r="L254"/>
  <c r="M254"/>
  <c r="N254" s="1"/>
  <c r="O254" s="1"/>
  <c r="P254" s="1"/>
  <c r="B254" s="1"/>
  <c r="E252"/>
  <c r="L250"/>
  <c r="M250"/>
  <c r="N250"/>
  <c r="O250" s="1"/>
  <c r="P250" s="1"/>
  <c r="B250" s="1"/>
  <c r="F249"/>
  <c r="F246"/>
  <c r="L243"/>
  <c r="M243"/>
  <c r="N243"/>
  <c r="O243" s="1"/>
  <c r="P243" s="1"/>
  <c r="B243" s="1"/>
  <c r="D242"/>
  <c r="G240"/>
  <c r="D239"/>
  <c r="E236"/>
  <c r="L234"/>
  <c r="M234" s="1"/>
  <c r="N234" s="1"/>
  <c r="O234" s="1"/>
  <c r="P234" s="1"/>
  <c r="B234" s="1"/>
  <c r="F233"/>
  <c r="G230"/>
  <c r="E226"/>
  <c r="D224"/>
  <c r="D222"/>
  <c r="L219"/>
  <c r="M219"/>
  <c r="N219" s="1"/>
  <c r="O219" s="1"/>
  <c r="P219" s="1"/>
  <c r="B219" s="1"/>
  <c r="F218"/>
  <c r="D217"/>
  <c r="F215"/>
  <c r="D214"/>
  <c r="G212"/>
  <c r="D211"/>
  <c r="L209"/>
  <c r="M209"/>
  <c r="N209" s="1"/>
  <c r="O209" s="1"/>
  <c r="P209" s="1"/>
  <c r="B209" s="1"/>
  <c r="D208"/>
  <c r="L206"/>
  <c r="M206"/>
  <c r="N206"/>
  <c r="O206" s="1"/>
  <c r="P206" s="1"/>
  <c r="B206" s="1"/>
  <c r="D205"/>
  <c r="G32" i="25"/>
  <c r="G160"/>
  <c r="G288"/>
  <c r="H136" i="27"/>
  <c r="H263"/>
  <c r="G62"/>
  <c r="G115"/>
  <c r="G155"/>
  <c r="G187"/>
  <c r="G219"/>
  <c r="G251"/>
  <c r="G283"/>
  <c r="G39" i="25"/>
  <c r="G167"/>
  <c r="G295"/>
  <c r="H143" i="27"/>
  <c r="H264"/>
  <c r="G63"/>
  <c r="G116"/>
  <c r="G156"/>
  <c r="G188"/>
  <c r="G220"/>
  <c r="G252"/>
  <c r="G284"/>
  <c r="F304" i="26"/>
  <c r="G298"/>
  <c r="F292"/>
  <c r="E288"/>
  <c r="G279"/>
  <c r="G276"/>
  <c r="E268"/>
  <c r="G261"/>
  <c r="F256"/>
  <c r="L253"/>
  <c r="M253"/>
  <c r="N253"/>
  <c r="O253" s="1"/>
  <c r="P253" s="1"/>
  <c r="B253" s="1"/>
  <c r="F250"/>
  <c r="L247"/>
  <c r="M247" s="1"/>
  <c r="N247" s="1"/>
  <c r="O247" s="1"/>
  <c r="P247" s="1"/>
  <c r="B247" s="1"/>
  <c r="D246"/>
  <c r="G244"/>
  <c r="D243"/>
  <c r="E240"/>
  <c r="L238"/>
  <c r="M238"/>
  <c r="N238" s="1"/>
  <c r="O238" s="1"/>
  <c r="P238" s="1"/>
  <c r="B238" s="1"/>
  <c r="F237"/>
  <c r="F234"/>
  <c r="L231"/>
  <c r="M231"/>
  <c r="N231" s="1"/>
  <c r="O231" s="1"/>
  <c r="P231" s="1"/>
  <c r="B231" s="1"/>
  <c r="E230"/>
  <c r="L228"/>
  <c r="M228"/>
  <c r="N228"/>
  <c r="O228" s="1"/>
  <c r="P228" s="1"/>
  <c r="B228" s="1"/>
  <c r="L227"/>
  <c r="M227" s="1"/>
  <c r="N227" s="1"/>
  <c r="O227" s="1"/>
  <c r="P227" s="1"/>
  <c r="B227" s="1"/>
  <c r="F223"/>
  <c r="G220"/>
  <c r="E219"/>
  <c r="D218"/>
  <c r="L216"/>
  <c r="M216"/>
  <c r="N216"/>
  <c r="O216" s="1"/>
  <c r="P216" s="1"/>
  <c r="B216" s="1"/>
  <c r="D215"/>
  <c r="L213"/>
  <c r="M213" s="1"/>
  <c r="N213" s="1"/>
  <c r="O213" s="1"/>
  <c r="P213" s="1"/>
  <c r="B213" s="1"/>
  <c r="D212"/>
  <c r="E209"/>
  <c r="L207"/>
  <c r="M207" s="1"/>
  <c r="N207" s="1"/>
  <c r="O207" s="1"/>
  <c r="P207" s="1"/>
  <c r="B207" s="1"/>
  <c r="E206"/>
  <c r="L203"/>
  <c r="M203" s="1"/>
  <c r="N203" s="1"/>
  <c r="O203" s="1"/>
  <c r="P203" s="1"/>
  <c r="B203" s="1"/>
  <c r="E202"/>
  <c r="G256" i="25"/>
  <c r="G103" i="27"/>
  <c r="G243"/>
  <c r="F308" i="26"/>
  <c r="E304"/>
  <c r="F298"/>
  <c r="F276"/>
  <c r="F252"/>
  <c r="L249"/>
  <c r="M249"/>
  <c r="N249" s="1"/>
  <c r="O249" s="1"/>
  <c r="P249" s="1"/>
  <c r="B249" s="1"/>
  <c r="L240"/>
  <c r="M240" s="1"/>
  <c r="N240" s="1"/>
  <c r="O240"/>
  <c r="P240" s="1"/>
  <c r="B240" s="1"/>
  <c r="L237"/>
  <c r="M237"/>
  <c r="N237" s="1"/>
  <c r="O237" s="1"/>
  <c r="P237" s="1"/>
  <c r="B237" s="1"/>
  <c r="G234"/>
  <c r="D229"/>
  <c r="F226"/>
  <c r="D219"/>
  <c r="L212"/>
  <c r="M212" s="1"/>
  <c r="N212" s="1"/>
  <c r="O212" s="1"/>
  <c r="P212" s="1"/>
  <c r="B212" s="1"/>
  <c r="D209"/>
  <c r="D206"/>
  <c r="F203"/>
  <c r="D201"/>
  <c r="L199"/>
  <c r="M199"/>
  <c r="N199" s="1"/>
  <c r="O199" s="1"/>
  <c r="P199" s="1"/>
  <c r="B199"/>
  <c r="E198"/>
  <c r="L196"/>
  <c r="M196"/>
  <c r="N196"/>
  <c r="O196" s="1"/>
  <c r="P196" s="1"/>
  <c r="B196" s="1"/>
  <c r="L188"/>
  <c r="M188" s="1"/>
  <c r="N188" s="1"/>
  <c r="O188" s="1"/>
  <c r="P188" s="1"/>
  <c r="B188" s="1"/>
  <c r="L186"/>
  <c r="M186"/>
  <c r="N186"/>
  <c r="O186" s="1"/>
  <c r="P186" s="1"/>
  <c r="B186" s="1"/>
  <c r="G180"/>
  <c r="D178"/>
  <c r="D169"/>
  <c r="G165"/>
  <c r="D163"/>
  <c r="G161"/>
  <c r="L159"/>
  <c r="M159"/>
  <c r="N159"/>
  <c r="O159" s="1"/>
  <c r="P159" s="1"/>
  <c r="B159" s="1"/>
  <c r="G158"/>
  <c r="F155"/>
  <c r="E148"/>
  <c r="G143"/>
  <c r="D142"/>
  <c r="D140"/>
  <c r="L136"/>
  <c r="M136"/>
  <c r="N136"/>
  <c r="O136" s="1"/>
  <c r="P136" s="1"/>
  <c r="B136" s="1"/>
  <c r="L130"/>
  <c r="M130" s="1"/>
  <c r="N130" s="1"/>
  <c r="O130" s="1"/>
  <c r="P130" s="1"/>
  <c r="B130" s="1"/>
  <c r="E129"/>
  <c r="F127"/>
  <c r="F122"/>
  <c r="G120"/>
  <c r="F117"/>
  <c r="L115"/>
  <c r="M115"/>
  <c r="N115" s="1"/>
  <c r="O115" s="1"/>
  <c r="P115" s="1"/>
  <c r="B115" s="1"/>
  <c r="D111"/>
  <c r="G108"/>
  <c r="F106"/>
  <c r="G103"/>
  <c r="G101"/>
  <c r="F99"/>
  <c r="D97"/>
  <c r="F94"/>
  <c r="L91"/>
  <c r="M91" s="1"/>
  <c r="N91" s="1"/>
  <c r="O91" s="1"/>
  <c r="P91" s="1"/>
  <c r="B91" s="1"/>
  <c r="L84"/>
  <c r="M84"/>
  <c r="N84" s="1"/>
  <c r="O84" s="1"/>
  <c r="P84" s="1"/>
  <c r="B84" s="1"/>
  <c r="L82"/>
  <c r="M82" s="1"/>
  <c r="N82" s="1"/>
  <c r="O82"/>
  <c r="P82" s="1"/>
  <c r="B82" s="1"/>
  <c r="G79"/>
  <c r="D77"/>
  <c r="L72"/>
  <c r="M72" s="1"/>
  <c r="N72" s="1"/>
  <c r="O72"/>
  <c r="P72" s="1"/>
  <c r="B72" s="1"/>
  <c r="L68"/>
  <c r="M68"/>
  <c r="N68" s="1"/>
  <c r="O68" s="1"/>
  <c r="P68" s="1"/>
  <c r="B68" s="1"/>
  <c r="E62"/>
  <c r="L58"/>
  <c r="M58"/>
  <c r="N58"/>
  <c r="O58" s="1"/>
  <c r="P58" s="1"/>
  <c r="B58" s="1"/>
  <c r="F56"/>
  <c r="F54"/>
  <c r="E47"/>
  <c r="L38"/>
  <c r="M38"/>
  <c r="N38" s="1"/>
  <c r="O38" s="1"/>
  <c r="P38" s="1"/>
  <c r="B38" s="1"/>
  <c r="H40" i="27"/>
  <c r="G125"/>
  <c r="G259"/>
  <c r="G292" i="26"/>
  <c r="E264"/>
  <c r="F260"/>
  <c r="G256"/>
  <c r="D252"/>
  <c r="D249"/>
  <c r="G246"/>
  <c r="F240"/>
  <c r="D237"/>
  <c r="E234"/>
  <c r="D226"/>
  <c r="L221"/>
  <c r="M221"/>
  <c r="N221" s="1"/>
  <c r="O221" s="1"/>
  <c r="P221" s="1"/>
  <c r="B221" s="1"/>
  <c r="L215"/>
  <c r="M215" s="1"/>
  <c r="N215" s="1"/>
  <c r="O215"/>
  <c r="P215" s="1"/>
  <c r="B215" s="1"/>
  <c r="E212"/>
  <c r="E199"/>
  <c r="D198"/>
  <c r="G196"/>
  <c r="G188"/>
  <c r="G186"/>
  <c r="L182"/>
  <c r="M182" s="1"/>
  <c r="N182" s="1"/>
  <c r="O182"/>
  <c r="P182" s="1"/>
  <c r="B182" s="1"/>
  <c r="E180"/>
  <c r="L174"/>
  <c r="M174" s="1"/>
  <c r="N174" s="1"/>
  <c r="O174" s="1"/>
  <c r="P174" s="1"/>
  <c r="B174" s="1"/>
  <c r="L171"/>
  <c r="M171"/>
  <c r="N171"/>
  <c r="O171" s="1"/>
  <c r="P171" s="1"/>
  <c r="B171" s="1"/>
  <c r="F165"/>
  <c r="E161"/>
  <c r="G159"/>
  <c r="D158"/>
  <c r="D155"/>
  <c r="L145"/>
  <c r="M145" s="1"/>
  <c r="N145" s="1"/>
  <c r="O145" s="1"/>
  <c r="P145" s="1"/>
  <c r="B145" s="1"/>
  <c r="F143"/>
  <c r="G138"/>
  <c r="G136"/>
  <c r="G134"/>
  <c r="L132"/>
  <c r="M132"/>
  <c r="N132" s="1"/>
  <c r="O132" s="1"/>
  <c r="P132" s="1"/>
  <c r="B132"/>
  <c r="G130"/>
  <c r="D127"/>
  <c r="L125"/>
  <c r="M125"/>
  <c r="N125" s="1"/>
  <c r="O125" s="1"/>
  <c r="P125" s="1"/>
  <c r="B125" s="1"/>
  <c r="L123"/>
  <c r="M123" s="1"/>
  <c r="N123" s="1"/>
  <c r="O123" s="1"/>
  <c r="P123" s="1"/>
  <c r="B123" s="1"/>
  <c r="E122"/>
  <c r="F120"/>
  <c r="D117"/>
  <c r="G115"/>
  <c r="D103"/>
  <c r="F101"/>
  <c r="D99"/>
  <c r="D94"/>
  <c r="G91"/>
  <c r="G87"/>
  <c r="G84"/>
  <c r="F79"/>
  <c r="G68"/>
  <c r="L66"/>
  <c r="M66" s="1"/>
  <c r="N66" s="1"/>
  <c r="O66" s="1"/>
  <c r="P66" s="1"/>
  <c r="B66" s="1"/>
  <c r="G64"/>
  <c r="D62"/>
  <c r="G58"/>
  <c r="E54"/>
  <c r="G50"/>
  <c r="D47"/>
  <c r="G41"/>
  <c r="G38"/>
  <c r="H104" i="27"/>
  <c r="G147"/>
  <c r="G275"/>
  <c r="E292" i="26"/>
  <c r="G280"/>
  <c r="E269"/>
  <c r="E246"/>
  <c r="F243"/>
  <c r="D240"/>
  <c r="F231"/>
  <c r="G218"/>
  <c r="E215"/>
  <c r="E208"/>
  <c r="E205"/>
  <c r="L200"/>
  <c r="M200" s="1"/>
  <c r="N200" s="1"/>
  <c r="O200" s="1"/>
  <c r="P200" s="1"/>
  <c r="B200" s="1"/>
  <c r="D199"/>
  <c r="E196"/>
  <c r="L194"/>
  <c r="M194" s="1"/>
  <c r="N194" s="1"/>
  <c r="O194" s="1"/>
  <c r="P194" s="1"/>
  <c r="B194" s="1"/>
  <c r="L192"/>
  <c r="M192"/>
  <c r="N192"/>
  <c r="O192" s="1"/>
  <c r="P192" s="1"/>
  <c r="B192" s="1"/>
  <c r="L190"/>
  <c r="M190" s="1"/>
  <c r="N190" s="1"/>
  <c r="O190" s="1"/>
  <c r="P190" s="1"/>
  <c r="B190" s="1"/>
  <c r="E188"/>
  <c r="H168" i="27"/>
  <c r="G163"/>
  <c r="G291"/>
  <c r="G306" i="26"/>
  <c r="F302"/>
  <c r="G296"/>
  <c r="E274"/>
  <c r="G263"/>
  <c r="G259"/>
  <c r="L248"/>
  <c r="M248" s="1"/>
  <c r="N248" s="1"/>
  <c r="O248" s="1"/>
  <c r="P248" s="1"/>
  <c r="B248" s="1"/>
  <c r="F236"/>
  <c r="L233"/>
  <c r="M233"/>
  <c r="N233" s="1"/>
  <c r="O233" s="1"/>
  <c r="P233" s="1"/>
  <c r="B233" s="1"/>
  <c r="G228"/>
  <c r="L220"/>
  <c r="M220"/>
  <c r="N220"/>
  <c r="O220" s="1"/>
  <c r="P220" s="1"/>
  <c r="B220" s="1"/>
  <c r="E218"/>
  <c r="E211"/>
  <c r="L202"/>
  <c r="M202"/>
  <c r="N202"/>
  <c r="O202" s="1"/>
  <c r="P202" s="1"/>
  <c r="B202" s="1"/>
  <c r="G200"/>
  <c r="D196"/>
  <c r="G194"/>
  <c r="G192"/>
  <c r="G190"/>
  <c r="D188"/>
  <c r="D186"/>
  <c r="G184"/>
  <c r="E182"/>
  <c r="D174"/>
  <c r="F171"/>
  <c r="G162"/>
  <c r="E159"/>
  <c r="D157"/>
  <c r="G154"/>
  <c r="G149"/>
  <c r="L146"/>
  <c r="M146" s="1"/>
  <c r="N146" s="1"/>
  <c r="O146" s="1"/>
  <c r="P146" s="1"/>
  <c r="B146" s="1"/>
  <c r="D143"/>
  <c r="E141"/>
  <c r="D134"/>
  <c r="F131"/>
  <c r="D130"/>
  <c r="F128"/>
  <c r="F125"/>
  <c r="F123"/>
  <c r="D113"/>
  <c r="G110"/>
  <c r="G107"/>
  <c r="L105"/>
  <c r="M105" s="1"/>
  <c r="N105" s="1"/>
  <c r="O105" s="1"/>
  <c r="P105" s="1"/>
  <c r="B105" s="1"/>
  <c r="L102"/>
  <c r="M102"/>
  <c r="N102" s="1"/>
  <c r="O102" s="1"/>
  <c r="P102" s="1"/>
  <c r="B102" s="1"/>
  <c r="G98"/>
  <c r="D91"/>
  <c r="G86"/>
  <c r="D68"/>
  <c r="E66"/>
  <c r="E63"/>
  <c r="L61"/>
  <c r="M61"/>
  <c r="N61" s="1"/>
  <c r="O61" s="1"/>
  <c r="P61" s="1"/>
  <c r="B61" s="1"/>
  <c r="G59"/>
  <c r="D58"/>
  <c r="D55"/>
  <c r="L46"/>
  <c r="M46" s="1"/>
  <c r="N46" s="1"/>
  <c r="O46" s="1"/>
  <c r="P46"/>
  <c r="B46" s="1"/>
  <c r="E43"/>
  <c r="L40"/>
  <c r="M40"/>
  <c r="N40" s="1"/>
  <c r="O40" s="1"/>
  <c r="P40" s="1"/>
  <c r="B40"/>
  <c r="E38"/>
  <c r="H232" i="27"/>
  <c r="G179"/>
  <c r="G307"/>
  <c r="E296" i="26"/>
  <c r="E284"/>
  <c r="G268"/>
  <c r="D248"/>
  <c r="D245"/>
  <c r="E242"/>
  <c r="F239"/>
  <c r="D236"/>
  <c r="D233"/>
  <c r="L230"/>
  <c r="M230"/>
  <c r="N230"/>
  <c r="O230" s="1"/>
  <c r="P230" s="1"/>
  <c r="B230" s="1"/>
  <c r="E224"/>
  <c r="F220"/>
  <c r="E214"/>
  <c r="F207"/>
  <c r="G202"/>
  <c r="E200"/>
  <c r="L197"/>
  <c r="M197"/>
  <c r="N197"/>
  <c r="O197" s="1"/>
  <c r="P197" s="1"/>
  <c r="B197" s="1"/>
  <c r="E194"/>
  <c r="E192"/>
  <c r="E190"/>
  <c r="E184"/>
  <c r="D182"/>
  <c r="L175"/>
  <c r="M175" s="1"/>
  <c r="N175" s="1"/>
  <c r="O175"/>
  <c r="P175" s="1"/>
  <c r="B175" s="1"/>
  <c r="D171"/>
  <c r="F167"/>
  <c r="L164"/>
  <c r="M164" s="1"/>
  <c r="N164" s="1"/>
  <c r="O164"/>
  <c r="P164" s="1"/>
  <c r="B164" s="1"/>
  <c r="E162"/>
  <c r="L160"/>
  <c r="M160" s="1"/>
  <c r="N160" s="1"/>
  <c r="O160" s="1"/>
  <c r="P160" s="1"/>
  <c r="B160" s="1"/>
  <c r="D159"/>
  <c r="F149"/>
  <c r="G146"/>
  <c r="L144"/>
  <c r="M144" s="1"/>
  <c r="N144" s="1"/>
  <c r="O144"/>
  <c r="P144" s="1"/>
  <c r="B144" s="1"/>
  <c r="D141"/>
  <c r="L139"/>
  <c r="M139" s="1"/>
  <c r="N139" s="1"/>
  <c r="O139" s="1"/>
  <c r="P139" s="1"/>
  <c r="B139" s="1"/>
  <c r="G137"/>
  <c r="E131"/>
  <c r="E128"/>
  <c r="L126"/>
  <c r="M126" s="1"/>
  <c r="N126" s="1"/>
  <c r="O126"/>
  <c r="P126" s="1"/>
  <c r="B126" s="1"/>
  <c r="D125"/>
  <c r="L121"/>
  <c r="M121" s="1"/>
  <c r="N121" s="1"/>
  <c r="O121" s="1"/>
  <c r="P121" s="1"/>
  <c r="B121" s="1"/>
  <c r="D119"/>
  <c r="L116"/>
  <c r="M116"/>
  <c r="N116" s="1"/>
  <c r="O116" s="1"/>
  <c r="P116" s="1"/>
  <c r="B116" s="1"/>
  <c r="L114"/>
  <c r="M114" s="1"/>
  <c r="N114" s="1"/>
  <c r="O114" s="1"/>
  <c r="P114" s="1"/>
  <c r="B114" s="1"/>
  <c r="F110"/>
  <c r="F107"/>
  <c r="G105"/>
  <c r="G102"/>
  <c r="F98"/>
  <c r="G92"/>
  <c r="G83"/>
  <c r="L80"/>
  <c r="M80"/>
  <c r="N80"/>
  <c r="O80" s="1"/>
  <c r="P80" s="1"/>
  <c r="B80" s="1"/>
  <c r="G78"/>
  <c r="D75"/>
  <c r="D70"/>
  <c r="D66"/>
  <c r="D63"/>
  <c r="G61"/>
  <c r="F59"/>
  <c r="G49"/>
  <c r="G46"/>
  <c r="D43"/>
  <c r="G128" i="25"/>
  <c r="G46" i="27"/>
  <c r="G211"/>
  <c r="G283" i="26"/>
  <c r="G277"/>
  <c r="E253"/>
  <c r="E250"/>
  <c r="L244"/>
  <c r="M244" s="1"/>
  <c r="N244" s="1"/>
  <c r="O244" s="1"/>
  <c r="P244" s="1"/>
  <c r="B244" s="1"/>
  <c r="L241"/>
  <c r="M241"/>
  <c r="N241" s="1"/>
  <c r="O241" s="1"/>
  <c r="P241" s="1"/>
  <c r="B241" s="1"/>
  <c r="G238"/>
  <c r="L232"/>
  <c r="M232" s="1"/>
  <c r="N232"/>
  <c r="O232" s="1"/>
  <c r="P232" s="1"/>
  <c r="B232" s="1"/>
  <c r="D230"/>
  <c r="F227"/>
  <c r="F213"/>
  <c r="L198"/>
  <c r="M198"/>
  <c r="N198" s="1"/>
  <c r="O198" s="1"/>
  <c r="P198" s="1"/>
  <c r="B198" s="1"/>
  <c r="D197"/>
  <c r="E195"/>
  <c r="E187"/>
  <c r="L185"/>
  <c r="M185" s="1"/>
  <c r="N185" s="1"/>
  <c r="O185" s="1"/>
  <c r="P185" s="1"/>
  <c r="B185" s="1"/>
  <c r="G178"/>
  <c r="E175"/>
  <c r="G170"/>
  <c r="L155"/>
  <c r="M155" s="1"/>
  <c r="N155" s="1"/>
  <c r="O155"/>
  <c r="P155" s="1"/>
  <c r="B155" s="1"/>
  <c r="G152"/>
  <c r="D146"/>
  <c r="L142"/>
  <c r="M142" s="1"/>
  <c r="N142" s="1"/>
  <c r="O142"/>
  <c r="P142" s="1"/>
  <c r="B142" s="1"/>
  <c r="G140"/>
  <c r="F139"/>
  <c r="E137"/>
  <c r="F135"/>
  <c r="F133"/>
  <c r="L129"/>
  <c r="M129" s="1"/>
  <c r="N129" s="1"/>
  <c r="O129" s="1"/>
  <c r="P129" s="1"/>
  <c r="B129" s="1"/>
  <c r="L127"/>
  <c r="M127"/>
  <c r="N127"/>
  <c r="O127" s="1"/>
  <c r="P127" s="1"/>
  <c r="B127" s="1"/>
  <c r="E126"/>
  <c r="D124"/>
  <c r="L122"/>
  <c r="M122"/>
  <c r="N122"/>
  <c r="O122" s="1"/>
  <c r="P122" s="1"/>
  <c r="B122" s="1"/>
  <c r="D116"/>
  <c r="E114"/>
  <c r="D102"/>
  <c r="L99"/>
  <c r="M99"/>
  <c r="N99" s="1"/>
  <c r="O99" s="1"/>
  <c r="P99" s="1"/>
  <c r="B99" s="1"/>
  <c r="L97"/>
  <c r="M97" s="1"/>
  <c r="N97" s="1"/>
  <c r="O97" s="1"/>
  <c r="P97" s="1"/>
  <c r="B97" s="1"/>
  <c r="L94"/>
  <c r="M94"/>
  <c r="N94" s="1"/>
  <c r="O94" s="1"/>
  <c r="P94" s="1"/>
  <c r="B94" s="1"/>
  <c r="E80"/>
  <c r="G67"/>
  <c r="L65"/>
  <c r="M65"/>
  <c r="N65" s="1"/>
  <c r="O65" s="1"/>
  <c r="P65" s="1"/>
  <c r="B65" s="1"/>
  <c r="L62"/>
  <c r="M62" s="1"/>
  <c r="N62" s="1"/>
  <c r="O62" s="1"/>
  <c r="P62" s="1"/>
  <c r="B62" s="1"/>
  <c r="D59"/>
  <c r="L54"/>
  <c r="M54" s="1"/>
  <c r="N54" s="1"/>
  <c r="O54" s="1"/>
  <c r="P54"/>
  <c r="B54" s="1"/>
  <c r="E51"/>
  <c r="L48"/>
  <c r="M48"/>
  <c r="N48" s="1"/>
  <c r="O48" s="1"/>
  <c r="P48" s="1"/>
  <c r="B48"/>
  <c r="E46"/>
  <c r="G42"/>
  <c r="D39"/>
  <c r="G78" i="27"/>
  <c r="L262" i="26"/>
  <c r="M262" s="1"/>
  <c r="N262" s="1"/>
  <c r="O262" s="1"/>
  <c r="P262" s="1"/>
  <c r="B262" s="1"/>
  <c r="D257"/>
  <c r="G250"/>
  <c r="F244"/>
  <c r="F230"/>
  <c r="G206"/>
  <c r="G198"/>
  <c r="D194"/>
  <c r="D190"/>
  <c r="G182"/>
  <c r="E178"/>
  <c r="D160"/>
  <c r="L149"/>
  <c r="M149"/>
  <c r="N149"/>
  <c r="O149" s="1"/>
  <c r="P149" s="1"/>
  <c r="B149" s="1"/>
  <c r="D135"/>
  <c r="D131"/>
  <c r="L128"/>
  <c r="M128"/>
  <c r="N128"/>
  <c r="O128" s="1"/>
  <c r="P128" s="1"/>
  <c r="B128" s="1"/>
  <c r="G121"/>
  <c r="D105"/>
  <c r="F91"/>
  <c r="F85"/>
  <c r="L67"/>
  <c r="M67" s="1"/>
  <c r="N67" s="1"/>
  <c r="O67" s="1"/>
  <c r="P67" s="1"/>
  <c r="B67" s="1"/>
  <c r="E59"/>
  <c r="G55"/>
  <c r="D51"/>
  <c r="E35"/>
  <c r="L11"/>
  <c r="M11"/>
  <c r="M40" i="8"/>
  <c r="M48"/>
  <c r="M56"/>
  <c r="M64"/>
  <c r="M72"/>
  <c r="M80"/>
  <c r="M88"/>
  <c r="M96"/>
  <c r="M104"/>
  <c r="M112"/>
  <c r="M120"/>
  <c r="M128"/>
  <c r="M136"/>
  <c r="M144"/>
  <c r="M152"/>
  <c r="M160"/>
  <c r="M168"/>
  <c r="M176"/>
  <c r="M184"/>
  <c r="M192"/>
  <c r="M200"/>
  <c r="M208"/>
  <c r="M216"/>
  <c r="M224"/>
  <c r="M232"/>
  <c r="M240"/>
  <c r="M248"/>
  <c r="M256"/>
  <c r="M264"/>
  <c r="M272"/>
  <c r="M280"/>
  <c r="M288"/>
  <c r="M296"/>
  <c r="M304"/>
  <c r="H39" i="25"/>
  <c r="H47"/>
  <c r="H55"/>
  <c r="H63"/>
  <c r="H71"/>
  <c r="G195" i="27"/>
  <c r="E217" i="26"/>
  <c r="L201"/>
  <c r="M201" s="1"/>
  <c r="N201" s="1"/>
  <c r="O201"/>
  <c r="P201" s="1"/>
  <c r="B201" s="1"/>
  <c r="E185"/>
  <c r="D173"/>
  <c r="L168"/>
  <c r="M168" s="1"/>
  <c r="N168" s="1"/>
  <c r="O168"/>
  <c r="P168" s="1"/>
  <c r="B168" s="1"/>
  <c r="E163"/>
  <c r="G155"/>
  <c r="D144"/>
  <c r="G141"/>
  <c r="D138"/>
  <c r="G116"/>
  <c r="F112"/>
  <c r="G99"/>
  <c r="G81"/>
  <c r="F77"/>
  <c r="L71"/>
  <c r="M71" s="1"/>
  <c r="N71" s="1"/>
  <c r="O71"/>
  <c r="P71" s="1"/>
  <c r="B71" s="1"/>
  <c r="F67"/>
  <c r="G62"/>
  <c r="E39"/>
  <c r="D35"/>
  <c r="G32"/>
  <c r="L29"/>
  <c r="M29" s="1"/>
  <c r="M33" i="8"/>
  <c r="M41"/>
  <c r="M49"/>
  <c r="M57"/>
  <c r="M65"/>
  <c r="M73"/>
  <c r="M81"/>
  <c r="M89"/>
  <c r="M97"/>
  <c r="M105"/>
  <c r="M113"/>
  <c r="M121"/>
  <c r="M129"/>
  <c r="M137"/>
  <c r="M145"/>
  <c r="M153"/>
  <c r="M161"/>
  <c r="M169"/>
  <c r="M177"/>
  <c r="M185"/>
  <c r="M193"/>
  <c r="M201"/>
  <c r="M209"/>
  <c r="M217"/>
  <c r="M225"/>
  <c r="M233"/>
  <c r="M241"/>
  <c r="M249"/>
  <c r="M257"/>
  <c r="M265"/>
  <c r="M273"/>
  <c r="M281"/>
  <c r="M289"/>
  <c r="M297"/>
  <c r="M305"/>
  <c r="H32" i="25"/>
  <c r="H40"/>
  <c r="H48"/>
  <c r="H56"/>
  <c r="H64"/>
  <c r="H72"/>
  <c r="H80"/>
  <c r="H88"/>
  <c r="H96"/>
  <c r="H104"/>
  <c r="H112"/>
  <c r="H120"/>
  <c r="H128"/>
  <c r="H136"/>
  <c r="H144"/>
  <c r="G227" i="27"/>
  <c r="D261" i="26"/>
  <c r="E222"/>
  <c r="L210"/>
  <c r="M210"/>
  <c r="N210" s="1"/>
  <c r="O210" s="1"/>
  <c r="P210" s="1"/>
  <c r="B210" s="1"/>
  <c r="E197"/>
  <c r="D193"/>
  <c r="L148"/>
  <c r="M148"/>
  <c r="N148" s="1"/>
  <c r="O148" s="1"/>
  <c r="P148" s="1"/>
  <c r="B148" s="1"/>
  <c r="E134"/>
  <c r="G127"/>
  <c r="G123"/>
  <c r="L107"/>
  <c r="M107" s="1"/>
  <c r="N107" s="1"/>
  <c r="O107" s="1"/>
  <c r="P107"/>
  <c r="B107" s="1"/>
  <c r="G94"/>
  <c r="E58"/>
  <c r="F50"/>
  <c r="F32"/>
  <c r="L25"/>
  <c r="M25"/>
  <c r="L21"/>
  <c r="M21" s="1"/>
  <c r="M34" i="8"/>
  <c r="M42"/>
  <c r="M50"/>
  <c r="M58"/>
  <c r="M66"/>
  <c r="M74"/>
  <c r="M82"/>
  <c r="M90"/>
  <c r="M98"/>
  <c r="M106"/>
  <c r="M114"/>
  <c r="M122"/>
  <c r="M130"/>
  <c r="M138"/>
  <c r="M146"/>
  <c r="M154"/>
  <c r="M162"/>
  <c r="M170"/>
  <c r="M178"/>
  <c r="M186"/>
  <c r="M194"/>
  <c r="M202"/>
  <c r="M210"/>
  <c r="M218"/>
  <c r="M226"/>
  <c r="M234"/>
  <c r="M242"/>
  <c r="M250"/>
  <c r="M258"/>
  <c r="M266"/>
  <c r="M274"/>
  <c r="M282"/>
  <c r="M290"/>
  <c r="M298"/>
  <c r="M306"/>
  <c r="H33" i="25"/>
  <c r="H41"/>
  <c r="H49"/>
  <c r="H57"/>
  <c r="H65"/>
  <c r="H73"/>
  <c r="H81"/>
  <c r="H89"/>
  <c r="H97"/>
  <c r="H105"/>
  <c r="H113"/>
  <c r="H121"/>
  <c r="H129"/>
  <c r="H137"/>
  <c r="H145"/>
  <c r="H153"/>
  <c r="G304" i="26"/>
  <c r="G216"/>
  <c r="D204"/>
  <c r="D200"/>
  <c r="L184"/>
  <c r="M184" s="1"/>
  <c r="N184" s="1"/>
  <c r="O184"/>
  <c r="P184" s="1"/>
  <c r="B184" s="1"/>
  <c r="L180"/>
  <c r="M180"/>
  <c r="N180" s="1"/>
  <c r="O180" s="1"/>
  <c r="P180" s="1"/>
  <c r="B180" s="1"/>
  <c r="G172"/>
  <c r="L162"/>
  <c r="M162"/>
  <c r="N162"/>
  <c r="O162" s="1"/>
  <c r="P162" s="1"/>
  <c r="B162" s="1"/>
  <c r="F159"/>
  <c r="L143"/>
  <c r="M143" s="1"/>
  <c r="N143" s="1"/>
  <c r="O143" s="1"/>
  <c r="P143" s="1"/>
  <c r="B143" s="1"/>
  <c r="E140"/>
  <c r="F137"/>
  <c r="E130"/>
  <c r="E120"/>
  <c r="G111"/>
  <c r="D107"/>
  <c r="E84"/>
  <c r="G80"/>
  <c r="E76"/>
  <c r="G66"/>
  <c r="E61"/>
  <c r="G54"/>
  <c r="G43"/>
  <c r="F38"/>
  <c r="G34"/>
  <c r="E32"/>
  <c r="L17"/>
  <c r="M17"/>
  <c r="L13"/>
  <c r="M13" s="1"/>
  <c r="M35" i="8"/>
  <c r="M43"/>
  <c r="M51"/>
  <c r="M59"/>
  <c r="M67"/>
  <c r="M75"/>
  <c r="M83"/>
  <c r="M91"/>
  <c r="M99"/>
  <c r="M107"/>
  <c r="M115"/>
  <c r="M123"/>
  <c r="M131"/>
  <c r="M139"/>
  <c r="M147"/>
  <c r="M155"/>
  <c r="M163"/>
  <c r="M171"/>
  <c r="M179"/>
  <c r="M187"/>
  <c r="M195"/>
  <c r="M203"/>
  <c r="M211"/>
  <c r="M219"/>
  <c r="M227"/>
  <c r="M235"/>
  <c r="M243"/>
  <c r="M251"/>
  <c r="M259"/>
  <c r="M267"/>
  <c r="M275"/>
  <c r="M283"/>
  <c r="M291"/>
  <c r="M299"/>
  <c r="M307"/>
  <c r="H34" i="25"/>
  <c r="H42"/>
  <c r="H50"/>
  <c r="H58"/>
  <c r="H66"/>
  <c r="H74"/>
  <c r="H82"/>
  <c r="H90"/>
  <c r="H98"/>
  <c r="H106"/>
  <c r="H114"/>
  <c r="H122"/>
  <c r="H130"/>
  <c r="H138"/>
  <c r="H146"/>
  <c r="H154"/>
  <c r="G288" i="26"/>
  <c r="F247"/>
  <c r="F209"/>
  <c r="D192"/>
  <c r="L187"/>
  <c r="M187"/>
  <c r="N187"/>
  <c r="O187" s="1"/>
  <c r="P187" s="1"/>
  <c r="B187" s="1"/>
  <c r="D184"/>
  <c r="D180"/>
  <c r="G175"/>
  <c r="D162"/>
  <c r="E143"/>
  <c r="G133"/>
  <c r="F126"/>
  <c r="F114"/>
  <c r="F102"/>
  <c r="G97"/>
  <c r="L88"/>
  <c r="M88"/>
  <c r="N88"/>
  <c r="O88" s="1"/>
  <c r="P88" s="1"/>
  <c r="B88" s="1"/>
  <c r="G57"/>
  <c r="F34"/>
  <c r="D32"/>
  <c r="M36" i="8"/>
  <c r="M44"/>
  <c r="M52"/>
  <c r="M60"/>
  <c r="M68"/>
  <c r="M76"/>
  <c r="M84"/>
  <c r="M92"/>
  <c r="M100"/>
  <c r="M108"/>
  <c r="M116"/>
  <c r="M124"/>
  <c r="M132"/>
  <c r="M140"/>
  <c r="M148"/>
  <c r="M156"/>
  <c r="M164"/>
  <c r="M172"/>
  <c r="M180"/>
  <c r="M188"/>
  <c r="M196"/>
  <c r="M204"/>
  <c r="M212"/>
  <c r="M220"/>
  <c r="M228"/>
  <c r="M236"/>
  <c r="M244"/>
  <c r="M252"/>
  <c r="M260"/>
  <c r="M268"/>
  <c r="M276"/>
  <c r="M284"/>
  <c r="M292"/>
  <c r="M300"/>
  <c r="M308"/>
  <c r="H35" i="25"/>
  <c r="H43"/>
  <c r="H51"/>
  <c r="H59"/>
  <c r="H67"/>
  <c r="H75"/>
  <c r="H83"/>
  <c r="H91"/>
  <c r="H99"/>
  <c r="H107"/>
  <c r="H115"/>
  <c r="H123"/>
  <c r="H131"/>
  <c r="H139"/>
  <c r="H147"/>
  <c r="H155"/>
  <c r="G64"/>
  <c r="D232" i="26"/>
  <c r="L195"/>
  <c r="M195" s="1"/>
  <c r="N195" s="1"/>
  <c r="O195" s="1"/>
  <c r="P195" s="1"/>
  <c r="B195" s="1"/>
  <c r="D175"/>
  <c r="G171"/>
  <c r="L165"/>
  <c r="M165" s="1"/>
  <c r="N165" s="1"/>
  <c r="O165" s="1"/>
  <c r="P165" s="1"/>
  <c r="B165" s="1"/>
  <c r="L158"/>
  <c r="M158"/>
  <c r="N158"/>
  <c r="O158" s="1"/>
  <c r="P158" s="1"/>
  <c r="B158" s="1"/>
  <c r="E146"/>
  <c r="E136"/>
  <c r="E133"/>
  <c r="D126"/>
  <c r="G122"/>
  <c r="D114"/>
  <c r="L110"/>
  <c r="M110"/>
  <c r="N110"/>
  <c r="O110" s="1"/>
  <c r="P110" s="1"/>
  <c r="B110" s="1"/>
  <c r="G106"/>
  <c r="D92"/>
  <c r="D83"/>
  <c r="D79"/>
  <c r="F65"/>
  <c r="L60"/>
  <c r="M60" s="1"/>
  <c r="N60" s="1"/>
  <c r="O60" s="1"/>
  <c r="P60" s="1"/>
  <c r="B60" s="1"/>
  <c r="F42"/>
  <c r="L27"/>
  <c r="M27" s="1"/>
  <c r="L9"/>
  <c r="M9"/>
  <c r="M37" i="8"/>
  <c r="M45"/>
  <c r="M53"/>
  <c r="M61"/>
  <c r="M69"/>
  <c r="M77"/>
  <c r="M85"/>
  <c r="M93"/>
  <c r="M101"/>
  <c r="M109"/>
  <c r="M117"/>
  <c r="M125"/>
  <c r="M133"/>
  <c r="M141"/>
  <c r="M149"/>
  <c r="M157"/>
  <c r="M165"/>
  <c r="M173"/>
  <c r="M181"/>
  <c r="M189"/>
  <c r="M197"/>
  <c r="M205"/>
  <c r="M213"/>
  <c r="M221"/>
  <c r="M229"/>
  <c r="M237"/>
  <c r="M245"/>
  <c r="M253"/>
  <c r="M261"/>
  <c r="M269"/>
  <c r="M277"/>
  <c r="M285"/>
  <c r="M293"/>
  <c r="M301"/>
  <c r="M309"/>
  <c r="H36" i="25"/>
  <c r="H44"/>
  <c r="H52"/>
  <c r="H60"/>
  <c r="H68"/>
  <c r="H76"/>
  <c r="H84"/>
  <c r="H92"/>
  <c r="H100"/>
  <c r="H108"/>
  <c r="H116"/>
  <c r="H124"/>
  <c r="H132"/>
  <c r="H140"/>
  <c r="H148"/>
  <c r="H156"/>
  <c r="G192"/>
  <c r="G271" i="26"/>
  <c r="L258"/>
  <c r="M258" s="1"/>
  <c r="N258" s="1"/>
  <c r="O258"/>
  <c r="P258" s="1"/>
  <c r="B258" s="1"/>
  <c r="F219"/>
  <c r="D195"/>
  <c r="E191"/>
  <c r="E186"/>
  <c r="E183"/>
  <c r="L161"/>
  <c r="M161" s="1"/>
  <c r="N161" s="1"/>
  <c r="O161" s="1"/>
  <c r="P161" s="1"/>
  <c r="B161" s="1"/>
  <c r="G139"/>
  <c r="G129"/>
  <c r="D122"/>
  <c r="D110"/>
  <c r="E68"/>
  <c r="G56"/>
  <c r="G33"/>
  <c r="L23"/>
  <c r="M23" s="1"/>
  <c r="M38" i="8"/>
  <c r="M46"/>
  <c r="M54"/>
  <c r="M62"/>
  <c r="M70"/>
  <c r="M78"/>
  <c r="M86"/>
  <c r="M94"/>
  <c r="M102"/>
  <c r="M110"/>
  <c r="M118"/>
  <c r="M126"/>
  <c r="M134"/>
  <c r="M142"/>
  <c r="G174" i="26"/>
  <c r="G117"/>
  <c r="L59"/>
  <c r="M59"/>
  <c r="N59" s="1"/>
  <c r="O59" s="1"/>
  <c r="P59" s="1"/>
  <c r="B59" s="1"/>
  <c r="L31"/>
  <c r="M31" s="1"/>
  <c r="M63" i="8"/>
  <c r="M127"/>
  <c r="M167"/>
  <c r="M199"/>
  <c r="M231"/>
  <c r="M263"/>
  <c r="M295"/>
  <c r="H46" i="25"/>
  <c r="H78"/>
  <c r="H101"/>
  <c r="H119"/>
  <c r="H142"/>
  <c r="H159"/>
  <c r="H167"/>
  <c r="H175"/>
  <c r="H183"/>
  <c r="H191"/>
  <c r="H199"/>
  <c r="H207"/>
  <c r="H215"/>
  <c r="H223"/>
  <c r="H231"/>
  <c r="H239"/>
  <c r="H247"/>
  <c r="H255"/>
  <c r="H263"/>
  <c r="H271"/>
  <c r="H279"/>
  <c r="H287"/>
  <c r="H295"/>
  <c r="H303"/>
  <c r="H190"/>
  <c r="D202" i="26"/>
  <c r="G51"/>
  <c r="M71" i="8"/>
  <c r="M135"/>
  <c r="M174"/>
  <c r="M206"/>
  <c r="M238"/>
  <c r="M270"/>
  <c r="M302"/>
  <c r="H53" i="25"/>
  <c r="H79"/>
  <c r="H102"/>
  <c r="H125"/>
  <c r="H143"/>
  <c r="H160"/>
  <c r="H168"/>
  <c r="H176"/>
  <c r="H184"/>
  <c r="H192"/>
  <c r="H200"/>
  <c r="H208"/>
  <c r="H216"/>
  <c r="H224"/>
  <c r="H232"/>
  <c r="H240"/>
  <c r="H248"/>
  <c r="H256"/>
  <c r="H264"/>
  <c r="H272"/>
  <c r="H280"/>
  <c r="H288"/>
  <c r="H296"/>
  <c r="H304"/>
  <c r="H278"/>
  <c r="M79" i="8"/>
  <c r="M143"/>
  <c r="M175"/>
  <c r="M207"/>
  <c r="M239"/>
  <c r="M271"/>
  <c r="M303"/>
  <c r="H54" i="25"/>
  <c r="H85"/>
  <c r="H103"/>
  <c r="H126"/>
  <c r="H149"/>
  <c r="H161"/>
  <c r="H169"/>
  <c r="H177"/>
  <c r="H185"/>
  <c r="H193"/>
  <c r="H201"/>
  <c r="H209"/>
  <c r="H217"/>
  <c r="H225"/>
  <c r="H233"/>
  <c r="H241"/>
  <c r="H249"/>
  <c r="H257"/>
  <c r="H265"/>
  <c r="H273"/>
  <c r="H281"/>
  <c r="H289"/>
  <c r="H297"/>
  <c r="H305"/>
  <c r="H214"/>
  <c r="L178" i="26"/>
  <c r="M178" s="1"/>
  <c r="N178" s="1"/>
  <c r="O178" s="1"/>
  <c r="P178" s="1"/>
  <c r="B178" s="1"/>
  <c r="E164"/>
  <c r="G142"/>
  <c r="G35"/>
  <c r="L15"/>
  <c r="M15"/>
  <c r="M87" i="8"/>
  <c r="M150"/>
  <c r="M182"/>
  <c r="M214"/>
  <c r="M246"/>
  <c r="M278"/>
  <c r="M310"/>
  <c r="H61" i="25"/>
  <c r="H86"/>
  <c r="H109"/>
  <c r="H127"/>
  <c r="H150"/>
  <c r="H162"/>
  <c r="H170"/>
  <c r="H178"/>
  <c r="H186"/>
  <c r="H194"/>
  <c r="H202"/>
  <c r="H210"/>
  <c r="H218"/>
  <c r="H226"/>
  <c r="H234"/>
  <c r="H242"/>
  <c r="H250"/>
  <c r="H258"/>
  <c r="H266"/>
  <c r="H274"/>
  <c r="H282"/>
  <c r="H290"/>
  <c r="H298"/>
  <c r="H306"/>
  <c r="H254"/>
  <c r="L135" i="26"/>
  <c r="M135" s="1"/>
  <c r="N135" s="1"/>
  <c r="O135" s="1"/>
  <c r="P135" s="1"/>
  <c r="B135" s="1"/>
  <c r="E78"/>
  <c r="M95" i="8"/>
  <c r="M151"/>
  <c r="M183"/>
  <c r="M215"/>
  <c r="M247"/>
  <c r="M279"/>
  <c r="H62" i="25"/>
  <c r="H87"/>
  <c r="H110"/>
  <c r="H133"/>
  <c r="H151"/>
  <c r="H163"/>
  <c r="H171"/>
  <c r="H179"/>
  <c r="H187"/>
  <c r="H195"/>
  <c r="H203"/>
  <c r="H211"/>
  <c r="H219"/>
  <c r="H227"/>
  <c r="H235"/>
  <c r="H243"/>
  <c r="H251"/>
  <c r="H259"/>
  <c r="H267"/>
  <c r="H275"/>
  <c r="H283"/>
  <c r="H291"/>
  <c r="H299"/>
  <c r="H307"/>
  <c r="D139" i="26"/>
  <c r="G125"/>
  <c r="M119" i="8"/>
  <c r="M230"/>
  <c r="M294"/>
  <c r="H77" i="25"/>
  <c r="H118"/>
  <c r="H166"/>
  <c r="H198"/>
  <c r="H230"/>
  <c r="H270"/>
  <c r="H302"/>
  <c r="H286" i="27"/>
  <c r="L113" i="26"/>
  <c r="M113" s="1"/>
  <c r="N113"/>
  <c r="O113" s="1"/>
  <c r="P113" s="1"/>
  <c r="B113" s="1"/>
  <c r="M39" i="8"/>
  <c r="M103"/>
  <c r="M158"/>
  <c r="M190"/>
  <c r="M222"/>
  <c r="M254"/>
  <c r="M286"/>
  <c r="H37" i="25"/>
  <c r="H69"/>
  <c r="H93"/>
  <c r="H111"/>
  <c r="H134"/>
  <c r="H152"/>
  <c r="H164"/>
  <c r="H172"/>
  <c r="H180"/>
  <c r="H188"/>
  <c r="H196"/>
  <c r="H204"/>
  <c r="H212"/>
  <c r="H220"/>
  <c r="H228"/>
  <c r="H236"/>
  <c r="H244"/>
  <c r="H252"/>
  <c r="H260"/>
  <c r="H268"/>
  <c r="H276"/>
  <c r="H284"/>
  <c r="H292"/>
  <c r="H300"/>
  <c r="H308"/>
  <c r="F46" i="26"/>
  <c r="M55" i="8"/>
  <c r="M198"/>
  <c r="M262"/>
  <c r="H95" i="25"/>
  <c r="H141"/>
  <c r="H174"/>
  <c r="H206"/>
  <c r="H238"/>
  <c r="H262"/>
  <c r="H294"/>
  <c r="L19" i="26"/>
  <c r="M19"/>
  <c r="M47" i="8"/>
  <c r="M111"/>
  <c r="M159"/>
  <c r="M191"/>
  <c r="M223"/>
  <c r="M255"/>
  <c r="M287"/>
  <c r="H38" i="25"/>
  <c r="H70"/>
  <c r="H94"/>
  <c r="H117"/>
  <c r="H135"/>
  <c r="H157"/>
  <c r="H165"/>
  <c r="H173"/>
  <c r="H181"/>
  <c r="H189"/>
  <c r="H197"/>
  <c r="H205"/>
  <c r="H213"/>
  <c r="H221"/>
  <c r="H229"/>
  <c r="H237"/>
  <c r="H245"/>
  <c r="H253"/>
  <c r="H261"/>
  <c r="H269"/>
  <c r="H277"/>
  <c r="H285"/>
  <c r="H293"/>
  <c r="H301"/>
  <c r="H309"/>
  <c r="E145" i="26"/>
  <c r="M166" i="8"/>
  <c r="H45" i="25"/>
  <c r="H158"/>
  <c r="H182"/>
  <c r="H222"/>
  <c r="H246"/>
  <c r="H286"/>
  <c r="L301" i="26"/>
  <c r="M301" s="1"/>
  <c r="N301" s="1"/>
  <c r="O301"/>
  <c r="P301" s="1"/>
  <c r="B301" s="1"/>
  <c r="G239"/>
  <c r="L24"/>
  <c r="M24"/>
  <c r="L14"/>
  <c r="M14"/>
  <c r="E125"/>
  <c r="F184"/>
  <c r="D300"/>
  <c r="F186"/>
  <c r="F208"/>
  <c r="F142"/>
  <c r="E139"/>
  <c r="D260"/>
  <c r="F206"/>
  <c r="E73"/>
  <c r="D52"/>
  <c r="L53"/>
  <c r="M53"/>
  <c r="N53"/>
  <c r="O53" s="1"/>
  <c r="P53" s="1"/>
  <c r="B53" s="1"/>
  <c r="D64"/>
  <c r="F82"/>
  <c r="E90"/>
  <c r="F63"/>
  <c r="G45"/>
  <c r="G118"/>
  <c r="E48"/>
  <c r="D93"/>
  <c r="F48"/>
  <c r="E60"/>
  <c r="E41"/>
  <c r="L51"/>
  <c r="M51" s="1"/>
  <c r="N51" s="1"/>
  <c r="O51" s="1"/>
  <c r="P51" s="1"/>
  <c r="B51" s="1"/>
  <c r="F69"/>
  <c r="F75"/>
  <c r="F89"/>
  <c r="G65"/>
  <c r="L106"/>
  <c r="M106" s="1"/>
  <c r="N106" s="1"/>
  <c r="O106" s="1"/>
  <c r="P106" s="1"/>
  <c r="B106" s="1"/>
  <c r="L77"/>
  <c r="M77" s="1"/>
  <c r="N77" s="1"/>
  <c r="O77" s="1"/>
  <c r="P77"/>
  <c r="B77" s="1"/>
  <c r="D101"/>
  <c r="F100"/>
  <c r="D72"/>
  <c r="E95"/>
  <c r="E72"/>
  <c r="G100"/>
  <c r="G72"/>
  <c r="G88"/>
  <c r="F103"/>
  <c r="F119"/>
  <c r="E102"/>
  <c r="F170"/>
  <c r="L153"/>
  <c r="M153"/>
  <c r="N153"/>
  <c r="O153" s="1"/>
  <c r="P153" s="1"/>
  <c r="B153" s="1"/>
  <c r="E151"/>
  <c r="E176"/>
  <c r="D176"/>
  <c r="E177"/>
  <c r="L189"/>
  <c r="M189" s="1"/>
  <c r="N189" s="1"/>
  <c r="O189" s="1"/>
  <c r="P189" s="1"/>
  <c r="B189" s="1"/>
  <c r="G113"/>
  <c r="G157"/>
  <c r="L150"/>
  <c r="M150" s="1"/>
  <c r="N150" s="1"/>
  <c r="O150" s="1"/>
  <c r="P150" s="1"/>
  <c r="B150" s="1"/>
  <c r="L154"/>
  <c r="M154"/>
  <c r="N154"/>
  <c r="O154" s="1"/>
  <c r="P154" s="1"/>
  <c r="B154" s="1"/>
  <c r="L117"/>
  <c r="M117" s="1"/>
  <c r="N117" s="1"/>
  <c r="O117" s="1"/>
  <c r="P117"/>
  <c r="B117" s="1"/>
  <c r="E181"/>
  <c r="L181"/>
  <c r="M181"/>
  <c r="N181" s="1"/>
  <c r="O181" s="1"/>
  <c r="P181" s="1"/>
  <c r="B181"/>
  <c r="G128"/>
  <c r="D123"/>
  <c r="E135"/>
  <c r="F141"/>
  <c r="D191"/>
  <c r="E158"/>
  <c r="D185"/>
  <c r="F197"/>
  <c r="G195"/>
  <c r="G211"/>
  <c r="L272"/>
  <c r="M272"/>
  <c r="N272" s="1"/>
  <c r="O272" s="1"/>
  <c r="P272" s="1"/>
  <c r="B272" s="1"/>
  <c r="G254"/>
  <c r="D273"/>
  <c r="D286"/>
  <c r="F290"/>
  <c r="F259"/>
  <c r="L270"/>
  <c r="M270"/>
  <c r="N270"/>
  <c r="O270" s="1"/>
  <c r="P270" s="1"/>
  <c r="B270" s="1"/>
  <c r="D268"/>
  <c r="G293"/>
  <c r="D267"/>
  <c r="D285"/>
  <c r="F161"/>
  <c r="D294"/>
  <c r="L10"/>
  <c r="M10"/>
  <c r="L18"/>
  <c r="M18" s="1"/>
  <c r="D61"/>
  <c r="F190"/>
  <c r="D38"/>
  <c r="F188"/>
  <c r="G243"/>
  <c r="F148"/>
  <c r="F175"/>
  <c r="L305"/>
  <c r="M305" s="1"/>
  <c r="N305" s="1"/>
  <c r="O305" s="1"/>
  <c r="P305" s="1"/>
  <c r="B305" s="1"/>
  <c r="G237"/>
  <c r="G73"/>
  <c r="L52"/>
  <c r="M52" s="1"/>
  <c r="N52" s="1"/>
  <c r="O52" s="1"/>
  <c r="P52" s="1"/>
  <c r="B52" s="1"/>
  <c r="G53"/>
  <c r="L34"/>
  <c r="M34" s="1"/>
  <c r="N34" s="1"/>
  <c r="O34" s="1"/>
  <c r="P34"/>
  <c r="B34" s="1"/>
  <c r="L64"/>
  <c r="M64"/>
  <c r="N64"/>
  <c r="O64" s="1"/>
  <c r="P64" s="1"/>
  <c r="B64" s="1"/>
  <c r="D82"/>
  <c r="E37"/>
  <c r="F76"/>
  <c r="F74"/>
  <c r="D118"/>
  <c r="F49"/>
  <c r="G93"/>
  <c r="D49"/>
  <c r="L63"/>
  <c r="M63" s="1"/>
  <c r="N63" s="1"/>
  <c r="O63" s="1"/>
  <c r="P63" s="1"/>
  <c r="B63" s="1"/>
  <c r="E42"/>
  <c r="D54"/>
  <c r="E71"/>
  <c r="L81"/>
  <c r="M81" s="1"/>
  <c r="N81" s="1"/>
  <c r="O81"/>
  <c r="P81" s="1"/>
  <c r="B81" s="1"/>
  <c r="D89"/>
  <c r="F68"/>
  <c r="E111"/>
  <c r="E77"/>
  <c r="E115"/>
  <c r="E109"/>
  <c r="G77"/>
  <c r="L95"/>
  <c r="M95"/>
  <c r="N95"/>
  <c r="O95" s="1"/>
  <c r="P95" s="1"/>
  <c r="B95" s="1"/>
  <c r="L85"/>
  <c r="M85" s="1"/>
  <c r="N85" s="1"/>
  <c r="O85" s="1"/>
  <c r="P85"/>
  <c r="B85" s="1"/>
  <c r="F104"/>
  <c r="L83"/>
  <c r="M83"/>
  <c r="N83" s="1"/>
  <c r="O83" s="1"/>
  <c r="P83" s="1"/>
  <c r="B83" s="1"/>
  <c r="G95"/>
  <c r="L104"/>
  <c r="M104"/>
  <c r="N104"/>
  <c r="O104" s="1"/>
  <c r="P104" s="1"/>
  <c r="B104" s="1"/>
  <c r="L119"/>
  <c r="M119" s="1"/>
  <c r="N119" s="1"/>
  <c r="O119" s="1"/>
  <c r="P119"/>
  <c r="B119" s="1"/>
  <c r="E110"/>
  <c r="L170"/>
  <c r="M170"/>
  <c r="N170" s="1"/>
  <c r="O170" s="1"/>
  <c r="P170" s="1"/>
  <c r="B170"/>
  <c r="G153"/>
  <c r="D151"/>
  <c r="E97"/>
  <c r="F166"/>
  <c r="D177"/>
  <c r="E189"/>
  <c r="E116"/>
  <c r="L169"/>
  <c r="M169" s="1"/>
  <c r="N169" s="1"/>
  <c r="O169" s="1"/>
  <c r="P169" s="1"/>
  <c r="B169" s="1"/>
  <c r="G150"/>
  <c r="E154"/>
  <c r="G126"/>
  <c r="G167"/>
  <c r="G183"/>
  <c r="L137"/>
  <c r="M137"/>
  <c r="N137" s="1"/>
  <c r="O137" s="1"/>
  <c r="P137" s="1"/>
  <c r="B137" s="1"/>
  <c r="D128"/>
  <c r="F136"/>
  <c r="E149"/>
  <c r="G225"/>
  <c r="G164"/>
  <c r="D187"/>
  <c r="F199"/>
  <c r="G197"/>
  <c r="G213"/>
  <c r="G272"/>
  <c r="E254"/>
  <c r="G273"/>
  <c r="L286"/>
  <c r="M286" s="1"/>
  <c r="N286" s="1"/>
  <c r="O286" s="1"/>
  <c r="P286" s="1"/>
  <c r="B286" s="1"/>
  <c r="E290"/>
  <c r="E259"/>
  <c r="L271"/>
  <c r="M271" s="1"/>
  <c r="N271" s="1"/>
  <c r="O271" s="1"/>
  <c r="P271" s="1"/>
  <c r="B271" s="1"/>
  <c r="L268"/>
  <c r="M268"/>
  <c r="N268" s="1"/>
  <c r="O268" s="1"/>
  <c r="P268" s="1"/>
  <c r="B268"/>
  <c r="F293"/>
  <c r="L281"/>
  <c r="M281"/>
  <c r="N281"/>
  <c r="O281" s="1"/>
  <c r="P281" s="1"/>
  <c r="B281" s="1"/>
  <c r="L289"/>
  <c r="M289" s="1"/>
  <c r="N289" s="1"/>
  <c r="O289" s="1"/>
  <c r="P289"/>
  <c r="B289" s="1"/>
  <c r="L30"/>
  <c r="M30"/>
  <c r="L16"/>
  <c r="M16" s="1"/>
  <c r="L28"/>
  <c r="M28"/>
  <c r="F182"/>
  <c r="F83"/>
  <c r="F192"/>
  <c r="D40"/>
  <c r="F196"/>
  <c r="F198"/>
  <c r="F178"/>
  <c r="G233"/>
  <c r="F216"/>
  <c r="F253"/>
  <c r="D36"/>
  <c r="D44"/>
  <c r="F73"/>
  <c r="G52"/>
  <c r="D53"/>
  <c r="D37"/>
  <c r="E67"/>
  <c r="G82"/>
  <c r="F39"/>
  <c r="D76"/>
  <c r="D74"/>
  <c r="F118"/>
  <c r="L49"/>
  <c r="M49"/>
  <c r="N49"/>
  <c r="O49" s="1"/>
  <c r="P49" s="1"/>
  <c r="B49" s="1"/>
  <c r="F93"/>
  <c r="D56"/>
  <c r="D69"/>
  <c r="F43"/>
  <c r="F55"/>
  <c r="G71"/>
  <c r="E81"/>
  <c r="E96"/>
  <c r="L79"/>
  <c r="M79" s="1"/>
  <c r="N79" s="1"/>
  <c r="O79" s="1"/>
  <c r="P79"/>
  <c r="B79" s="1"/>
  <c r="L111"/>
  <c r="M111"/>
  <c r="N111"/>
  <c r="O111" s="1"/>
  <c r="P111" s="1"/>
  <c r="B111" s="1"/>
  <c r="F78"/>
  <c r="D115"/>
  <c r="L109"/>
  <c r="M109"/>
  <c r="N109"/>
  <c r="O109" s="1"/>
  <c r="P109" s="1"/>
  <c r="B109" s="1"/>
  <c r="L78"/>
  <c r="M78" s="1"/>
  <c r="N78" s="1"/>
  <c r="O78" s="1"/>
  <c r="P78"/>
  <c r="B78" s="1"/>
  <c r="F95"/>
  <c r="E85"/>
  <c r="E108"/>
  <c r="E83"/>
  <c r="E98"/>
  <c r="D108"/>
  <c r="G147"/>
  <c r="F144"/>
  <c r="E170"/>
  <c r="F153"/>
  <c r="L151"/>
  <c r="M151" s="1"/>
  <c r="N151" s="1"/>
  <c r="O151" s="1"/>
  <c r="P151"/>
  <c r="B151" s="1"/>
  <c r="E105"/>
  <c r="L166"/>
  <c r="M166"/>
  <c r="N166" s="1"/>
  <c r="O166" s="1"/>
  <c r="P166" s="1"/>
  <c r="B166"/>
  <c r="G179"/>
  <c r="D189"/>
  <c r="F145"/>
  <c r="G169"/>
  <c r="E150"/>
  <c r="D154"/>
  <c r="L131"/>
  <c r="M131"/>
  <c r="N131" s="1"/>
  <c r="O131" s="1"/>
  <c r="P131" s="1"/>
  <c r="B131" s="1"/>
  <c r="E167"/>
  <c r="F183"/>
  <c r="D149"/>
  <c r="F129"/>
  <c r="D136"/>
  <c r="E165"/>
  <c r="E225"/>
  <c r="E174"/>
  <c r="L275"/>
  <c r="M275" s="1"/>
  <c r="N275" s="1"/>
  <c r="O275" s="1"/>
  <c r="P275" s="1"/>
  <c r="B275" s="1"/>
  <c r="F201"/>
  <c r="G199"/>
  <c r="G215"/>
  <c r="F272"/>
  <c r="D227"/>
  <c r="E273"/>
  <c r="G286"/>
  <c r="G231"/>
  <c r="D259"/>
  <c r="F271"/>
  <c r="L269"/>
  <c r="M269" s="1"/>
  <c r="N269" s="1"/>
  <c r="O269" s="1"/>
  <c r="P269" s="1"/>
  <c r="B269" s="1"/>
  <c r="E293"/>
  <c r="F281"/>
  <c r="F289"/>
  <c r="L12"/>
  <c r="M12"/>
  <c r="L20"/>
  <c r="M20" s="1"/>
  <c r="E127"/>
  <c r="L299"/>
  <c r="M299"/>
  <c r="N299" s="1"/>
  <c r="O299" s="1"/>
  <c r="P299" s="1"/>
  <c r="B299" s="1"/>
  <c r="G85"/>
  <c r="F194"/>
  <c r="F58"/>
  <c r="G251"/>
  <c r="F212"/>
  <c r="D308"/>
  <c r="G249"/>
  <c r="G241"/>
  <c r="D292"/>
  <c r="L36"/>
  <c r="M36"/>
  <c r="N36"/>
  <c r="O36" s="1"/>
  <c r="P36" s="1"/>
  <c r="B36" s="1"/>
  <c r="L44"/>
  <c r="M44" s="1"/>
  <c r="N44" s="1"/>
  <c r="O44" s="1"/>
  <c r="P44" s="1"/>
  <c r="B44" s="1"/>
  <c r="D73"/>
  <c r="F52"/>
  <c r="L42"/>
  <c r="M42" s="1"/>
  <c r="N42" s="1"/>
  <c r="O42" s="1"/>
  <c r="P42" s="1"/>
  <c r="B42" s="1"/>
  <c r="D67"/>
  <c r="E82"/>
  <c r="L39"/>
  <c r="M39" s="1"/>
  <c r="N39" s="1"/>
  <c r="O39" s="1"/>
  <c r="P39" s="1"/>
  <c r="B39" s="1"/>
  <c r="L76"/>
  <c r="M76"/>
  <c r="N76"/>
  <c r="O76" s="1"/>
  <c r="P76" s="1"/>
  <c r="B76" s="1"/>
  <c r="L74"/>
  <c r="M74" s="1"/>
  <c r="N74" s="1"/>
  <c r="O74" s="1"/>
  <c r="P74"/>
  <c r="B74" s="1"/>
  <c r="F33"/>
  <c r="E69"/>
  <c r="D33"/>
  <c r="F57"/>
  <c r="E33"/>
  <c r="L43"/>
  <c r="M43"/>
  <c r="N43" s="1"/>
  <c r="O43" s="1"/>
  <c r="P43" s="1"/>
  <c r="B43"/>
  <c r="E55"/>
  <c r="F71"/>
  <c r="F81"/>
  <c r="G96"/>
  <c r="E79"/>
  <c r="F111"/>
  <c r="D78"/>
  <c r="F115"/>
  <c r="D109"/>
  <c r="L87"/>
  <c r="M87"/>
  <c r="N87"/>
  <c r="O87" s="1"/>
  <c r="P87" s="1"/>
  <c r="B87" s="1"/>
  <c r="D100"/>
  <c r="F86"/>
  <c r="F108"/>
  <c r="F84"/>
  <c r="D98"/>
  <c r="E112"/>
  <c r="F147"/>
  <c r="G144"/>
  <c r="D170"/>
  <c r="F156"/>
  <c r="D153"/>
  <c r="E113"/>
  <c r="G166"/>
  <c r="F179"/>
  <c r="E91"/>
  <c r="D145"/>
  <c r="F169"/>
  <c r="D150"/>
  <c r="F168"/>
  <c r="L140"/>
  <c r="M140"/>
  <c r="N140" s="1"/>
  <c r="O140" s="1"/>
  <c r="P140" s="1"/>
  <c r="B140"/>
  <c r="D167"/>
  <c r="D183"/>
  <c r="D165"/>
  <c r="D129"/>
  <c r="D137"/>
  <c r="G191"/>
  <c r="L225"/>
  <c r="M225"/>
  <c r="N225" s="1"/>
  <c r="O225" s="1"/>
  <c r="P225" s="1"/>
  <c r="B225" s="1"/>
  <c r="L191"/>
  <c r="M191" s="1"/>
  <c r="N191" s="1"/>
  <c r="O191" s="1"/>
  <c r="P191" s="1"/>
  <c r="B191" s="1"/>
  <c r="F275"/>
  <c r="F146"/>
  <c r="L32"/>
  <c r="M32" s="1"/>
  <c r="N32" s="1"/>
  <c r="O32" s="1"/>
  <c r="P32" s="1"/>
  <c r="B32" s="1"/>
  <c r="L22"/>
  <c r="M22"/>
  <c r="L112"/>
  <c r="M112" s="1"/>
  <c r="N112" s="1"/>
  <c r="O112" s="1"/>
  <c r="P112" s="1"/>
  <c r="B112" s="1"/>
  <c r="F200"/>
  <c r="L86"/>
  <c r="M86" s="1"/>
  <c r="N86" s="1"/>
  <c r="O86" s="1"/>
  <c r="P86"/>
  <c r="B86" s="1"/>
  <c r="D302"/>
  <c r="E221"/>
  <c r="D42"/>
  <c r="D296"/>
  <c r="D306"/>
  <c r="D304"/>
  <c r="G36"/>
  <c r="G44"/>
  <c r="E52"/>
  <c r="F37"/>
  <c r="D45"/>
  <c r="F70"/>
  <c r="F90"/>
  <c r="E45"/>
  <c r="G76"/>
  <c r="G74"/>
  <c r="L33"/>
  <c r="M33"/>
  <c r="N33"/>
  <c r="O33" s="1"/>
  <c r="P33" s="1"/>
  <c r="B33" s="1"/>
  <c r="L69"/>
  <c r="M69" s="1"/>
  <c r="N69" s="1"/>
  <c r="O69" s="1"/>
  <c r="P69" s="1"/>
  <c r="B69" s="1"/>
  <c r="G39"/>
  <c r="E57"/>
  <c r="E34"/>
  <c r="G48"/>
  <c r="L55"/>
  <c r="M55"/>
  <c r="N55"/>
  <c r="O55" s="1"/>
  <c r="P55" s="1"/>
  <c r="B55" s="1"/>
  <c r="D71"/>
  <c r="D81"/>
  <c r="D96"/>
  <c r="F80"/>
  <c r="F132"/>
  <c r="E92"/>
  <c r="E121"/>
  <c r="G124"/>
  <c r="E87"/>
  <c r="E104"/>
  <c r="D86"/>
  <c r="G109"/>
  <c r="D84"/>
  <c r="L98"/>
  <c r="M98" s="1"/>
  <c r="N98" s="1"/>
  <c r="O98" s="1"/>
  <c r="P98" s="1"/>
  <c r="B98" s="1"/>
  <c r="G112"/>
  <c r="L147"/>
  <c r="M147" s="1"/>
  <c r="N147" s="1"/>
  <c r="O147" s="1"/>
  <c r="P147"/>
  <c r="B147" s="1"/>
  <c r="E144"/>
  <c r="F172"/>
  <c r="L156"/>
  <c r="M156" s="1"/>
  <c r="N156" s="1"/>
  <c r="O156" s="1"/>
  <c r="P156"/>
  <c r="B156" s="1"/>
  <c r="G156"/>
  <c r="F113"/>
  <c r="E166"/>
  <c r="D179"/>
  <c r="F97"/>
  <c r="G145"/>
  <c r="E169"/>
  <c r="F152"/>
  <c r="D168"/>
  <c r="F160"/>
  <c r="G168"/>
  <c r="G193"/>
  <c r="L167"/>
  <c r="M167"/>
  <c r="N167"/>
  <c r="O167" s="1"/>
  <c r="P167" s="1"/>
  <c r="B167" s="1"/>
  <c r="D133"/>
  <c r="F138"/>
  <c r="F191"/>
  <c r="F225"/>
  <c r="G185"/>
  <c r="D275"/>
  <c r="E223"/>
  <c r="G203"/>
  <c r="G219"/>
  <c r="L223"/>
  <c r="M223" s="1"/>
  <c r="N223" s="1"/>
  <c r="O223"/>
  <c r="P223" s="1"/>
  <c r="B223" s="1"/>
  <c r="E229"/>
  <c r="L282"/>
  <c r="M282" s="1"/>
  <c r="N282" s="1"/>
  <c r="O282" s="1"/>
  <c r="P282" s="1"/>
  <c r="B282" s="1"/>
  <c r="E286"/>
  <c r="D256"/>
  <c r="L274"/>
  <c r="M274" s="1"/>
  <c r="N274" s="1"/>
  <c r="O274" s="1"/>
  <c r="P274" s="1"/>
  <c r="B274" s="1"/>
  <c r="D253"/>
  <c r="D269"/>
  <c r="D266"/>
  <c r="D281"/>
  <c r="D289"/>
  <c r="F158"/>
  <c r="D34"/>
  <c r="F62"/>
  <c r="L26"/>
  <c r="M26"/>
  <c r="G131"/>
  <c r="F202"/>
  <c r="E123"/>
  <c r="D50"/>
  <c r="L56"/>
  <c r="M56" s="1"/>
  <c r="N56" s="1"/>
  <c r="O56" s="1"/>
  <c r="P56" s="1"/>
  <c r="B56" s="1"/>
  <c r="E65"/>
  <c r="L307"/>
  <c r="M307"/>
  <c r="N307" s="1"/>
  <c r="O307" s="1"/>
  <c r="P307" s="1"/>
  <c r="B307" s="1"/>
  <c r="G247"/>
  <c r="F36"/>
  <c r="F44"/>
  <c r="L37"/>
  <c r="M37" s="1"/>
  <c r="N37" s="1"/>
  <c r="O37" s="1"/>
  <c r="P37"/>
  <c r="B37" s="1"/>
  <c r="L50"/>
  <c r="M50"/>
  <c r="N50"/>
  <c r="O50" s="1"/>
  <c r="P50" s="1"/>
  <c r="B50" s="1"/>
  <c r="L70"/>
  <c r="M70" s="1"/>
  <c r="N70" s="1"/>
  <c r="O70" s="1"/>
  <c r="P70" s="1"/>
  <c r="B70" s="1"/>
  <c r="D90"/>
  <c r="F47"/>
  <c r="E74"/>
  <c r="E40"/>
  <c r="G69"/>
  <c r="F40"/>
  <c r="L57"/>
  <c r="M57" s="1"/>
  <c r="N57" s="1"/>
  <c r="O57" s="1"/>
  <c r="P57" s="1"/>
  <c r="B57" s="1"/>
  <c r="F35"/>
  <c r="E49"/>
  <c r="E56"/>
  <c r="L75"/>
  <c r="M75" s="1"/>
  <c r="N75" s="1"/>
  <c r="O75"/>
  <c r="P75" s="1"/>
  <c r="B75" s="1"/>
  <c r="L89"/>
  <c r="M89"/>
  <c r="N89" s="1"/>
  <c r="O89" s="1"/>
  <c r="P89" s="1"/>
  <c r="B89" s="1"/>
  <c r="L96"/>
  <c r="M96" s="1"/>
  <c r="N96" s="1"/>
  <c r="O96" s="1"/>
  <c r="P96" s="1"/>
  <c r="B96" s="1"/>
  <c r="D80"/>
  <c r="G132"/>
  <c r="F92"/>
  <c r="F121"/>
  <c r="F124"/>
  <c r="F88"/>
  <c r="G104"/>
  <c r="D87"/>
  <c r="L124"/>
  <c r="M124"/>
  <c r="N124" s="1"/>
  <c r="O124" s="1"/>
  <c r="P124" s="1"/>
  <c r="B124"/>
  <c r="D85"/>
  <c r="L100"/>
  <c r="M100"/>
  <c r="N100"/>
  <c r="O100" s="1"/>
  <c r="P100" s="1"/>
  <c r="B100" s="1"/>
  <c r="D112"/>
  <c r="E147"/>
  <c r="G163"/>
  <c r="L172"/>
  <c r="M172"/>
  <c r="N172" s="1"/>
  <c r="O172" s="1"/>
  <c r="P172" s="1"/>
  <c r="B172"/>
  <c r="E156"/>
  <c r="F176"/>
  <c r="F116"/>
  <c r="D166"/>
  <c r="L179"/>
  <c r="M179" s="1"/>
  <c r="N179" s="1"/>
  <c r="O179"/>
  <c r="P179" s="1"/>
  <c r="B179" s="1"/>
  <c r="E99"/>
  <c r="L157"/>
  <c r="M157" s="1"/>
  <c r="N157" s="1"/>
  <c r="O157" s="1"/>
  <c r="P157" s="1"/>
  <c r="B157" s="1"/>
  <c r="L177"/>
  <c r="M177"/>
  <c r="N177"/>
  <c r="O177" s="1"/>
  <c r="P177" s="1"/>
  <c r="B177" s="1"/>
  <c r="D152"/>
  <c r="G181"/>
  <c r="G160"/>
  <c r="L173"/>
  <c r="M173"/>
  <c r="N173" s="1"/>
  <c r="O173" s="1"/>
  <c r="P173" s="1"/>
  <c r="B173"/>
  <c r="F193"/>
  <c r="G173"/>
  <c r="F134"/>
  <c r="L138"/>
  <c r="M138" s="1"/>
  <c r="N138" s="1"/>
  <c r="O138" s="1"/>
  <c r="P138" s="1"/>
  <c r="B138" s="1"/>
  <c r="D148"/>
  <c r="D225"/>
  <c r="F185"/>
  <c r="G275"/>
  <c r="D258"/>
  <c r="G205"/>
  <c r="D223"/>
  <c r="G227"/>
  <c r="F254"/>
  <c r="G282"/>
  <c r="D290"/>
  <c r="E256"/>
  <c r="G274"/>
  <c r="E260"/>
  <c r="E270"/>
  <c r="L266"/>
  <c r="M266" s="1"/>
  <c r="N266" s="1"/>
  <c r="O266"/>
  <c r="P266" s="1"/>
  <c r="B266" s="1"/>
  <c r="L285"/>
  <c r="M285"/>
  <c r="N285" s="1"/>
  <c r="O285" s="1"/>
  <c r="P285" s="1"/>
  <c r="B285" s="1"/>
  <c r="E233"/>
  <c r="E171"/>
  <c r="D48"/>
  <c r="E155"/>
  <c r="D46"/>
  <c r="F162"/>
  <c r="F210"/>
  <c r="F130"/>
  <c r="L120"/>
  <c r="M120" s="1"/>
  <c r="N120" s="1"/>
  <c r="O120" s="1"/>
  <c r="P120" s="1"/>
  <c r="B120" s="1"/>
  <c r="L108"/>
  <c r="M108"/>
  <c r="N108" s="1"/>
  <c r="O108" s="1"/>
  <c r="P108" s="1"/>
  <c r="B108"/>
  <c r="G114"/>
  <c r="F204"/>
  <c r="D298"/>
  <c r="E36"/>
  <c r="E44"/>
  <c r="F53"/>
  <c r="F45"/>
  <c r="F64"/>
  <c r="G70"/>
  <c r="L90"/>
  <c r="M90" s="1"/>
  <c r="N90" s="1"/>
  <c r="O90" s="1"/>
  <c r="P90" s="1"/>
  <c r="B90" s="1"/>
  <c r="L47"/>
  <c r="M47" s="1"/>
  <c r="N47" s="1"/>
  <c r="O47" s="1"/>
  <c r="P47" s="1"/>
  <c r="B47" s="1"/>
  <c r="L118"/>
  <c r="M118"/>
  <c r="N118"/>
  <c r="O118" s="1"/>
  <c r="P118" s="1"/>
  <c r="B118" s="1"/>
  <c r="F41"/>
  <c r="E93"/>
  <c r="D41"/>
  <c r="F60"/>
  <c r="L35"/>
  <c r="M35" s="1"/>
  <c r="N35" s="1"/>
  <c r="O35" s="1"/>
  <c r="P35"/>
  <c r="B35" s="1"/>
  <c r="E50"/>
  <c r="D57"/>
  <c r="E75"/>
  <c r="E89"/>
  <c r="F96"/>
  <c r="E106"/>
  <c r="D132"/>
  <c r="E101"/>
  <c r="D121"/>
  <c r="E124"/>
  <c r="D88"/>
  <c r="D104"/>
  <c r="E88"/>
  <c r="D65"/>
  <c r="E86"/>
  <c r="E103"/>
  <c r="E119"/>
  <c r="D147"/>
  <c r="F163"/>
  <c r="E172"/>
  <c r="D156"/>
  <c r="L176"/>
  <c r="M176"/>
  <c r="N176" s="1"/>
  <c r="O176" s="1"/>
  <c r="P176" s="1"/>
  <c r="B176"/>
  <c r="F151"/>
  <c r="G177"/>
  <c r="G189"/>
  <c r="F105"/>
  <c r="F157"/>
  <c r="E179"/>
  <c r="E152"/>
  <c r="F181"/>
  <c r="E160"/>
  <c r="F173"/>
  <c r="L193"/>
  <c r="M193"/>
  <c r="N193" s="1"/>
  <c r="O193" s="1"/>
  <c r="P193" s="1"/>
  <c r="B193" s="1"/>
  <c r="L183"/>
  <c r="M183" s="1"/>
  <c r="N183" s="1"/>
  <c r="O183" s="1"/>
  <c r="P183" s="1"/>
  <c r="B183" s="1"/>
  <c r="L134"/>
  <c r="M134"/>
  <c r="N134" s="1"/>
  <c r="O134" s="1"/>
  <c r="P134" s="1"/>
  <c r="B134"/>
  <c r="E138"/>
  <c r="D161"/>
  <c r="E142"/>
  <c r="G187"/>
  <c r="E275"/>
  <c r="G258"/>
  <c r="G207"/>
  <c r="E258"/>
  <c r="E227"/>
  <c r="L273"/>
  <c r="M273"/>
  <c r="N273"/>
  <c r="O273" s="1"/>
  <c r="P273" s="1"/>
  <c r="B273" s="1"/>
  <c r="F282"/>
  <c r="L290"/>
  <c r="M290" s="1"/>
  <c r="N290" s="1"/>
  <c r="O290" s="1"/>
  <c r="P290" s="1"/>
  <c r="B290" s="1"/>
  <c r="L256"/>
  <c r="M256"/>
  <c r="N256" s="1"/>
  <c r="O256" s="1"/>
  <c r="P256" s="1"/>
  <c r="B256"/>
  <c r="F274"/>
  <c r="L261"/>
  <c r="M261"/>
  <c r="N261"/>
  <c r="O261" s="1"/>
  <c r="P261" s="1"/>
  <c r="B261" s="1"/>
  <c r="E271"/>
  <c r="L267"/>
  <c r="M267" s="1"/>
  <c r="N267" s="1"/>
  <c r="O267" s="1"/>
  <c r="P267" s="1"/>
  <c r="B267" s="1"/>
  <c r="F285"/>
  <c r="E235"/>
  <c r="F214"/>
  <c r="F140"/>
  <c r="L93"/>
  <c r="M93"/>
  <c r="N93" s="1"/>
  <c r="O93" s="1"/>
  <c r="P93" s="1"/>
  <c r="B93"/>
  <c r="F61"/>
  <c r="D95"/>
  <c r="G151"/>
  <c r="F154"/>
  <c r="D164"/>
  <c r="G217"/>
  <c r="F286"/>
  <c r="F269"/>
  <c r="E239"/>
  <c r="L255"/>
  <c r="M255"/>
  <c r="N255"/>
  <c r="O255" s="1"/>
  <c r="P255" s="1"/>
  <c r="B255" s="1"/>
  <c r="L264"/>
  <c r="M264" s="1"/>
  <c r="N264" s="1"/>
  <c r="O264" s="1"/>
  <c r="P264"/>
  <c r="B264" s="1"/>
  <c r="G270"/>
  <c r="L288"/>
  <c r="M288"/>
  <c r="N288" s="1"/>
  <c r="O288" s="1"/>
  <c r="P288" s="1"/>
  <c r="B288"/>
  <c r="G267"/>
  <c r="F257"/>
  <c r="L277"/>
  <c r="M277"/>
  <c r="N277" s="1"/>
  <c r="O277" s="1"/>
  <c r="P277" s="1"/>
  <c r="B277" s="1"/>
  <c r="L297"/>
  <c r="M297" s="1"/>
  <c r="N297" s="1"/>
  <c r="O297" s="1"/>
  <c r="P297" s="1"/>
  <c r="B297" s="1"/>
  <c r="D283"/>
  <c r="D291"/>
  <c r="D301"/>
  <c r="E299"/>
  <c r="F305"/>
  <c r="E237"/>
  <c r="F303"/>
  <c r="L152"/>
  <c r="M152"/>
  <c r="N152"/>
  <c r="O152" s="1"/>
  <c r="P152" s="1"/>
  <c r="B152" s="1"/>
  <c r="L133"/>
  <c r="M133" s="1"/>
  <c r="N133" s="1"/>
  <c r="O133" s="1"/>
  <c r="P133" s="1"/>
  <c r="B133" s="1"/>
  <c r="E64"/>
  <c r="G47"/>
  <c r="D106"/>
  <c r="F66"/>
  <c r="G176"/>
  <c r="D181"/>
  <c r="G148"/>
  <c r="D272"/>
  <c r="G290"/>
  <c r="L293"/>
  <c r="M293"/>
  <c r="N293" s="1"/>
  <c r="O293" s="1"/>
  <c r="P293" s="1"/>
  <c r="B293" s="1"/>
  <c r="E241"/>
  <c r="F255"/>
  <c r="L265"/>
  <c r="M265"/>
  <c r="N265" s="1"/>
  <c r="O265" s="1"/>
  <c r="P265" s="1"/>
  <c r="B265"/>
  <c r="D280"/>
  <c r="G289"/>
  <c r="D278"/>
  <c r="G262"/>
  <c r="F277"/>
  <c r="G297"/>
  <c r="L287"/>
  <c r="M287"/>
  <c r="N287" s="1"/>
  <c r="O287" s="1"/>
  <c r="P287" s="1"/>
  <c r="B287" s="1"/>
  <c r="G308"/>
  <c r="L302"/>
  <c r="M302"/>
  <c r="N302"/>
  <c r="O302" s="1"/>
  <c r="P302" s="1"/>
  <c r="B302" s="1"/>
  <c r="E301"/>
  <c r="F307"/>
  <c r="G89"/>
  <c r="L141"/>
  <c r="M141"/>
  <c r="N141" s="1"/>
  <c r="O141" s="1"/>
  <c r="P141" s="1"/>
  <c r="B141" s="1"/>
  <c r="G253"/>
  <c r="E291"/>
  <c r="G235"/>
  <c r="G245"/>
  <c r="E70"/>
  <c r="G60"/>
  <c r="E132"/>
  <c r="F87"/>
  <c r="E153"/>
  <c r="E168"/>
  <c r="F187"/>
  <c r="E272"/>
  <c r="E231"/>
  <c r="D293"/>
  <c r="E243"/>
  <c r="G260"/>
  <c r="F265"/>
  <c r="L280"/>
  <c r="M280"/>
  <c r="N280"/>
  <c r="O280" s="1"/>
  <c r="P280" s="1"/>
  <c r="B280" s="1"/>
  <c r="L295"/>
  <c r="M295" s="1"/>
  <c r="N295" s="1"/>
  <c r="O295" s="1"/>
  <c r="P295" s="1"/>
  <c r="B295" s="1"/>
  <c r="L278"/>
  <c r="M278"/>
  <c r="N278"/>
  <c r="O278" s="1"/>
  <c r="P278" s="1"/>
  <c r="B278" s="1"/>
  <c r="E263"/>
  <c r="D277"/>
  <c r="F297"/>
  <c r="F287"/>
  <c r="L292"/>
  <c r="M292" s="1"/>
  <c r="N292" s="1"/>
  <c r="O292" s="1"/>
  <c r="P292"/>
  <c r="B292" s="1"/>
  <c r="D303"/>
  <c r="E303"/>
  <c r="G299"/>
  <c r="L45"/>
  <c r="M45" s="1"/>
  <c r="N45" s="1"/>
  <c r="O45" s="1"/>
  <c r="P45" s="1"/>
  <c r="B45" s="1"/>
  <c r="F150"/>
  <c r="E282"/>
  <c r="F266"/>
  <c r="L276"/>
  <c r="M276"/>
  <c r="N276"/>
  <c r="O276" s="1"/>
  <c r="P276" s="1"/>
  <c r="B276" s="1"/>
  <c r="L300"/>
  <c r="M300" s="1"/>
  <c r="N300" s="1"/>
  <c r="O300" s="1"/>
  <c r="P300" s="1"/>
  <c r="B300" s="1"/>
  <c r="E117"/>
  <c r="L303"/>
  <c r="M303"/>
  <c r="N303" s="1"/>
  <c r="O303" s="1"/>
  <c r="P303" s="1"/>
  <c r="B303" s="1"/>
  <c r="G90"/>
  <c r="G40"/>
  <c r="L101"/>
  <c r="M101"/>
  <c r="N101" s="1"/>
  <c r="O101" s="1"/>
  <c r="P101" s="1"/>
  <c r="B101"/>
  <c r="L103"/>
  <c r="M103" s="1"/>
  <c r="N103" s="1"/>
  <c r="O103"/>
  <c r="P103" s="1"/>
  <c r="B103" s="1"/>
  <c r="F177"/>
  <c r="E173"/>
  <c r="F195"/>
  <c r="D254"/>
  <c r="L259"/>
  <c r="M259"/>
  <c r="N259" s="1"/>
  <c r="O259" s="1"/>
  <c r="P259" s="1"/>
  <c r="B259" s="1"/>
  <c r="F267"/>
  <c r="E245"/>
  <c r="E261"/>
  <c r="D265"/>
  <c r="G281"/>
  <c r="G295"/>
  <c r="L279"/>
  <c r="M279"/>
  <c r="N279" s="1"/>
  <c r="O279" s="1"/>
  <c r="P279" s="1"/>
  <c r="B279"/>
  <c r="F264"/>
  <c r="E278"/>
  <c r="E297"/>
  <c r="E287"/>
  <c r="L294"/>
  <c r="M294" s="1"/>
  <c r="N294" s="1"/>
  <c r="O294"/>
  <c r="P294" s="1"/>
  <c r="B294" s="1"/>
  <c r="L304"/>
  <c r="M304"/>
  <c r="N304" s="1"/>
  <c r="O304" s="1"/>
  <c r="P304" s="1"/>
  <c r="B304" s="1"/>
  <c r="E305"/>
  <c r="G301"/>
  <c r="D288"/>
  <c r="F164"/>
  <c r="L73"/>
  <c r="M73" s="1"/>
  <c r="N73" s="1"/>
  <c r="O73" s="1"/>
  <c r="P73" s="1"/>
  <c r="B73" s="1"/>
  <c r="G63"/>
  <c r="F51"/>
  <c r="E100"/>
  <c r="G119"/>
  <c r="F189"/>
  <c r="E193"/>
  <c r="G223"/>
  <c r="G229"/>
  <c r="D274"/>
  <c r="E281"/>
  <c r="E247"/>
  <c r="E262"/>
  <c r="E266"/>
  <c r="D284"/>
  <c r="F295"/>
  <c r="F279"/>
  <c r="G265"/>
  <c r="E279"/>
  <c r="D297"/>
  <c r="D287"/>
  <c r="L296"/>
  <c r="M296"/>
  <c r="N296" s="1"/>
  <c r="O296" s="1"/>
  <c r="P296" s="1"/>
  <c r="B296"/>
  <c r="D305"/>
  <c r="E307"/>
  <c r="G303"/>
  <c r="D264"/>
  <c r="D262"/>
  <c r="G37"/>
  <c r="D60"/>
  <c r="F72"/>
  <c r="E94"/>
  <c r="E107"/>
  <c r="D120"/>
  <c r="F258"/>
  <c r="F273"/>
  <c r="D270"/>
  <c r="E285"/>
  <c r="E249"/>
  <c r="L263"/>
  <c r="M263" s="1"/>
  <c r="N263" s="1"/>
  <c r="O263"/>
  <c r="P263" s="1"/>
  <c r="B263" s="1"/>
  <c r="E267"/>
  <c r="L284"/>
  <c r="M284" s="1"/>
  <c r="N284" s="1"/>
  <c r="O284" s="1"/>
  <c r="P284" s="1"/>
  <c r="B284" s="1"/>
  <c r="E295"/>
  <c r="D279"/>
  <c r="G266"/>
  <c r="F280"/>
  <c r="L283"/>
  <c r="M283"/>
  <c r="N283"/>
  <c r="O283" s="1"/>
  <c r="P283" s="1"/>
  <c r="B283" s="1"/>
  <c r="L291"/>
  <c r="M291" s="1"/>
  <c r="N291" s="1"/>
  <c r="O291" s="1"/>
  <c r="P291"/>
  <c r="B291" s="1"/>
  <c r="L298"/>
  <c r="M298"/>
  <c r="N298"/>
  <c r="O298" s="1"/>
  <c r="P298" s="1"/>
  <c r="B298" s="1"/>
  <c r="L306"/>
  <c r="M306" s="1"/>
  <c r="N306" s="1"/>
  <c r="O306" s="1"/>
  <c r="P306" s="1"/>
  <c r="B306" s="1"/>
  <c r="F299"/>
  <c r="G305"/>
  <c r="F180"/>
  <c r="F109"/>
  <c r="G209"/>
  <c r="G269"/>
  <c r="E283"/>
  <c r="F174"/>
  <c r="E53"/>
  <c r="E118"/>
  <c r="G75"/>
  <c r="L92"/>
  <c r="M92" s="1"/>
  <c r="N92" s="1"/>
  <c r="O92"/>
  <c r="P92" s="1"/>
  <c r="B92" s="1"/>
  <c r="L163"/>
  <c r="M163"/>
  <c r="N163" s="1"/>
  <c r="O163" s="1"/>
  <c r="P163" s="1"/>
  <c r="B163" s="1"/>
  <c r="E157"/>
  <c r="G135"/>
  <c r="G201"/>
  <c r="D282"/>
  <c r="D271"/>
  <c r="E289"/>
  <c r="E251"/>
  <c r="F263"/>
  <c r="F268"/>
  <c r="G285"/>
  <c r="D295"/>
  <c r="E255"/>
  <c r="D276"/>
  <c r="F284"/>
  <c r="F283"/>
  <c r="F291"/>
  <c r="D299"/>
  <c r="D307"/>
  <c r="F301"/>
  <c r="G307"/>
  <c r="L41"/>
  <c r="M41" s="1"/>
  <c r="N41" s="1"/>
  <c r="O41" s="1"/>
  <c r="P41" s="1"/>
  <c r="B41" s="1"/>
  <c r="D172"/>
  <c r="F261"/>
  <c r="L257"/>
  <c r="M257" s="1"/>
  <c r="N257" s="1"/>
  <c r="O257" s="1"/>
  <c r="P257" s="1"/>
  <c r="B257" s="1"/>
  <c r="F288"/>
  <c r="L308"/>
  <c r="M308" s="1"/>
  <c r="N308" s="1"/>
  <c r="O308" s="1"/>
  <c r="P308"/>
  <c r="B308" s="1"/>
  <c r="G303" i="24"/>
  <c r="E298"/>
  <c r="G294"/>
  <c r="G280"/>
  <c r="G276"/>
  <c r="D272"/>
  <c r="D270"/>
  <c r="G268"/>
  <c r="E262"/>
  <c r="L260"/>
  <c r="M260"/>
  <c r="N260" s="1"/>
  <c r="O260" s="1"/>
  <c r="P260" s="1"/>
  <c r="B260"/>
  <c r="G257"/>
  <c r="L254"/>
  <c r="M254"/>
  <c r="N254"/>
  <c r="O254" s="1"/>
  <c r="P254" s="1"/>
  <c r="B254" s="1"/>
  <c r="E253"/>
  <c r="G249"/>
  <c r="L242"/>
  <c r="M242"/>
  <c r="N242"/>
  <c r="O242" s="1"/>
  <c r="P242" s="1"/>
  <c r="B242" s="1"/>
  <c r="G235"/>
  <c r="G230"/>
  <c r="L224"/>
  <c r="M224"/>
  <c r="N224"/>
  <c r="O224" s="1"/>
  <c r="P224" s="1"/>
  <c r="B224" s="1"/>
  <c r="F222"/>
  <c r="L217"/>
  <c r="M217" s="1"/>
  <c r="N217" s="1"/>
  <c r="O217" s="1"/>
  <c r="P217" s="1"/>
  <c r="B217" s="1"/>
  <c r="D215"/>
  <c r="D212"/>
  <c r="G205"/>
  <c r="L202"/>
  <c r="M202"/>
  <c r="N202"/>
  <c r="O202" s="1"/>
  <c r="P202" s="1"/>
  <c r="B202" s="1"/>
  <c r="D201"/>
  <c r="D198"/>
  <c r="G196"/>
  <c r="D195"/>
  <c r="D191"/>
  <c r="E186"/>
  <c r="E184"/>
  <c r="F180"/>
  <c r="D178"/>
  <c r="D175"/>
  <c r="L172"/>
  <c r="M172"/>
  <c r="N172"/>
  <c r="O172" s="1"/>
  <c r="P172" s="1"/>
  <c r="B172" s="1"/>
  <c r="D171"/>
  <c r="L168"/>
  <c r="M168" s="1"/>
  <c r="N168" s="1"/>
  <c r="O168" s="1"/>
  <c r="P168" s="1"/>
  <c r="B168" s="1"/>
  <c r="G167"/>
  <c r="L164"/>
  <c r="M164" s="1"/>
  <c r="N164" s="1"/>
  <c r="O164" s="1"/>
  <c r="P164"/>
  <c r="B164" s="1"/>
  <c r="E161"/>
  <c r="G159"/>
  <c r="G155"/>
  <c r="E149"/>
  <c r="L146"/>
  <c r="M146"/>
  <c r="N146"/>
  <c r="O146" s="1"/>
  <c r="P146" s="1"/>
  <c r="B146" s="1"/>
  <c r="L144"/>
  <c r="M144" s="1"/>
  <c r="N144" s="1"/>
  <c r="O144" s="1"/>
  <c r="P144" s="1"/>
  <c r="B144" s="1"/>
  <c r="E142"/>
  <c r="F131"/>
  <c r="L129"/>
  <c r="M129" s="1"/>
  <c r="N129" s="1"/>
  <c r="O129" s="1"/>
  <c r="P129" s="1"/>
  <c r="B129" s="1"/>
  <c r="G125"/>
  <c r="G117"/>
  <c r="D115"/>
  <c r="D110"/>
  <c r="G108"/>
  <c r="D107"/>
  <c r="F102"/>
  <c r="L99"/>
  <c r="M99" s="1"/>
  <c r="N99" s="1"/>
  <c r="O99"/>
  <c r="P99" s="1"/>
  <c r="B99" s="1"/>
  <c r="E98"/>
  <c r="E96"/>
  <c r="L94"/>
  <c r="M94" s="1"/>
  <c r="N94" s="1"/>
  <c r="O94"/>
  <c r="P94" s="1"/>
  <c r="B94" s="1"/>
  <c r="E93"/>
  <c r="L90"/>
  <c r="M90" s="1"/>
  <c r="N90" s="1"/>
  <c r="O90" s="1"/>
  <c r="P90" s="1"/>
  <c r="B90" s="1"/>
  <c r="E89"/>
  <c r="L86"/>
  <c r="M86"/>
  <c r="N86" s="1"/>
  <c r="O86" s="1"/>
  <c r="P86" s="1"/>
  <c r="B86" s="1"/>
  <c r="E85"/>
  <c r="F83"/>
  <c r="D81"/>
  <c r="D79"/>
  <c r="L77"/>
  <c r="M77" s="1"/>
  <c r="N77" s="1"/>
  <c r="O77" s="1"/>
  <c r="P77" s="1"/>
  <c r="B77" s="1"/>
  <c r="D76"/>
  <c r="D74"/>
  <c r="L72"/>
  <c r="M72" s="1"/>
  <c r="N72" s="1"/>
  <c r="O72" s="1"/>
  <c r="P72" s="1"/>
  <c r="B72" s="1"/>
  <c r="G68"/>
  <c r="E66"/>
  <c r="E64"/>
  <c r="E62"/>
  <c r="L60"/>
  <c r="M60"/>
  <c r="N60" s="1"/>
  <c r="O60" s="1"/>
  <c r="P60" s="1"/>
  <c r="B60"/>
  <c r="E56"/>
  <c r="G51"/>
  <c r="L47"/>
  <c r="M47"/>
  <c r="N47" s="1"/>
  <c r="O47" s="1"/>
  <c r="P47" s="1"/>
  <c r="B47" s="1"/>
  <c r="G45"/>
  <c r="G38"/>
  <c r="E36"/>
  <c r="L34"/>
  <c r="M34" s="1"/>
  <c r="N34" s="1"/>
  <c r="O34" s="1"/>
  <c r="P34"/>
  <c r="B34" s="1"/>
  <c r="L18"/>
  <c r="M18" s="1"/>
  <c r="D65"/>
  <c r="E306"/>
  <c r="E294"/>
  <c r="G289"/>
  <c r="G285"/>
  <c r="E280"/>
  <c r="E276"/>
  <c r="D264"/>
  <c r="D262"/>
  <c r="G260"/>
  <c r="G254"/>
  <c r="D253"/>
  <c r="D249"/>
  <c r="G245"/>
  <c r="F242"/>
  <c r="G238"/>
  <c r="E235"/>
  <c r="G233"/>
  <c r="E230"/>
  <c r="F227"/>
  <c r="F224"/>
  <c r="E222"/>
  <c r="G217"/>
  <c r="E205"/>
  <c r="F202"/>
  <c r="E196"/>
  <c r="D184"/>
  <c r="L181"/>
  <c r="M181"/>
  <c r="N181" s="1"/>
  <c r="O181" s="1"/>
  <c r="P181" s="1"/>
  <c r="B181" s="1"/>
  <c r="D180"/>
  <c r="F172"/>
  <c r="G168"/>
  <c r="D167"/>
  <c r="E164"/>
  <c r="E159"/>
  <c r="L152"/>
  <c r="M152"/>
  <c r="N152" s="1"/>
  <c r="O152" s="1"/>
  <c r="P152" s="1"/>
  <c r="B152"/>
  <c r="G146"/>
  <c r="G144"/>
  <c r="G136"/>
  <c r="L133"/>
  <c r="M133" s="1"/>
  <c r="N133" s="1"/>
  <c r="O133" s="1"/>
  <c r="P133" s="1"/>
  <c r="B133" s="1"/>
  <c r="E131"/>
  <c r="E129"/>
  <c r="E125"/>
  <c r="G121"/>
  <c r="L119"/>
  <c r="M119" s="1"/>
  <c r="N119" s="1"/>
  <c r="O119" s="1"/>
  <c r="P119" s="1"/>
  <c r="B119" s="1"/>
  <c r="E117"/>
  <c r="F108"/>
  <c r="F103"/>
  <c r="E102"/>
  <c r="L100"/>
  <c r="M100" s="1"/>
  <c r="N100" s="1"/>
  <c r="O100" s="1"/>
  <c r="P100" s="1"/>
  <c r="B100" s="1"/>
  <c r="E99"/>
  <c r="D98"/>
  <c r="D96"/>
  <c r="G94"/>
  <c r="D93"/>
  <c r="G90"/>
  <c r="D89"/>
  <c r="G86"/>
  <c r="D85"/>
  <c r="F77"/>
  <c r="G72"/>
  <c r="L70"/>
  <c r="M70" s="1"/>
  <c r="N70" s="1"/>
  <c r="O70"/>
  <c r="P70" s="1"/>
  <c r="B70" s="1"/>
  <c r="E68"/>
  <c r="D66"/>
  <c r="D64"/>
  <c r="D62"/>
  <c r="G60"/>
  <c r="L53"/>
  <c r="M53" s="1"/>
  <c r="N53" s="1"/>
  <c r="O53" s="1"/>
  <c r="P53" s="1"/>
  <c r="B53" s="1"/>
  <c r="F51"/>
  <c r="G49"/>
  <c r="G47"/>
  <c r="D45"/>
  <c r="E38"/>
  <c r="G34"/>
  <c r="L31"/>
  <c r="M31" s="1"/>
  <c r="D70"/>
  <c r="E271"/>
  <c r="L269"/>
  <c r="M269" s="1"/>
  <c r="N269" s="1"/>
  <c r="O269" s="1"/>
  <c r="P269"/>
  <c r="B269" s="1"/>
  <c r="L256"/>
  <c r="M256"/>
  <c r="N256"/>
  <c r="O256" s="1"/>
  <c r="P256" s="1"/>
  <c r="B256" s="1"/>
  <c r="E254"/>
  <c r="D245"/>
  <c r="E238"/>
  <c r="D235"/>
  <c r="E224"/>
  <c r="L220"/>
  <c r="M220" s="1"/>
  <c r="N220" s="1"/>
  <c r="O220"/>
  <c r="P220" s="1"/>
  <c r="B220" s="1"/>
  <c r="L218"/>
  <c r="M218"/>
  <c r="N218" s="1"/>
  <c r="O218" s="1"/>
  <c r="P218" s="1"/>
  <c r="B218" s="1"/>
  <c r="E217"/>
  <c r="L214"/>
  <c r="M214"/>
  <c r="N214"/>
  <c r="O214" s="1"/>
  <c r="P214" s="1"/>
  <c r="B214" s="1"/>
  <c r="L213"/>
  <c r="M213" s="1"/>
  <c r="N213" s="1"/>
  <c r="O213" s="1"/>
  <c r="P213" s="1"/>
  <c r="B213" s="1"/>
  <c r="G208"/>
  <c r="D205"/>
  <c r="E202"/>
  <c r="D196"/>
  <c r="G192"/>
  <c r="F190"/>
  <c r="L187"/>
  <c r="M187" s="1"/>
  <c r="N187" s="1"/>
  <c r="O187" s="1"/>
  <c r="P187" s="1"/>
  <c r="B187" s="1"/>
  <c r="L185"/>
  <c r="M185"/>
  <c r="N185"/>
  <c r="O185" s="1"/>
  <c r="P185" s="1"/>
  <c r="B185" s="1"/>
  <c r="E181"/>
  <c r="D172"/>
  <c r="E170"/>
  <c r="F168"/>
  <c r="D159"/>
  <c r="G154"/>
  <c r="E152"/>
  <c r="L148"/>
  <c r="M148"/>
  <c r="N148" s="1"/>
  <c r="O148" s="1"/>
  <c r="P148" s="1"/>
  <c r="B148"/>
  <c r="E144"/>
  <c r="G139"/>
  <c r="E136"/>
  <c r="F133"/>
  <c r="L127"/>
  <c r="M127" s="1"/>
  <c r="N127" s="1"/>
  <c r="O127"/>
  <c r="P127" s="1"/>
  <c r="B127" s="1"/>
  <c r="L126"/>
  <c r="M126"/>
  <c r="N126" s="1"/>
  <c r="O126" s="1"/>
  <c r="P126" s="1"/>
  <c r="B126" s="1"/>
  <c r="D125"/>
  <c r="L123"/>
  <c r="M123"/>
  <c r="N123"/>
  <c r="O123" s="1"/>
  <c r="P123" s="1"/>
  <c r="B123" s="1"/>
  <c r="E121"/>
  <c r="D119"/>
  <c r="L114"/>
  <c r="M114"/>
  <c r="N114"/>
  <c r="O114" s="1"/>
  <c r="P114" s="1"/>
  <c r="B114" s="1"/>
  <c r="L109"/>
  <c r="M109" s="1"/>
  <c r="N109" s="1"/>
  <c r="O109" s="1"/>
  <c r="P109"/>
  <c r="B109" s="1"/>
  <c r="E108"/>
  <c r="L106"/>
  <c r="M106"/>
  <c r="N106" s="1"/>
  <c r="O106" s="1"/>
  <c r="P106" s="1"/>
  <c r="B106"/>
  <c r="E103"/>
  <c r="D102"/>
  <c r="G100"/>
  <c r="D99"/>
  <c r="E94"/>
  <c r="L91"/>
  <c r="M91"/>
  <c r="N91"/>
  <c r="O91" s="1"/>
  <c r="P91" s="1"/>
  <c r="B91" s="1"/>
  <c r="E90"/>
  <c r="L87"/>
  <c r="M87" s="1"/>
  <c r="N87" s="1"/>
  <c r="O87" s="1"/>
  <c r="P87" s="1"/>
  <c r="B87" s="1"/>
  <c r="E86"/>
  <c r="L82"/>
  <c r="M82" s="1"/>
  <c r="N82" s="1"/>
  <c r="O82" s="1"/>
  <c r="P82"/>
  <c r="B82" s="1"/>
  <c r="L80"/>
  <c r="M80"/>
  <c r="N80"/>
  <c r="O80" s="1"/>
  <c r="P80" s="1"/>
  <c r="B80" s="1"/>
  <c r="D77"/>
  <c r="L75"/>
  <c r="M75" s="1"/>
  <c r="N75" s="1"/>
  <c r="O75"/>
  <c r="P75" s="1"/>
  <c r="B75" s="1"/>
  <c r="E72"/>
  <c r="G70"/>
  <c r="D68"/>
  <c r="E60"/>
  <c r="L58"/>
  <c r="M58"/>
  <c r="N58"/>
  <c r="O58" s="1"/>
  <c r="P58" s="1"/>
  <c r="B58" s="1"/>
  <c r="E53"/>
  <c r="E51"/>
  <c r="E49"/>
  <c r="F47"/>
  <c r="D38"/>
  <c r="L35"/>
  <c r="M35"/>
  <c r="N35"/>
  <c r="O35"/>
  <c r="P35" s="1"/>
  <c r="B35" s="1"/>
  <c r="D34"/>
  <c r="L22"/>
  <c r="M22" s="1"/>
  <c r="L11"/>
  <c r="M11"/>
  <c r="F67"/>
  <c r="G301"/>
  <c r="G296"/>
  <c r="E288"/>
  <c r="E279"/>
  <c r="E275"/>
  <c r="D271"/>
  <c r="G269"/>
  <c r="L267"/>
  <c r="M267" s="1"/>
  <c r="N267" s="1"/>
  <c r="O267"/>
  <c r="P267" s="1"/>
  <c r="B267" s="1"/>
  <c r="E263"/>
  <c r="L261"/>
  <c r="M261"/>
  <c r="N261" s="1"/>
  <c r="O261" s="1"/>
  <c r="P261" s="1"/>
  <c r="B261" s="1"/>
  <c r="L259"/>
  <c r="M259"/>
  <c r="N259"/>
  <c r="O259"/>
  <c r="P259" s="1"/>
  <c r="B259" s="1"/>
  <c r="D256"/>
  <c r="D254"/>
  <c r="L252"/>
  <c r="M252"/>
  <c r="N252"/>
  <c r="O252"/>
  <c r="P252" s="1"/>
  <c r="B252" s="1"/>
  <c r="G248"/>
  <c r="G241"/>
  <c r="L232"/>
  <c r="M232"/>
  <c r="N232"/>
  <c r="O232"/>
  <c r="P232" s="1"/>
  <c r="B232" s="1"/>
  <c r="F226"/>
  <c r="E220"/>
  <c r="F218"/>
  <c r="D217"/>
  <c r="G214"/>
  <c r="G213"/>
  <c r="L210"/>
  <c r="M210"/>
  <c r="N210"/>
  <c r="O210"/>
  <c r="P210" s="1"/>
  <c r="B210" s="1"/>
  <c r="E208"/>
  <c r="D202"/>
  <c r="L197"/>
  <c r="M197"/>
  <c r="N197"/>
  <c r="O197"/>
  <c r="P197" s="1"/>
  <c r="B197" s="1"/>
  <c r="L194"/>
  <c r="M194"/>
  <c r="N194" s="1"/>
  <c r="O194" s="1"/>
  <c r="P194" s="1"/>
  <c r="B194" s="1"/>
  <c r="F192"/>
  <c r="G187"/>
  <c r="D181"/>
  <c r="G179"/>
  <c r="E168"/>
  <c r="G163"/>
  <c r="E154"/>
  <c r="E148"/>
  <c r="G145"/>
  <c r="L140"/>
  <c r="M140"/>
  <c r="N140"/>
  <c r="O140" s="1"/>
  <c r="P140" s="1"/>
  <c r="B140" s="1"/>
  <c r="F139"/>
  <c r="E133"/>
  <c r="L130"/>
  <c r="M130"/>
  <c r="N130"/>
  <c r="O130" s="1"/>
  <c r="P130" s="1"/>
  <c r="B130" s="1"/>
  <c r="G127"/>
  <c r="G126"/>
  <c r="G123"/>
  <c r="G114"/>
  <c r="L112"/>
  <c r="M112" s="1"/>
  <c r="N112" s="1"/>
  <c r="O112" s="1"/>
  <c r="P112"/>
  <c r="B112" s="1"/>
  <c r="F109"/>
  <c r="D108"/>
  <c r="G106"/>
  <c r="L104"/>
  <c r="M104"/>
  <c r="N104"/>
  <c r="O104" s="1"/>
  <c r="P104" s="1"/>
  <c r="B104" s="1"/>
  <c r="D103"/>
  <c r="F100"/>
  <c r="F95"/>
  <c r="D94"/>
  <c r="F91"/>
  <c r="D90"/>
  <c r="F87"/>
  <c r="D86"/>
  <c r="L84"/>
  <c r="M84" s="1"/>
  <c r="N84" s="1"/>
  <c r="O84" s="1"/>
  <c r="P84" s="1"/>
  <c r="B84" s="1"/>
  <c r="G82"/>
  <c r="G80"/>
  <c r="L78"/>
  <c r="M78"/>
  <c r="N78" s="1"/>
  <c r="O78" s="1"/>
  <c r="P78" s="1"/>
  <c r="B78" s="1"/>
  <c r="L73"/>
  <c r="M73"/>
  <c r="N73"/>
  <c r="O73" s="1"/>
  <c r="P73" s="1"/>
  <c r="B73" s="1"/>
  <c r="D72"/>
  <c r="E70"/>
  <c r="F65"/>
  <c r="D63"/>
  <c r="L61"/>
  <c r="M61"/>
  <c r="N61" s="1"/>
  <c r="O61"/>
  <c r="P61" s="1"/>
  <c r="B61" s="1"/>
  <c r="D60"/>
  <c r="G58"/>
  <c r="D51"/>
  <c r="D47"/>
  <c r="E40"/>
  <c r="G35"/>
  <c r="L27"/>
  <c r="M27"/>
  <c r="F73"/>
  <c r="G305"/>
  <c r="E296"/>
  <c r="G292"/>
  <c r="G283"/>
  <c r="E269"/>
  <c r="D267"/>
  <c r="D263"/>
  <c r="G261"/>
  <c r="D259"/>
  <c r="G244"/>
  <c r="D241"/>
  <c r="E237"/>
  <c r="F232"/>
  <c r="G221"/>
  <c r="E218"/>
  <c r="F214"/>
  <c r="E213"/>
  <c r="G210"/>
  <c r="G204"/>
  <c r="L198"/>
  <c r="M198"/>
  <c r="N198" s="1"/>
  <c r="O198" s="1"/>
  <c r="P198" s="1"/>
  <c r="B198" s="1"/>
  <c r="G197"/>
  <c r="G194"/>
  <c r="D192"/>
  <c r="G189"/>
  <c r="E187"/>
  <c r="L183"/>
  <c r="M183" s="1"/>
  <c r="N183"/>
  <c r="O183" s="1"/>
  <c r="P183" s="1"/>
  <c r="B183" s="1"/>
  <c r="D179"/>
  <c r="L176"/>
  <c r="M176"/>
  <c r="N176" s="1"/>
  <c r="O176"/>
  <c r="P176" s="1"/>
  <c r="B176" s="1"/>
  <c r="L173"/>
  <c r="M173"/>
  <c r="N173" s="1"/>
  <c r="O173" s="1"/>
  <c r="P173" s="1"/>
  <c r="B173" s="1"/>
  <c r="L169"/>
  <c r="M169"/>
  <c r="N169" s="1"/>
  <c r="O169"/>
  <c r="P169" s="1"/>
  <c r="B169" s="1"/>
  <c r="D168"/>
  <c r="E166"/>
  <c r="D163"/>
  <c r="L160"/>
  <c r="M160" s="1"/>
  <c r="N160" s="1"/>
  <c r="O160" s="1"/>
  <c r="P160" s="1"/>
  <c r="B160" s="1"/>
  <c r="E158"/>
  <c r="G151"/>
  <c r="E145"/>
  <c r="G143"/>
  <c r="G141"/>
  <c r="G140"/>
  <c r="D139"/>
  <c r="F135"/>
  <c r="G130"/>
  <c r="F127"/>
  <c r="D126"/>
  <c r="F123"/>
  <c r="G118"/>
  <c r="L116"/>
  <c r="M116"/>
  <c r="N116" s="1"/>
  <c r="O116" s="1"/>
  <c r="P116" s="1"/>
  <c r="B116" s="1"/>
  <c r="E114"/>
  <c r="G112"/>
  <c r="L110"/>
  <c r="M110"/>
  <c r="N110" s="1"/>
  <c r="O110"/>
  <c r="P110" s="1"/>
  <c r="B110" s="1"/>
  <c r="D109"/>
  <c r="F106"/>
  <c r="G104"/>
  <c r="L101"/>
  <c r="M101" s="1"/>
  <c r="N101" s="1"/>
  <c r="O101" s="1"/>
  <c r="P101" s="1"/>
  <c r="B101" s="1"/>
  <c r="E100"/>
  <c r="E95"/>
  <c r="L92"/>
  <c r="M92" s="1"/>
  <c r="N92" s="1"/>
  <c r="O92" s="1"/>
  <c r="P92" s="1"/>
  <c r="B92" s="1"/>
  <c r="E91"/>
  <c r="L88"/>
  <c r="M88"/>
  <c r="N88" s="1"/>
  <c r="O88" s="1"/>
  <c r="P88" s="1"/>
  <c r="B88" s="1"/>
  <c r="E87"/>
  <c r="G84"/>
  <c r="E82"/>
  <c r="E80"/>
  <c r="G78"/>
  <c r="E308"/>
  <c r="E292"/>
  <c r="G287"/>
  <c r="G278"/>
  <c r="G274"/>
  <c r="L270"/>
  <c r="M270"/>
  <c r="N270" s="1"/>
  <c r="O270"/>
  <c r="P270" s="1"/>
  <c r="B270" s="1"/>
  <c r="D269"/>
  <c r="E261"/>
  <c r="E255"/>
  <c r="G247"/>
  <c r="L234"/>
  <c r="M234"/>
  <c r="N234" s="1"/>
  <c r="O234" s="1"/>
  <c r="P234" s="1"/>
  <c r="B234" s="1"/>
  <c r="E232"/>
  <c r="L228"/>
  <c r="M228" s="1"/>
  <c r="N228"/>
  <c r="O228" s="1"/>
  <c r="P228" s="1"/>
  <c r="B228" s="1"/>
  <c r="F225"/>
  <c r="E221"/>
  <c r="D218"/>
  <c r="G216"/>
  <c r="E214"/>
  <c r="D213"/>
  <c r="F210"/>
  <c r="E207"/>
  <c r="E204"/>
  <c r="L201"/>
  <c r="M201"/>
  <c r="N201" s="1"/>
  <c r="O201" s="1"/>
  <c r="P201" s="1"/>
  <c r="B201" s="1"/>
  <c r="G198"/>
  <c r="E197"/>
  <c r="L195"/>
  <c r="M195"/>
  <c r="N195" s="1"/>
  <c r="O195" s="1"/>
  <c r="P195" s="1"/>
  <c r="B195" s="1"/>
  <c r="F194"/>
  <c r="D189"/>
  <c r="D187"/>
  <c r="L184"/>
  <c r="M184" s="1"/>
  <c r="N184" s="1"/>
  <c r="O184" s="1"/>
  <c r="P184" s="1"/>
  <c r="B184" s="1"/>
  <c r="G183"/>
  <c r="F176"/>
  <c r="L171"/>
  <c r="M171" s="1"/>
  <c r="N171"/>
  <c r="O171" s="1"/>
  <c r="P171" s="1"/>
  <c r="B171" s="1"/>
  <c r="E169"/>
  <c r="G160"/>
  <c r="E153"/>
  <c r="D151"/>
  <c r="G147"/>
  <c r="E143"/>
  <c r="F141"/>
  <c r="E140"/>
  <c r="E130"/>
  <c r="L128"/>
  <c r="M128"/>
  <c r="N128" s="1"/>
  <c r="O128" s="1"/>
  <c r="P128" s="1"/>
  <c r="B128" s="1"/>
  <c r="E127"/>
  <c r="L124"/>
  <c r="M124" s="1"/>
  <c r="N124" s="1"/>
  <c r="O124" s="1"/>
  <c r="P124" s="1"/>
  <c r="B124" s="1"/>
  <c r="D123"/>
  <c r="L120"/>
  <c r="M120"/>
  <c r="N120" s="1"/>
  <c r="O120"/>
  <c r="P120" s="1"/>
  <c r="B120" s="1"/>
  <c r="D118"/>
  <c r="D114"/>
  <c r="F112"/>
  <c r="G110"/>
  <c r="E106"/>
  <c r="F104"/>
  <c r="F101"/>
  <c r="D100"/>
  <c r="L98"/>
  <c r="M98"/>
  <c r="N98" s="1"/>
  <c r="O98"/>
  <c r="P98" s="1"/>
  <c r="B98" s="1"/>
  <c r="L96"/>
  <c r="M96"/>
  <c r="N96" s="1"/>
  <c r="O96"/>
  <c r="P96" s="1"/>
  <c r="B96" s="1"/>
  <c r="D95"/>
  <c r="G92"/>
  <c r="D91"/>
  <c r="G88"/>
  <c r="D87"/>
  <c r="E84"/>
  <c r="D82"/>
  <c r="D80"/>
  <c r="E78"/>
  <c r="L76"/>
  <c r="M76" s="1"/>
  <c r="N76"/>
  <c r="O76" s="1"/>
  <c r="P76" s="1"/>
  <c r="B76" s="1"/>
  <c r="L74"/>
  <c r="M74" s="1"/>
  <c r="N74" s="1"/>
  <c r="O74" s="1"/>
  <c r="P74" s="1"/>
  <c r="B74" s="1"/>
  <c r="E73"/>
  <c r="E71"/>
  <c r="D61"/>
  <c r="D58"/>
  <c r="G54"/>
  <c r="E52"/>
  <c r="L50"/>
  <c r="M50" s="1"/>
  <c r="N50"/>
  <c r="O50" s="1"/>
  <c r="P50" s="1"/>
  <c r="B50" s="1"/>
  <c r="L48"/>
  <c r="M48" s="1"/>
  <c r="N48" s="1"/>
  <c r="O48" s="1"/>
  <c r="P48" s="1"/>
  <c r="B48" s="1"/>
  <c r="G46"/>
  <c r="L43"/>
  <c r="M43"/>
  <c r="N43" s="1"/>
  <c r="O43"/>
  <c r="P43" s="1"/>
  <c r="B43" s="1"/>
  <c r="E37"/>
  <c r="E35"/>
  <c r="G33"/>
  <c r="G299"/>
  <c r="G295"/>
  <c r="G270"/>
  <c r="E266"/>
  <c r="L262"/>
  <c r="M262" s="1"/>
  <c r="N262"/>
  <c r="O262" s="1"/>
  <c r="P262" s="1"/>
  <c r="B262" s="1"/>
  <c r="D261"/>
  <c r="E258"/>
  <c r="D255"/>
  <c r="L253"/>
  <c r="M253"/>
  <c r="N253" s="1"/>
  <c r="O253" s="1"/>
  <c r="P253" s="1"/>
  <c r="B253" s="1"/>
  <c r="L250"/>
  <c r="M250"/>
  <c r="N250" s="1"/>
  <c r="O250" s="1"/>
  <c r="P250" s="1"/>
  <c r="B250" s="1"/>
  <c r="E243"/>
  <c r="G240"/>
  <c r="G236"/>
  <c r="G234"/>
  <c r="G228"/>
  <c r="L222"/>
  <c r="M222" s="1"/>
  <c r="N222" s="1"/>
  <c r="O222" s="1"/>
  <c r="P222" s="1"/>
  <c r="B222" s="1"/>
  <c r="D221"/>
  <c r="L219"/>
  <c r="M219"/>
  <c r="N219" s="1"/>
  <c r="O219"/>
  <c r="P219" s="1"/>
  <c r="B219" s="1"/>
  <c r="E216"/>
  <c r="D214"/>
  <c r="E210"/>
  <c r="G201"/>
  <c r="F198"/>
  <c r="D197"/>
  <c r="G195"/>
  <c r="E194"/>
  <c r="L191"/>
  <c r="M191"/>
  <c r="N191" s="1"/>
  <c r="O191"/>
  <c r="P191" s="1"/>
  <c r="B191" s="1"/>
  <c r="G184"/>
  <c r="D183"/>
  <c r="L180"/>
  <c r="M180"/>
  <c r="N180" s="1"/>
  <c r="O180"/>
  <c r="P180" s="1"/>
  <c r="B180" s="1"/>
  <c r="G178"/>
  <c r="D176"/>
  <c r="G171"/>
  <c r="L162"/>
  <c r="M162" s="1"/>
  <c r="N162"/>
  <c r="O162" s="1"/>
  <c r="P162" s="1"/>
  <c r="B162" s="1"/>
  <c r="E160"/>
  <c r="D153"/>
  <c r="D147"/>
  <c r="D143"/>
  <c r="E141"/>
  <c r="D138"/>
  <c r="D130"/>
  <c r="E128"/>
  <c r="D127"/>
  <c r="D124"/>
  <c r="E120"/>
  <c r="L115"/>
  <c r="M115"/>
  <c r="N115" s="1"/>
  <c r="O115" s="1"/>
  <c r="P115" s="1"/>
  <c r="B115" s="1"/>
  <c r="E112"/>
  <c r="F110"/>
  <c r="L107"/>
  <c r="M107"/>
  <c r="N107" s="1"/>
  <c r="O107" s="1"/>
  <c r="P107" s="1"/>
  <c r="B107" s="1"/>
  <c r="D106"/>
  <c r="E104"/>
  <c r="L102"/>
  <c r="M102"/>
  <c r="N102" s="1"/>
  <c r="O102" s="1"/>
  <c r="P102" s="1"/>
  <c r="B102" s="1"/>
  <c r="D101"/>
  <c r="G98"/>
  <c r="G96"/>
  <c r="L93"/>
  <c r="M93" s="1"/>
  <c r="N93" s="1"/>
  <c r="O93" s="1"/>
  <c r="P93" s="1"/>
  <c r="B93" s="1"/>
  <c r="E92"/>
  <c r="L89"/>
  <c r="M89"/>
  <c r="N89" s="1"/>
  <c r="O89"/>
  <c r="P89" s="1"/>
  <c r="B89" s="1"/>
  <c r="E88"/>
  <c r="L85"/>
  <c r="M85" s="1"/>
  <c r="N85"/>
  <c r="O85" s="1"/>
  <c r="P85" s="1"/>
  <c r="B85" s="1"/>
  <c r="D84"/>
  <c r="D78"/>
  <c r="G76"/>
  <c r="G74"/>
  <c r="D73"/>
  <c r="L66"/>
  <c r="M66"/>
  <c r="N66" s="1"/>
  <c r="O66" s="1"/>
  <c r="P66" s="1"/>
  <c r="B66" s="1"/>
  <c r="L64"/>
  <c r="M64"/>
  <c r="N64" s="1"/>
  <c r="O64" s="1"/>
  <c r="P64" s="1"/>
  <c r="B64" s="1"/>
  <c r="L62"/>
  <c r="M62"/>
  <c r="N62" s="1"/>
  <c r="O62" s="1"/>
  <c r="P62" s="1"/>
  <c r="B62" s="1"/>
  <c r="L59"/>
  <c r="M59"/>
  <c r="N59" s="1"/>
  <c r="O59" s="1"/>
  <c r="P59" s="1"/>
  <c r="B59" s="1"/>
  <c r="E54"/>
  <c r="G50"/>
  <c r="D48"/>
  <c r="D46"/>
  <c r="F43"/>
  <c r="D35"/>
  <c r="E33"/>
  <c r="L19"/>
  <c r="M19" s="1"/>
  <c r="L268"/>
  <c r="M268" s="1"/>
  <c r="N268"/>
  <c r="O268" s="1"/>
  <c r="P268" s="1"/>
  <c r="B268" s="1"/>
  <c r="E171"/>
  <c r="L131"/>
  <c r="M131"/>
  <c r="N131" s="1"/>
  <c r="O131" s="1"/>
  <c r="P131" s="1"/>
  <c r="B131" s="1"/>
  <c r="F113"/>
  <c r="L108"/>
  <c r="M108" s="1"/>
  <c r="N108" s="1"/>
  <c r="O108" s="1"/>
  <c r="P108" s="1"/>
  <c r="B108" s="1"/>
  <c r="D88"/>
  <c r="L51"/>
  <c r="M51"/>
  <c r="N51" s="1"/>
  <c r="O51"/>
  <c r="P51" s="1"/>
  <c r="B51" s="1"/>
  <c r="F35"/>
  <c r="L15"/>
  <c r="M15" s="1"/>
  <c r="G253"/>
  <c r="L246"/>
  <c r="M246"/>
  <c r="N246" s="1"/>
  <c r="O246" s="1"/>
  <c r="P246" s="1"/>
  <c r="B246" s="1"/>
  <c r="E219"/>
  <c r="D194"/>
  <c r="D188"/>
  <c r="G102"/>
  <c r="D92"/>
  <c r="E76"/>
  <c r="L9"/>
  <c r="M9"/>
  <c r="E212"/>
  <c r="L117"/>
  <c r="M117" s="1"/>
  <c r="N117" s="1"/>
  <c r="O117" s="1"/>
  <c r="P117" s="1"/>
  <c r="B117" s="1"/>
  <c r="D112"/>
  <c r="E107"/>
  <c r="F96"/>
  <c r="F81"/>
  <c r="G64"/>
  <c r="L54"/>
  <c r="M54"/>
  <c r="N54" s="1"/>
  <c r="O54"/>
  <c r="P54" s="1"/>
  <c r="B54" s="1"/>
  <c r="D50"/>
  <c r="L38"/>
  <c r="M38" s="1"/>
  <c r="N38"/>
  <c r="O38" s="1"/>
  <c r="P38" s="1"/>
  <c r="B38" s="1"/>
  <c r="G62"/>
  <c r="E178"/>
  <c r="F93"/>
  <c r="G66"/>
  <c r="L10"/>
  <c r="M10" s="1"/>
  <c r="E198"/>
  <c r="D141"/>
  <c r="E59"/>
  <c r="D54"/>
  <c r="G286"/>
  <c r="L186"/>
  <c r="M186"/>
  <c r="N186" s="1"/>
  <c r="O186"/>
  <c r="P186" s="1"/>
  <c r="B186" s="1"/>
  <c r="G180"/>
  <c r="D128"/>
  <c r="D122"/>
  <c r="E74"/>
  <c r="L68"/>
  <c r="M68"/>
  <c r="N68" s="1"/>
  <c r="O68"/>
  <c r="P68" s="1"/>
  <c r="B68" s="1"/>
  <c r="D43"/>
  <c r="L37"/>
  <c r="M37" s="1"/>
  <c r="N37"/>
  <c r="O37" s="1"/>
  <c r="P37" s="1"/>
  <c r="B37" s="1"/>
  <c r="F115"/>
  <c r="E79"/>
  <c r="E58"/>
  <c r="E201"/>
  <c r="G307"/>
  <c r="E270"/>
  <c r="F228"/>
  <c r="G222"/>
  <c r="D210"/>
  <c r="G191"/>
  <c r="E110"/>
  <c r="F85"/>
  <c r="F234"/>
  <c r="L167"/>
  <c r="M167"/>
  <c r="N167" s="1"/>
  <c r="O167" s="1"/>
  <c r="P167" s="1"/>
  <c r="B167" s="1"/>
  <c r="D104"/>
  <c r="F89"/>
  <c r="L52"/>
  <c r="M52"/>
  <c r="N52" s="1"/>
  <c r="O52" s="1"/>
  <c r="P52" s="1"/>
  <c r="B52" s="1"/>
  <c r="L36"/>
  <c r="M36"/>
  <c r="N36" s="1"/>
  <c r="O36" s="1"/>
  <c r="P36" s="1"/>
  <c r="B36" s="1"/>
  <c r="G262"/>
  <c r="E195"/>
  <c r="F184"/>
  <c r="F98"/>
  <c r="F61"/>
  <c r="F78"/>
  <c r="G101"/>
  <c r="F40"/>
  <c r="F82"/>
  <c r="F213"/>
  <c r="G109"/>
  <c r="F86"/>
  <c r="F271"/>
  <c r="G99"/>
  <c r="F62"/>
  <c r="D222"/>
  <c r="F74"/>
  <c r="F171"/>
  <c r="G298"/>
  <c r="G59"/>
  <c r="D41"/>
  <c r="F39"/>
  <c r="L42"/>
  <c r="M42"/>
  <c r="N42" s="1"/>
  <c r="O42" s="1"/>
  <c r="P42" s="1"/>
  <c r="B42" s="1"/>
  <c r="L55"/>
  <c r="M55"/>
  <c r="N55" s="1"/>
  <c r="O55" s="1"/>
  <c r="P55" s="1"/>
  <c r="B55" s="1"/>
  <c r="D97"/>
  <c r="F177"/>
  <c r="D69"/>
  <c r="F32"/>
  <c r="L26"/>
  <c r="M26"/>
  <c r="F45"/>
  <c r="G105"/>
  <c r="F111"/>
  <c r="E75"/>
  <c r="F33"/>
  <c r="G52"/>
  <c r="F165"/>
  <c r="L30"/>
  <c r="M30" s="1"/>
  <c r="E61"/>
  <c r="L71"/>
  <c r="M71"/>
  <c r="N71" s="1"/>
  <c r="O71"/>
  <c r="P71" s="1"/>
  <c r="B71" s="1"/>
  <c r="F107"/>
  <c r="E211"/>
  <c r="E146"/>
  <c r="L150"/>
  <c r="M150" s="1"/>
  <c r="N150"/>
  <c r="O150" s="1"/>
  <c r="P150" s="1"/>
  <c r="B150" s="1"/>
  <c r="E162"/>
  <c r="F118"/>
  <c r="L122"/>
  <c r="M122" s="1"/>
  <c r="N122" s="1"/>
  <c r="O122" s="1"/>
  <c r="P122" s="1"/>
  <c r="B122" s="1"/>
  <c r="G142"/>
  <c r="F116"/>
  <c r="L103"/>
  <c r="M103" s="1"/>
  <c r="N103"/>
  <c r="O103" s="1"/>
  <c r="P103" s="1"/>
  <c r="B103" s="1"/>
  <c r="G120"/>
  <c r="L142"/>
  <c r="M142"/>
  <c r="N142" s="1"/>
  <c r="O142" s="1"/>
  <c r="P142" s="1"/>
  <c r="B142" s="1"/>
  <c r="L149"/>
  <c r="M149"/>
  <c r="N149" s="1"/>
  <c r="O149" s="1"/>
  <c r="P149" s="1"/>
  <c r="B149" s="1"/>
  <c r="L161"/>
  <c r="M161"/>
  <c r="N161" s="1"/>
  <c r="O161" s="1"/>
  <c r="P161" s="1"/>
  <c r="B161" s="1"/>
  <c r="G169"/>
  <c r="F209"/>
  <c r="D152"/>
  <c r="G185"/>
  <c r="E193"/>
  <c r="F147"/>
  <c r="F163"/>
  <c r="G199"/>
  <c r="E126"/>
  <c r="E147"/>
  <c r="G172"/>
  <c r="E200"/>
  <c r="F178"/>
  <c r="G229"/>
  <c r="D229"/>
  <c r="F207"/>
  <c r="E167"/>
  <c r="F196"/>
  <c r="D225"/>
  <c r="F212"/>
  <c r="L206"/>
  <c r="M206"/>
  <c r="N206" s="1"/>
  <c r="O206" s="1"/>
  <c r="P206" s="1"/>
  <c r="B206" s="1"/>
  <c r="L231"/>
  <c r="M231"/>
  <c r="N231" s="1"/>
  <c r="O231" s="1"/>
  <c r="P231" s="1"/>
  <c r="B231" s="1"/>
  <c r="E231"/>
  <c r="L233"/>
  <c r="M233" s="1"/>
  <c r="N233" s="1"/>
  <c r="O233" s="1"/>
  <c r="P233" s="1"/>
  <c r="B233" s="1"/>
  <c r="L247"/>
  <c r="M247" s="1"/>
  <c r="N247"/>
  <c r="O247" s="1"/>
  <c r="P247" s="1"/>
  <c r="B247" s="1"/>
  <c r="E244"/>
  <c r="L241"/>
  <c r="M241"/>
  <c r="N241" s="1"/>
  <c r="O241" s="1"/>
  <c r="P241" s="1"/>
  <c r="B241" s="1"/>
  <c r="F255"/>
  <c r="L251"/>
  <c r="M251" s="1"/>
  <c r="N251" s="1"/>
  <c r="O251" s="1"/>
  <c r="P251" s="1"/>
  <c r="B251" s="1"/>
  <c r="F230"/>
  <c r="D251"/>
  <c r="E264"/>
  <c r="G275"/>
  <c r="L282"/>
  <c r="M282" s="1"/>
  <c r="N282"/>
  <c r="O282" s="1"/>
  <c r="P282" s="1"/>
  <c r="B282" s="1"/>
  <c r="G224"/>
  <c r="E245"/>
  <c r="F265"/>
  <c r="E273"/>
  <c r="G271"/>
  <c r="L286"/>
  <c r="M286"/>
  <c r="N286" s="1"/>
  <c r="O286" s="1"/>
  <c r="P286" s="1"/>
  <c r="B286" s="1"/>
  <c r="F302"/>
  <c r="L271"/>
  <c r="M271" s="1"/>
  <c r="N271" s="1"/>
  <c r="O271" s="1"/>
  <c r="P271" s="1"/>
  <c r="B271" s="1"/>
  <c r="L295"/>
  <c r="M295" s="1"/>
  <c r="N295"/>
  <c r="O295" s="1"/>
  <c r="P295" s="1"/>
  <c r="B295" s="1"/>
  <c r="D277"/>
  <c r="L297"/>
  <c r="M297"/>
  <c r="N297" s="1"/>
  <c r="O297" s="1"/>
  <c r="P297" s="1"/>
  <c r="B297" s="1"/>
  <c r="G266"/>
  <c r="D283"/>
  <c r="F299"/>
  <c r="E268"/>
  <c r="L285"/>
  <c r="M285"/>
  <c r="N285" s="1"/>
  <c r="O285" s="1"/>
  <c r="P285" s="1"/>
  <c r="B285" s="1"/>
  <c r="L301"/>
  <c r="M301"/>
  <c r="N301" s="1"/>
  <c r="O301" s="1"/>
  <c r="P301" s="1"/>
  <c r="B301" s="1"/>
  <c r="D296"/>
  <c r="L298"/>
  <c r="M298" s="1"/>
  <c r="N298" s="1"/>
  <c r="O298" s="1"/>
  <c r="P298" s="1"/>
  <c r="B298" s="1"/>
  <c r="L306"/>
  <c r="M306" s="1"/>
  <c r="N306"/>
  <c r="O306" s="1"/>
  <c r="P306" s="1"/>
  <c r="B306" s="1"/>
  <c r="F307"/>
  <c r="F281"/>
  <c r="E290"/>
  <c r="E285"/>
  <c r="F296"/>
  <c r="D216"/>
  <c r="D247"/>
  <c r="L291"/>
  <c r="M291"/>
  <c r="N291" s="1"/>
  <c r="O291" s="1"/>
  <c r="P291" s="1"/>
  <c r="B291" s="1"/>
  <c r="G272"/>
  <c r="E249"/>
  <c r="F293"/>
  <c r="E286"/>
  <c r="D297"/>
  <c r="L258"/>
  <c r="M258" s="1"/>
  <c r="N258" s="1"/>
  <c r="O258" s="1"/>
  <c r="P258" s="1"/>
  <c r="B258" s="1"/>
  <c r="D301"/>
  <c r="E303"/>
  <c r="G65"/>
  <c r="F48"/>
  <c r="F266"/>
  <c r="F46"/>
  <c r="G87"/>
  <c r="G218"/>
  <c r="F126"/>
  <c r="F90"/>
  <c r="F34"/>
  <c r="L125"/>
  <c r="M125"/>
  <c r="N125" s="1"/>
  <c r="O125"/>
  <c r="P125" s="1"/>
  <c r="B125" s="1"/>
  <c r="F64"/>
  <c r="D230"/>
  <c r="F76"/>
  <c r="G186"/>
  <c r="L303"/>
  <c r="M303"/>
  <c r="N303" s="1"/>
  <c r="O303"/>
  <c r="P303" s="1"/>
  <c r="B303" s="1"/>
  <c r="F88"/>
  <c r="E57"/>
  <c r="L41"/>
  <c r="M41"/>
  <c r="N41" s="1"/>
  <c r="O41"/>
  <c r="P41" s="1"/>
  <c r="B41" s="1"/>
  <c r="E39"/>
  <c r="L16"/>
  <c r="M16" s="1"/>
  <c r="G42"/>
  <c r="G67"/>
  <c r="F97"/>
  <c r="D177"/>
  <c r="G32"/>
  <c r="E45"/>
  <c r="G48"/>
  <c r="L105"/>
  <c r="M105"/>
  <c r="N105" s="1"/>
  <c r="O105" s="1"/>
  <c r="P105" s="1"/>
  <c r="B105" s="1"/>
  <c r="D111"/>
  <c r="L79"/>
  <c r="M79" s="1"/>
  <c r="N79" s="1"/>
  <c r="O79" s="1"/>
  <c r="P79" s="1"/>
  <c r="B79" s="1"/>
  <c r="G36"/>
  <c r="D53"/>
  <c r="G165"/>
  <c r="E34"/>
  <c r="L65"/>
  <c r="M65" s="1"/>
  <c r="N65"/>
  <c r="O65" s="1"/>
  <c r="P65" s="1"/>
  <c r="B65" s="1"/>
  <c r="E83"/>
  <c r="G131"/>
  <c r="F129"/>
  <c r="G113"/>
  <c r="E150"/>
  <c r="L182"/>
  <c r="M182"/>
  <c r="N182" s="1"/>
  <c r="O182" s="1"/>
  <c r="P182" s="1"/>
  <c r="B182" s="1"/>
  <c r="L118"/>
  <c r="M118"/>
  <c r="N118" s="1"/>
  <c r="O118" s="1"/>
  <c r="P118" s="1"/>
  <c r="B118" s="1"/>
  <c r="E122"/>
  <c r="G150"/>
  <c r="G116"/>
  <c r="E109"/>
  <c r="F121"/>
  <c r="L145"/>
  <c r="M145" s="1"/>
  <c r="N145" s="1"/>
  <c r="O145" s="1"/>
  <c r="P145" s="1"/>
  <c r="B145" s="1"/>
  <c r="F149"/>
  <c r="F161"/>
  <c r="D169"/>
  <c r="L209"/>
  <c r="M209"/>
  <c r="N209" s="1"/>
  <c r="O209"/>
  <c r="P209" s="1"/>
  <c r="B209" s="1"/>
  <c r="L166"/>
  <c r="M166"/>
  <c r="N166" s="1"/>
  <c r="O166"/>
  <c r="P166" s="1"/>
  <c r="B166" s="1"/>
  <c r="E185"/>
  <c r="G193"/>
  <c r="F148"/>
  <c r="F164"/>
  <c r="L199"/>
  <c r="M199"/>
  <c r="N199" s="1"/>
  <c r="O199"/>
  <c r="P199" s="1"/>
  <c r="B199" s="1"/>
  <c r="E139"/>
  <c r="G148"/>
  <c r="E172"/>
  <c r="L223"/>
  <c r="M223" s="1"/>
  <c r="N223"/>
  <c r="O223" s="1"/>
  <c r="P223" s="1"/>
  <c r="B223" s="1"/>
  <c r="G181"/>
  <c r="F229"/>
  <c r="E176"/>
  <c r="G207"/>
  <c r="L179"/>
  <c r="M179" s="1"/>
  <c r="N179" s="1"/>
  <c r="O179" s="1"/>
  <c r="P179" s="1"/>
  <c r="B179" s="1"/>
  <c r="D206"/>
  <c r="G225"/>
  <c r="L216"/>
  <c r="M216" s="1"/>
  <c r="N216"/>
  <c r="O216" s="1"/>
  <c r="P216" s="1"/>
  <c r="B216" s="1"/>
  <c r="F215"/>
  <c r="F231"/>
  <c r="E239"/>
  <c r="F233"/>
  <c r="F247"/>
  <c r="D244"/>
  <c r="F241"/>
  <c r="L255"/>
  <c r="M255"/>
  <c r="N255" s="1"/>
  <c r="O255" s="1"/>
  <c r="P255" s="1"/>
  <c r="B255" s="1"/>
  <c r="F251"/>
  <c r="G237"/>
  <c r="F257"/>
  <c r="F272"/>
  <c r="E250"/>
  <c r="F282"/>
  <c r="E228"/>
  <c r="L249"/>
  <c r="M249" s="1"/>
  <c r="N249" s="1"/>
  <c r="O249" s="1"/>
  <c r="P249" s="1"/>
  <c r="B249" s="1"/>
  <c r="L265"/>
  <c r="M265" s="1"/>
  <c r="N265"/>
  <c r="O265" s="1"/>
  <c r="P265" s="1"/>
  <c r="B265" s="1"/>
  <c r="D273"/>
  <c r="D274"/>
  <c r="F286"/>
  <c r="D304"/>
  <c r="E274"/>
  <c r="F295"/>
  <c r="L281"/>
  <c r="M281" s="1"/>
  <c r="N281" s="1"/>
  <c r="O281" s="1"/>
  <c r="P281" s="1"/>
  <c r="B281" s="1"/>
  <c r="F297"/>
  <c r="E267"/>
  <c r="G288"/>
  <c r="E299"/>
  <c r="D276"/>
  <c r="F285"/>
  <c r="F301"/>
  <c r="L296"/>
  <c r="M296"/>
  <c r="N296" s="1"/>
  <c r="O296"/>
  <c r="P296" s="1"/>
  <c r="B296" s="1"/>
  <c r="F298"/>
  <c r="D307"/>
  <c r="E295"/>
  <c r="D268"/>
  <c r="D299"/>
  <c r="E301"/>
  <c r="F306"/>
  <c r="L227"/>
  <c r="M227" s="1"/>
  <c r="N227"/>
  <c r="O227" s="1"/>
  <c r="P227" s="1"/>
  <c r="B227" s="1"/>
  <c r="D248"/>
  <c r="D284"/>
  <c r="G251"/>
  <c r="E234"/>
  <c r="F274"/>
  <c r="D295"/>
  <c r="E277"/>
  <c r="D285"/>
  <c r="L289"/>
  <c r="M289" s="1"/>
  <c r="N289" s="1"/>
  <c r="O289" s="1"/>
  <c r="P289" s="1"/>
  <c r="B289" s="1"/>
  <c r="G71"/>
  <c r="G73"/>
  <c r="E47"/>
  <c r="G37"/>
  <c r="G91"/>
  <c r="D232"/>
  <c r="L139"/>
  <c r="M139" s="1"/>
  <c r="N139"/>
  <c r="O139" s="1"/>
  <c r="P139" s="1"/>
  <c r="B139" s="1"/>
  <c r="F94"/>
  <c r="F38"/>
  <c r="L170"/>
  <c r="M170" s="1"/>
  <c r="N170" s="1"/>
  <c r="O170" s="1"/>
  <c r="P170" s="1"/>
  <c r="B170" s="1"/>
  <c r="F66"/>
  <c r="F253"/>
  <c r="G79"/>
  <c r="F191"/>
  <c r="F72"/>
  <c r="F92"/>
  <c r="D57"/>
  <c r="G41"/>
  <c r="D39"/>
  <c r="E42"/>
  <c r="E67"/>
  <c r="F132"/>
  <c r="L177"/>
  <c r="M177" s="1"/>
  <c r="N177"/>
  <c r="O177" s="1"/>
  <c r="P177" s="1"/>
  <c r="B177" s="1"/>
  <c r="L21"/>
  <c r="M21" s="1"/>
  <c r="E32"/>
  <c r="L12"/>
  <c r="M12"/>
  <c r="E48"/>
  <c r="D49"/>
  <c r="F105"/>
  <c r="F156"/>
  <c r="D37"/>
  <c r="D56"/>
  <c r="L165"/>
  <c r="M165"/>
  <c r="N165" s="1"/>
  <c r="O165"/>
  <c r="P165" s="1"/>
  <c r="B165" s="1"/>
  <c r="F37"/>
  <c r="F71"/>
  <c r="L137"/>
  <c r="M137"/>
  <c r="N137" s="1"/>
  <c r="O137"/>
  <c r="P137" s="1"/>
  <c r="B137" s="1"/>
  <c r="D131"/>
  <c r="D129"/>
  <c r="E113"/>
  <c r="L157"/>
  <c r="M157" s="1"/>
  <c r="N157"/>
  <c r="O157" s="1"/>
  <c r="P157" s="1"/>
  <c r="B157" s="1"/>
  <c r="F182"/>
  <c r="G119"/>
  <c r="F124"/>
  <c r="L155"/>
  <c r="M155"/>
  <c r="N155" s="1"/>
  <c r="O155" s="1"/>
  <c r="P155" s="1"/>
  <c r="B155" s="1"/>
  <c r="D116"/>
  <c r="L113"/>
  <c r="M113" s="1"/>
  <c r="N113" s="1"/>
  <c r="O113" s="1"/>
  <c r="P113" s="1"/>
  <c r="B113" s="1"/>
  <c r="G122"/>
  <c r="F145"/>
  <c r="G149"/>
  <c r="D161"/>
  <c r="G170"/>
  <c r="E209"/>
  <c r="F166"/>
  <c r="D185"/>
  <c r="D193"/>
  <c r="D148"/>
  <c r="D164"/>
  <c r="E199"/>
  <c r="F140"/>
  <c r="L159"/>
  <c r="M159"/>
  <c r="N159" s="1"/>
  <c r="O159"/>
  <c r="P159" s="1"/>
  <c r="B159" s="1"/>
  <c r="E173"/>
  <c r="F223"/>
  <c r="F189"/>
  <c r="E229"/>
  <c r="L178"/>
  <c r="M178"/>
  <c r="N178" s="1"/>
  <c r="O178"/>
  <c r="P178" s="1"/>
  <c r="B178" s="1"/>
  <c r="D207"/>
  <c r="E183"/>
  <c r="L207"/>
  <c r="M207"/>
  <c r="N207" s="1"/>
  <c r="O207"/>
  <c r="P207" s="1"/>
  <c r="B207" s="1"/>
  <c r="E225"/>
  <c r="F216"/>
  <c r="G215"/>
  <c r="G231"/>
  <c r="E246"/>
  <c r="E233"/>
  <c r="E247"/>
  <c r="E248"/>
  <c r="E242"/>
  <c r="G255"/>
  <c r="E251"/>
  <c r="F238"/>
  <c r="L257"/>
  <c r="M257"/>
  <c r="N257" s="1"/>
  <c r="O257"/>
  <c r="P257" s="1"/>
  <c r="B257" s="1"/>
  <c r="L272"/>
  <c r="M272"/>
  <c r="N272" s="1"/>
  <c r="O272"/>
  <c r="P272" s="1"/>
  <c r="B272" s="1"/>
  <c r="D250"/>
  <c r="G282"/>
  <c r="G232"/>
  <c r="F249"/>
  <c r="G265"/>
  <c r="L279"/>
  <c r="M279" s="1"/>
  <c r="N279"/>
  <c r="O279" s="1"/>
  <c r="P279" s="1"/>
  <c r="B279" s="1"/>
  <c r="L274"/>
  <c r="M274" s="1"/>
  <c r="N274" s="1"/>
  <c r="O274" s="1"/>
  <c r="P274" s="1"/>
  <c r="B274" s="1"/>
  <c r="L293"/>
  <c r="M293" s="1"/>
  <c r="N293"/>
  <c r="O293" s="1"/>
  <c r="P293" s="1"/>
  <c r="B293" s="1"/>
  <c r="L304"/>
  <c r="M304" s="1"/>
  <c r="N304" s="1"/>
  <c r="O304" s="1"/>
  <c r="P304" s="1"/>
  <c r="B304" s="1"/>
  <c r="E278"/>
  <c r="E297"/>
  <c r="L276"/>
  <c r="M276" s="1"/>
  <c r="N276"/>
  <c r="O276" s="1"/>
  <c r="P276" s="1"/>
  <c r="B276" s="1"/>
  <c r="L308"/>
  <c r="M308" s="1"/>
  <c r="N308" s="1"/>
  <c r="O308" s="1"/>
  <c r="P308" s="1"/>
  <c r="B308" s="1"/>
  <c r="D246"/>
  <c r="E241"/>
  <c r="D300"/>
  <c r="E265"/>
  <c r="G304"/>
  <c r="E281"/>
  <c r="F276"/>
  <c r="F308"/>
  <c r="F187"/>
  <c r="F197"/>
  <c r="F60"/>
  <c r="F52"/>
  <c r="G95"/>
  <c r="F269"/>
  <c r="F179"/>
  <c r="G103"/>
  <c r="L49"/>
  <c r="M49" s="1"/>
  <c r="N49"/>
  <c r="O49" s="1"/>
  <c r="P49" s="1"/>
  <c r="B49" s="1"/>
  <c r="E190"/>
  <c r="G85"/>
  <c r="F260"/>
  <c r="G81"/>
  <c r="F195"/>
  <c r="F128"/>
  <c r="L57"/>
  <c r="M57" s="1"/>
  <c r="N57" s="1"/>
  <c r="O57" s="1"/>
  <c r="P57" s="1"/>
  <c r="B57" s="1"/>
  <c r="G55"/>
  <c r="D42"/>
  <c r="D67"/>
  <c r="G132"/>
  <c r="G177"/>
  <c r="G44"/>
  <c r="L23"/>
  <c r="M23" s="1"/>
  <c r="E63"/>
  <c r="D52"/>
  <c r="E105"/>
  <c r="D156"/>
  <c r="D40"/>
  <c r="F59"/>
  <c r="E165"/>
  <c r="G40"/>
  <c r="E77"/>
  <c r="E137"/>
  <c r="G138"/>
  <c r="F136"/>
  <c r="L121"/>
  <c r="M121" s="1"/>
  <c r="N121" s="1"/>
  <c r="O121" s="1"/>
  <c r="P121" s="1"/>
  <c r="B121" s="1"/>
  <c r="F157"/>
  <c r="E182"/>
  <c r="E119"/>
  <c r="E124"/>
  <c r="F155"/>
  <c r="F134"/>
  <c r="E115"/>
  <c r="G124"/>
  <c r="D145"/>
  <c r="D149"/>
  <c r="L153"/>
  <c r="M153" s="1"/>
  <c r="N153"/>
  <c r="O153" s="1"/>
  <c r="P153" s="1"/>
  <c r="B153" s="1"/>
  <c r="F203"/>
  <c r="G209"/>
  <c r="D166"/>
  <c r="G188"/>
  <c r="D174"/>
  <c r="E151"/>
  <c r="G166"/>
  <c r="D199"/>
  <c r="D140"/>
  <c r="F159"/>
  <c r="G174"/>
  <c r="E223"/>
  <c r="L189"/>
  <c r="M189" s="1"/>
  <c r="N189" s="1"/>
  <c r="O189" s="1"/>
  <c r="P189" s="1"/>
  <c r="B189" s="1"/>
  <c r="L215"/>
  <c r="M215" s="1"/>
  <c r="N215"/>
  <c r="O215" s="1"/>
  <c r="P215" s="1"/>
  <c r="B215" s="1"/>
  <c r="E179"/>
  <c r="F208"/>
  <c r="F186"/>
  <c r="F219"/>
  <c r="L190"/>
  <c r="M190" s="1"/>
  <c r="N190" s="1"/>
  <c r="O190" s="1"/>
  <c r="P190" s="1"/>
  <c r="B190" s="1"/>
  <c r="D231"/>
  <c r="D233"/>
  <c r="D242"/>
  <c r="E257"/>
  <c r="F279"/>
  <c r="D292"/>
  <c r="F84"/>
  <c r="F130"/>
  <c r="F58"/>
  <c r="F114"/>
  <c r="D308"/>
  <c r="F259"/>
  <c r="F181"/>
  <c r="G53"/>
  <c r="F205"/>
  <c r="G89"/>
  <c r="F262"/>
  <c r="G83"/>
  <c r="F201"/>
  <c r="L32"/>
  <c r="M32"/>
  <c r="N32" s="1"/>
  <c r="O32"/>
  <c r="P32" s="1"/>
  <c r="B32" s="1"/>
  <c r="L141"/>
  <c r="M141"/>
  <c r="N141" s="1"/>
  <c r="O141"/>
  <c r="P141" s="1"/>
  <c r="B141" s="1"/>
  <c r="G57"/>
  <c r="L13"/>
  <c r="M13" s="1"/>
  <c r="F55"/>
  <c r="F44"/>
  <c r="L67"/>
  <c r="M67" s="1"/>
  <c r="N67"/>
  <c r="O67" s="1"/>
  <c r="P67"/>
  <c r="B67" s="1"/>
  <c r="D132"/>
  <c r="E177"/>
  <c r="G69"/>
  <c r="L29"/>
  <c r="M29"/>
  <c r="L17"/>
  <c r="M17"/>
  <c r="L83"/>
  <c r="M83"/>
  <c r="N83" s="1"/>
  <c r="O83"/>
  <c r="P83" s="1"/>
  <c r="B83"/>
  <c r="D59"/>
  <c r="D105"/>
  <c r="G156"/>
  <c r="E43"/>
  <c r="E65"/>
  <c r="D165"/>
  <c r="L46"/>
  <c r="M46"/>
  <c r="N46" s="1"/>
  <c r="O46"/>
  <c r="P46" s="1"/>
  <c r="B46" s="1"/>
  <c r="L81"/>
  <c r="M81"/>
  <c r="N81" s="1"/>
  <c r="O81"/>
  <c r="P81" s="1"/>
  <c r="B81" s="1"/>
  <c r="G137"/>
  <c r="F211"/>
  <c r="D136"/>
  <c r="G135"/>
  <c r="G157"/>
  <c r="D182"/>
  <c r="F120"/>
  <c r="G129"/>
  <c r="E155"/>
  <c r="L134"/>
  <c r="M134" s="1"/>
  <c r="N134"/>
  <c r="O134" s="1"/>
  <c r="P134" s="1"/>
  <c r="B134" s="1"/>
  <c r="E116"/>
  <c r="D133"/>
  <c r="G134"/>
  <c r="F158"/>
  <c r="F153"/>
  <c r="G203"/>
  <c r="D209"/>
  <c r="F175"/>
  <c r="F188"/>
  <c r="L174"/>
  <c r="M174"/>
  <c r="N174" s="1"/>
  <c r="O174" s="1"/>
  <c r="P174" s="1"/>
  <c r="B174" s="1"/>
  <c r="G152"/>
  <c r="E174"/>
  <c r="F173"/>
  <c r="L143"/>
  <c r="M143" s="1"/>
  <c r="N143"/>
  <c r="O143" s="1"/>
  <c r="P143"/>
  <c r="B143" s="1"/>
  <c r="F160"/>
  <c r="F200"/>
  <c r="G223"/>
  <c r="D208"/>
  <c r="D226"/>
  <c r="D186"/>
  <c r="F220"/>
  <c r="G190"/>
  <c r="G219"/>
  <c r="F204"/>
  <c r="D236"/>
  <c r="G227"/>
  <c r="L239"/>
  <c r="M239" s="1"/>
  <c r="N239"/>
  <c r="O239" s="1"/>
  <c r="P239"/>
  <c r="B239" s="1"/>
  <c r="G246"/>
  <c r="E240"/>
  <c r="L237"/>
  <c r="M237" s="1"/>
  <c r="N237"/>
  <c r="O237" s="1"/>
  <c r="P237"/>
  <c r="B237" s="1"/>
  <c r="F252"/>
  <c r="D243"/>
  <c r="F291"/>
  <c r="L284"/>
  <c r="M284"/>
  <c r="N284" s="1"/>
  <c r="O284"/>
  <c r="P284" s="1"/>
  <c r="B284"/>
  <c r="G242"/>
  <c r="D257"/>
  <c r="E272"/>
  <c r="L230"/>
  <c r="M230" s="1"/>
  <c r="N230"/>
  <c r="O230" s="1"/>
  <c r="P230" s="1"/>
  <c r="B230" s="1"/>
  <c r="L300"/>
  <c r="M300" s="1"/>
  <c r="N300"/>
  <c r="O300" s="1"/>
  <c r="P300"/>
  <c r="B300" s="1"/>
  <c r="L235"/>
  <c r="M235" s="1"/>
  <c r="N235"/>
  <c r="O235" s="1"/>
  <c r="P235"/>
  <c r="B235" s="1"/>
  <c r="G250"/>
  <c r="D265"/>
  <c r="D279"/>
  <c r="D278"/>
  <c r="E293"/>
  <c r="F304"/>
  <c r="D288"/>
  <c r="E302"/>
  <c r="D281"/>
  <c r="G302"/>
  <c r="G281"/>
  <c r="L292"/>
  <c r="M292"/>
  <c r="N292" s="1"/>
  <c r="O292" s="1"/>
  <c r="P292" s="1"/>
  <c r="B292" s="1"/>
  <c r="G259"/>
  <c r="G277"/>
  <c r="G290"/>
  <c r="L287"/>
  <c r="M287" s="1"/>
  <c r="N287"/>
  <c r="O287" s="1"/>
  <c r="P287"/>
  <c r="B287" s="1"/>
  <c r="F289"/>
  <c r="G306"/>
  <c r="E305"/>
  <c r="F183"/>
  <c r="F217"/>
  <c r="D238"/>
  <c r="F36"/>
  <c r="F268"/>
  <c r="D234"/>
  <c r="L33"/>
  <c r="M33"/>
  <c r="N33" s="1"/>
  <c r="O33"/>
  <c r="P33" s="1"/>
  <c r="B33" s="1"/>
  <c r="G176"/>
  <c r="G61"/>
  <c r="E123"/>
  <c r="F263"/>
  <c r="G202"/>
  <c r="F68"/>
  <c r="D224"/>
  <c r="G93"/>
  <c r="D306"/>
  <c r="G107"/>
  <c r="G212"/>
  <c r="G43"/>
  <c r="D228"/>
  <c r="E55"/>
  <c r="L24"/>
  <c r="M24"/>
  <c r="E44"/>
  <c r="G97"/>
  <c r="L132"/>
  <c r="M132"/>
  <c r="N132" s="1"/>
  <c r="O132"/>
  <c r="P132" s="1"/>
  <c r="B132"/>
  <c r="L69"/>
  <c r="M69"/>
  <c r="N69" s="1"/>
  <c r="O69"/>
  <c r="P69" s="1"/>
  <c r="B69"/>
  <c r="L20"/>
  <c r="M20"/>
  <c r="F63"/>
  <c r="G111"/>
  <c r="E156"/>
  <c r="L45"/>
  <c r="M45" s="1"/>
  <c r="N45"/>
  <c r="O45" s="1"/>
  <c r="P45"/>
  <c r="B45" s="1"/>
  <c r="D71"/>
  <c r="L14"/>
  <c r="M14"/>
  <c r="E50"/>
  <c r="D83"/>
  <c r="F137"/>
  <c r="D211"/>
  <c r="L136"/>
  <c r="M136"/>
  <c r="N136" s="1"/>
  <c r="O136" s="1"/>
  <c r="P136" s="1"/>
  <c r="B136" s="1"/>
  <c r="E135"/>
  <c r="E157"/>
  <c r="G182"/>
  <c r="D120"/>
  <c r="D135"/>
  <c r="D155"/>
  <c r="D134"/>
  <c r="F117"/>
  <c r="G133"/>
  <c r="F138"/>
  <c r="D158"/>
  <c r="F154"/>
  <c r="D203"/>
  <c r="L151"/>
  <c r="M151" s="1"/>
  <c r="N151" s="1"/>
  <c r="O151" s="1"/>
  <c r="P151" s="1"/>
  <c r="B151" s="1"/>
  <c r="L175"/>
  <c r="M175" s="1"/>
  <c r="N175"/>
  <c r="O175" s="1"/>
  <c r="P175" s="1"/>
  <c r="B175" s="1"/>
  <c r="E188"/>
  <c r="F125"/>
  <c r="G153"/>
  <c r="G175"/>
  <c r="G173"/>
  <c r="F143"/>
  <c r="D160"/>
  <c r="D200"/>
  <c r="D223"/>
  <c r="L208"/>
  <c r="M208"/>
  <c r="N208" s="1"/>
  <c r="O208" s="1"/>
  <c r="P208" s="1"/>
  <c r="B208" s="1"/>
  <c r="G226"/>
  <c r="E189"/>
  <c r="D220"/>
  <c r="E191"/>
  <c r="D219"/>
  <c r="D204"/>
  <c r="L236"/>
  <c r="M236"/>
  <c r="N236" s="1"/>
  <c r="O236"/>
  <c r="P236" s="1"/>
  <c r="B236"/>
  <c r="D227"/>
  <c r="F239"/>
  <c r="F246"/>
  <c r="D240"/>
  <c r="F237"/>
  <c r="E252"/>
  <c r="F244"/>
  <c r="E291"/>
  <c r="F284"/>
  <c r="G243"/>
  <c r="F264"/>
  <c r="L275"/>
  <c r="M275" s="1"/>
  <c r="N275" s="1"/>
  <c r="O275" s="1"/>
  <c r="P275" s="1"/>
  <c r="B275" s="1"/>
  <c r="L238"/>
  <c r="M238" s="1"/>
  <c r="N238"/>
  <c r="O238" s="1"/>
  <c r="P238" s="1"/>
  <c r="B238" s="1"/>
  <c r="F300"/>
  <c r="F235"/>
  <c r="F256"/>
  <c r="F273"/>
  <c r="G279"/>
  <c r="L278"/>
  <c r="M278"/>
  <c r="N278" s="1"/>
  <c r="O278" s="1"/>
  <c r="P278" s="1"/>
  <c r="B278" s="1"/>
  <c r="D293"/>
  <c r="D258"/>
  <c r="L288"/>
  <c r="M288"/>
  <c r="N288" s="1"/>
  <c r="O288"/>
  <c r="P288" s="1"/>
  <c r="B288"/>
  <c r="E304"/>
  <c r="D290"/>
  <c r="G258"/>
  <c r="L283"/>
  <c r="M283" s="1"/>
  <c r="N283" s="1"/>
  <c r="O283" s="1"/>
  <c r="P283" s="1"/>
  <c r="B283" s="1"/>
  <c r="F292"/>
  <c r="E260"/>
  <c r="D280"/>
  <c r="D294"/>
  <c r="F287"/>
  <c r="E289"/>
  <c r="G308"/>
  <c r="E307"/>
  <c r="G63"/>
  <c r="F267"/>
  <c r="F167"/>
  <c r="G115"/>
  <c r="F50"/>
  <c r="F57"/>
  <c r="F258"/>
  <c r="G77"/>
  <c r="E41"/>
  <c r="L44"/>
  <c r="M44"/>
  <c r="N44" s="1"/>
  <c r="O44"/>
  <c r="P44" s="1"/>
  <c r="B44"/>
  <c r="E69"/>
  <c r="L25"/>
  <c r="M25" s="1"/>
  <c r="L63"/>
  <c r="M63" s="1"/>
  <c r="N63"/>
  <c r="O63" s="1"/>
  <c r="P63"/>
  <c r="B63" s="1"/>
  <c r="G211"/>
  <c r="D117"/>
  <c r="E101"/>
  <c r="G158"/>
  <c r="F185"/>
  <c r="F199"/>
  <c r="G200"/>
  <c r="L192"/>
  <c r="M192"/>
  <c r="N192" s="1"/>
  <c r="O192"/>
  <c r="P192" s="1"/>
  <c r="B192"/>
  <c r="L212"/>
  <c r="M212" s="1"/>
  <c r="N212" s="1"/>
  <c r="O212" s="1"/>
  <c r="P212" s="1"/>
  <c r="B212" s="1"/>
  <c r="F221"/>
  <c r="G252"/>
  <c r="G264"/>
  <c r="F245"/>
  <c r="D286"/>
  <c r="F277"/>
  <c r="L299"/>
  <c r="M299" s="1"/>
  <c r="N299" s="1"/>
  <c r="O299" s="1"/>
  <c r="P299" s="1"/>
  <c r="B299" s="1"/>
  <c r="D287"/>
  <c r="D298"/>
  <c r="E192"/>
  <c r="G284"/>
  <c r="L263"/>
  <c r="M263"/>
  <c r="N263"/>
  <c r="O263" s="1"/>
  <c r="P263" s="1"/>
  <c r="B263" s="1"/>
  <c r="D137"/>
  <c r="F151"/>
  <c r="G239"/>
  <c r="F288"/>
  <c r="L156"/>
  <c r="M156" s="1"/>
  <c r="N156" s="1"/>
  <c r="O156" s="1"/>
  <c r="P156" s="1"/>
  <c r="B156" s="1"/>
  <c r="L188"/>
  <c r="M188"/>
  <c r="N188"/>
  <c r="O188" s="1"/>
  <c r="P188" s="1"/>
  <c r="B188" s="1"/>
  <c r="L221"/>
  <c r="M221" s="1"/>
  <c r="N221" s="1"/>
  <c r="O221" s="1"/>
  <c r="P221" s="1"/>
  <c r="B221" s="1"/>
  <c r="L277"/>
  <c r="M277"/>
  <c r="N277"/>
  <c r="O277" s="1"/>
  <c r="P277" s="1"/>
  <c r="B277" s="1"/>
  <c r="F261"/>
  <c r="F41"/>
  <c r="D32"/>
  <c r="L97"/>
  <c r="M97"/>
  <c r="N97" s="1"/>
  <c r="O97" s="1"/>
  <c r="P97" s="1"/>
  <c r="B97" s="1"/>
  <c r="L28"/>
  <c r="M28"/>
  <c r="D33"/>
  <c r="F53"/>
  <c r="F146"/>
  <c r="D121"/>
  <c r="E118"/>
  <c r="D154"/>
  <c r="F193"/>
  <c r="D173"/>
  <c r="F170"/>
  <c r="G206"/>
  <c r="F236"/>
  <c r="L240"/>
  <c r="M240"/>
  <c r="N240"/>
  <c r="O240" s="1"/>
  <c r="P240" s="1"/>
  <c r="B240" s="1"/>
  <c r="D291"/>
  <c r="F275"/>
  <c r="G256"/>
  <c r="D302"/>
  <c r="L290"/>
  <c r="M290" s="1"/>
  <c r="N290" s="1"/>
  <c r="O290" s="1"/>
  <c r="P290" s="1"/>
  <c r="B290" s="1"/>
  <c r="L266"/>
  <c r="M266"/>
  <c r="N266"/>
  <c r="O266" s="1"/>
  <c r="P266" s="1"/>
  <c r="B266" s="1"/>
  <c r="D289"/>
  <c r="F144"/>
  <c r="L243"/>
  <c r="M243"/>
  <c r="N243"/>
  <c r="O243" s="1"/>
  <c r="P243" s="1"/>
  <c r="B243" s="1"/>
  <c r="L273"/>
  <c r="M273" s="1"/>
  <c r="N273" s="1"/>
  <c r="O273" s="1"/>
  <c r="P273" s="1"/>
  <c r="B273" s="1"/>
  <c r="D303"/>
  <c r="E111"/>
  <c r="L138"/>
  <c r="M138" s="1"/>
  <c r="N138" s="1"/>
  <c r="O138" s="1"/>
  <c r="P138" s="1"/>
  <c r="B138" s="1"/>
  <c r="L226"/>
  <c r="M226"/>
  <c r="N226"/>
  <c r="O226" s="1"/>
  <c r="P226" s="1"/>
  <c r="B226" s="1"/>
  <c r="L244"/>
  <c r="M244" s="1"/>
  <c r="N244" s="1"/>
  <c r="O244" s="1"/>
  <c r="P244" s="1"/>
  <c r="B244" s="1"/>
  <c r="L294"/>
  <c r="M294"/>
  <c r="N294"/>
  <c r="O294" s="1"/>
  <c r="P294" s="1"/>
  <c r="B294" s="1"/>
  <c r="D113"/>
  <c r="L200"/>
  <c r="M200"/>
  <c r="N200"/>
  <c r="O200"/>
  <c r="P200" s="1"/>
  <c r="B200" s="1"/>
  <c r="L264"/>
  <c r="M264"/>
  <c r="N264" s="1"/>
  <c r="O264" s="1"/>
  <c r="P264" s="1"/>
  <c r="B264" s="1"/>
  <c r="E287"/>
  <c r="F80"/>
  <c r="E180"/>
  <c r="G39"/>
  <c r="E97"/>
  <c r="D36"/>
  <c r="G56"/>
  <c r="D146"/>
  <c r="F122"/>
  <c r="F119"/>
  <c r="F169"/>
  <c r="L193"/>
  <c r="M193" s="1"/>
  <c r="N193" s="1"/>
  <c r="O193" s="1"/>
  <c r="P193" s="1"/>
  <c r="B193" s="1"/>
  <c r="F174"/>
  <c r="D170"/>
  <c r="E206"/>
  <c r="E236"/>
  <c r="F240"/>
  <c r="G291"/>
  <c r="D275"/>
  <c r="E256"/>
  <c r="L302"/>
  <c r="M302"/>
  <c r="N302"/>
  <c r="O302" s="1"/>
  <c r="P302" s="1"/>
  <c r="B302" s="1"/>
  <c r="F290"/>
  <c r="G267"/>
  <c r="E215"/>
  <c r="F250"/>
  <c r="L280"/>
  <c r="M280" s="1"/>
  <c r="N280" s="1"/>
  <c r="O280" s="1"/>
  <c r="P280" s="1"/>
  <c r="B280" s="1"/>
  <c r="F162"/>
  <c r="E163"/>
  <c r="G220"/>
  <c r="G300"/>
  <c r="F303"/>
  <c r="D44"/>
  <c r="L211"/>
  <c r="M211" s="1"/>
  <c r="N211" s="1"/>
  <c r="O211" s="1"/>
  <c r="P211" s="1"/>
  <c r="B211" s="1"/>
  <c r="E175"/>
  <c r="F248"/>
  <c r="L204"/>
  <c r="M204" s="1"/>
  <c r="N204" s="1"/>
  <c r="O204" s="1"/>
  <c r="P204" s="1"/>
  <c r="B204" s="1"/>
  <c r="F56"/>
  <c r="D55"/>
  <c r="E132"/>
  <c r="D75"/>
  <c r="E46"/>
  <c r="L40"/>
  <c r="M40"/>
  <c r="N40" s="1"/>
  <c r="O40" s="1"/>
  <c r="P40" s="1"/>
  <c r="B40" s="1"/>
  <c r="F150"/>
  <c r="F142"/>
  <c r="E134"/>
  <c r="L203"/>
  <c r="M203" s="1"/>
  <c r="N203" s="1"/>
  <c r="O203" s="1"/>
  <c r="P203" s="1"/>
  <c r="B203" s="1"/>
  <c r="G128"/>
  <c r="L205"/>
  <c r="M205"/>
  <c r="N205" s="1"/>
  <c r="O205" s="1"/>
  <c r="P205" s="1"/>
  <c r="B205" s="1"/>
  <c r="E259"/>
  <c r="F75"/>
  <c r="E282"/>
  <c r="L245"/>
  <c r="M245" s="1"/>
  <c r="N245" s="1"/>
  <c r="O245" s="1"/>
  <c r="P245" s="1"/>
  <c r="B245" s="1"/>
  <c r="F70"/>
  <c r="G161"/>
  <c r="F79"/>
  <c r="F49"/>
  <c r="L56"/>
  <c r="M56"/>
  <c r="N56"/>
  <c r="O56" s="1"/>
  <c r="P56" s="1"/>
  <c r="B56" s="1"/>
  <c r="D150"/>
  <c r="D142"/>
  <c r="L135"/>
  <c r="M135"/>
  <c r="N135"/>
  <c r="O135" s="1"/>
  <c r="P135" s="1"/>
  <c r="B135" s="1"/>
  <c r="E203"/>
  <c r="L147"/>
  <c r="M147"/>
  <c r="N147"/>
  <c r="O147"/>
  <c r="P147" s="1"/>
  <c r="B147" s="1"/>
  <c r="D144"/>
  <c r="L229"/>
  <c r="M229" s="1"/>
  <c r="N229" s="1"/>
  <c r="O229" s="1"/>
  <c r="P229" s="1"/>
  <c r="B229" s="1"/>
  <c r="L196"/>
  <c r="M196"/>
  <c r="N196"/>
  <c r="O196" s="1"/>
  <c r="P196" s="1"/>
  <c r="B196" s="1"/>
  <c r="E227"/>
  <c r="F243"/>
  <c r="E284"/>
  <c r="D282"/>
  <c r="G273"/>
  <c r="D266"/>
  <c r="D260"/>
  <c r="F280"/>
  <c r="D305"/>
  <c r="L305"/>
  <c r="M305"/>
  <c r="N305"/>
  <c r="O305"/>
  <c r="P305" s="1"/>
  <c r="B305" s="1"/>
  <c r="F270"/>
  <c r="L39"/>
  <c r="M39" s="1"/>
  <c r="D157"/>
  <c r="L154"/>
  <c r="M154"/>
  <c r="N154" s="1"/>
  <c r="O154" s="1"/>
  <c r="P154" s="1"/>
  <c r="B154" s="1"/>
  <c r="D252"/>
  <c r="F283"/>
  <c r="L158"/>
  <c r="M158"/>
  <c r="N158" s="1"/>
  <c r="O158" s="1"/>
  <c r="P158" s="1"/>
  <c r="B158" s="1"/>
  <c r="F206"/>
  <c r="G297"/>
  <c r="F254"/>
  <c r="F54"/>
  <c r="F42"/>
  <c r="L111"/>
  <c r="M111"/>
  <c r="N111"/>
  <c r="O111" s="1"/>
  <c r="P111" s="1"/>
  <c r="B111" s="1"/>
  <c r="E81"/>
  <c r="F99"/>
  <c r="D162"/>
  <c r="G162"/>
  <c r="E138"/>
  <c r="F152"/>
  <c r="L163"/>
  <c r="M163"/>
  <c r="N163"/>
  <c r="O163" s="1"/>
  <c r="P163" s="1"/>
  <c r="B163" s="1"/>
  <c r="G164"/>
  <c r="E226"/>
  <c r="L225"/>
  <c r="M225"/>
  <c r="N225"/>
  <c r="O225" s="1"/>
  <c r="P225" s="1"/>
  <c r="B225" s="1"/>
  <c r="D239"/>
  <c r="D237"/>
  <c r="L248"/>
  <c r="M248"/>
  <c r="N248"/>
  <c r="O248" s="1"/>
  <c r="P248" s="1"/>
  <c r="B248" s="1"/>
  <c r="E300"/>
  <c r="G263"/>
  <c r="G293"/>
  <c r="E283"/>
  <c r="F294"/>
  <c r="F305"/>
  <c r="G75"/>
  <c r="L307"/>
  <c r="M307"/>
  <c r="N307" s="1"/>
  <c r="O307" s="1"/>
  <c r="P307" s="1"/>
  <c r="B307" s="1"/>
  <c r="F69"/>
  <c r="L95"/>
  <c r="M95"/>
  <c r="N95"/>
  <c r="O95" s="1"/>
  <c r="P95" s="1"/>
  <c r="B95" s="1"/>
  <c r="D190"/>
  <c r="F278"/>
  <c r="H77" i="4"/>
  <c r="H34" i="6"/>
  <c r="H42"/>
  <c r="H50"/>
  <c r="H58"/>
  <c r="H66"/>
  <c r="H74"/>
  <c r="H82"/>
  <c r="H90"/>
  <c r="H98"/>
  <c r="H106"/>
  <c r="H114"/>
  <c r="H122"/>
  <c r="H130"/>
  <c r="H138"/>
  <c r="H146"/>
  <c r="H154"/>
  <c r="H162"/>
  <c r="H170"/>
  <c r="H178"/>
  <c r="H186"/>
  <c r="H194"/>
  <c r="H202"/>
  <c r="H210"/>
  <c r="H218"/>
  <c r="H226"/>
  <c r="H234"/>
  <c r="H242"/>
  <c r="H250"/>
  <c r="H258"/>
  <c r="H266"/>
  <c r="H274"/>
  <c r="H282"/>
  <c r="H290"/>
  <c r="H298"/>
  <c r="H306"/>
  <c r="H278"/>
  <c r="H89"/>
  <c r="H153"/>
  <c r="H209"/>
  <c r="H257"/>
  <c r="H297"/>
  <c r="H35"/>
  <c r="H43"/>
  <c r="H51"/>
  <c r="H59"/>
  <c r="H67"/>
  <c r="H75"/>
  <c r="H83"/>
  <c r="H91"/>
  <c r="H99"/>
  <c r="H107"/>
  <c r="H115"/>
  <c r="H123"/>
  <c r="H131"/>
  <c r="H139"/>
  <c r="H147"/>
  <c r="H155"/>
  <c r="H163"/>
  <c r="H171"/>
  <c r="H179"/>
  <c r="H187"/>
  <c r="H195"/>
  <c r="H203"/>
  <c r="H211"/>
  <c r="H219"/>
  <c r="H227"/>
  <c r="H235"/>
  <c r="H243"/>
  <c r="H251"/>
  <c r="H259"/>
  <c r="H267"/>
  <c r="H275"/>
  <c r="H283"/>
  <c r="H291"/>
  <c r="H299"/>
  <c r="H307"/>
  <c r="H254"/>
  <c r="H286"/>
  <c r="H65"/>
  <c r="H185"/>
  <c r="H273"/>
  <c r="H36"/>
  <c r="H44"/>
  <c r="H52"/>
  <c r="H60"/>
  <c r="H68"/>
  <c r="H76"/>
  <c r="H84"/>
  <c r="H92"/>
  <c r="H100"/>
  <c r="H108"/>
  <c r="H116"/>
  <c r="H124"/>
  <c r="H132"/>
  <c r="H140"/>
  <c r="H148"/>
  <c r="H156"/>
  <c r="H164"/>
  <c r="H172"/>
  <c r="H180"/>
  <c r="H188"/>
  <c r="H196"/>
  <c r="H204"/>
  <c r="H212"/>
  <c r="H220"/>
  <c r="H228"/>
  <c r="H236"/>
  <c r="H244"/>
  <c r="H252"/>
  <c r="H260"/>
  <c r="H268"/>
  <c r="H276"/>
  <c r="H284"/>
  <c r="H292"/>
  <c r="H300"/>
  <c r="H308"/>
  <c r="H45"/>
  <c r="H93"/>
  <c r="H109"/>
  <c r="H125"/>
  <c r="H141"/>
  <c r="H157"/>
  <c r="H173"/>
  <c r="H181"/>
  <c r="H197"/>
  <c r="H205"/>
  <c r="H221"/>
  <c r="H229"/>
  <c r="H245"/>
  <c r="H253"/>
  <c r="H269"/>
  <c r="H277"/>
  <c r="H293"/>
  <c r="H301"/>
  <c r="H309"/>
  <c r="H134"/>
  <c r="H166"/>
  <c r="H182"/>
  <c r="H206"/>
  <c r="H222"/>
  <c r="H238"/>
  <c r="H270"/>
  <c r="H302"/>
  <c r="H57"/>
  <c r="H97"/>
  <c r="H113"/>
  <c r="H145"/>
  <c r="H193"/>
  <c r="H217"/>
  <c r="H249"/>
  <c r="H289"/>
  <c r="H37"/>
  <c r="H53"/>
  <c r="H61"/>
  <c r="H69"/>
  <c r="H77"/>
  <c r="H85"/>
  <c r="H101"/>
  <c r="H117"/>
  <c r="H133"/>
  <c r="H149"/>
  <c r="H165"/>
  <c r="H189"/>
  <c r="H213"/>
  <c r="H237"/>
  <c r="H261"/>
  <c r="H285"/>
  <c r="H150"/>
  <c r="H174"/>
  <c r="H198"/>
  <c r="H214"/>
  <c r="H230"/>
  <c r="H262"/>
  <c r="H294"/>
  <c r="H73"/>
  <c r="H169"/>
  <c r="H265"/>
  <c r="H38"/>
  <c r="H46"/>
  <c r="H54"/>
  <c r="H62"/>
  <c r="H70"/>
  <c r="H78"/>
  <c r="H86"/>
  <c r="H94"/>
  <c r="H102"/>
  <c r="H110"/>
  <c r="H118"/>
  <c r="H126"/>
  <c r="H142"/>
  <c r="H158"/>
  <c r="H190"/>
  <c r="H246"/>
  <c r="H33"/>
  <c r="H137"/>
  <c r="H241"/>
  <c r="H39"/>
  <c r="H47"/>
  <c r="H55"/>
  <c r="H63"/>
  <c r="H71"/>
  <c r="H79"/>
  <c r="H87"/>
  <c r="H95"/>
  <c r="H103"/>
  <c r="H111"/>
  <c r="H119"/>
  <c r="H127"/>
  <c r="H135"/>
  <c r="H143"/>
  <c r="H151"/>
  <c r="H159"/>
  <c r="H167"/>
  <c r="H175"/>
  <c r="H183"/>
  <c r="H191"/>
  <c r="H199"/>
  <c r="H207"/>
  <c r="H215"/>
  <c r="H223"/>
  <c r="H231"/>
  <c r="H239"/>
  <c r="H247"/>
  <c r="H255"/>
  <c r="H263"/>
  <c r="H271"/>
  <c r="H279"/>
  <c r="H287"/>
  <c r="H295"/>
  <c r="H303"/>
  <c r="H41"/>
  <c r="H121"/>
  <c r="H177"/>
  <c r="H233"/>
  <c r="H281"/>
  <c r="H305"/>
  <c r="H32"/>
  <c r="H40"/>
  <c r="H48"/>
  <c r="H56"/>
  <c r="H64"/>
  <c r="H72"/>
  <c r="H80"/>
  <c r="H88"/>
  <c r="H96"/>
  <c r="H104"/>
  <c r="H112"/>
  <c r="H120"/>
  <c r="H128"/>
  <c r="H136"/>
  <c r="H144"/>
  <c r="H152"/>
  <c r="H160"/>
  <c r="H168"/>
  <c r="H176"/>
  <c r="H184"/>
  <c r="H192"/>
  <c r="H200"/>
  <c r="H208"/>
  <c r="H216"/>
  <c r="H224"/>
  <c r="H232"/>
  <c r="H240"/>
  <c r="H248"/>
  <c r="H256"/>
  <c r="H264"/>
  <c r="H272"/>
  <c r="H280"/>
  <c r="H288"/>
  <c r="H296"/>
  <c r="H304"/>
  <c r="H49"/>
  <c r="H81"/>
  <c r="H105"/>
  <c r="H129"/>
  <c r="H161"/>
  <c r="H201"/>
  <c r="H225"/>
  <c r="G117" i="8"/>
  <c r="J260"/>
  <c r="J171"/>
  <c r="G64"/>
  <c r="G135"/>
  <c r="G256"/>
  <c r="G104"/>
  <c r="G241"/>
  <c r="G89"/>
  <c r="G238"/>
  <c r="G141"/>
  <c r="G143"/>
  <c r="G86"/>
  <c r="G42"/>
  <c r="G261"/>
  <c r="G234"/>
  <c r="G310"/>
  <c r="G295"/>
  <c r="G290"/>
  <c r="G188"/>
  <c r="J115"/>
  <c r="J140"/>
  <c r="J136"/>
  <c r="G168"/>
  <c r="G181"/>
  <c r="G215"/>
  <c r="G298"/>
  <c r="J179"/>
  <c r="G153"/>
  <c r="G100"/>
  <c r="J204"/>
  <c r="G257"/>
  <c r="G206"/>
  <c r="G105"/>
  <c r="J238"/>
  <c r="G296"/>
  <c r="J307"/>
  <c r="G59"/>
  <c r="G267"/>
  <c r="G278"/>
  <c r="J60"/>
  <c r="G240"/>
  <c r="G189"/>
  <c r="G227"/>
  <c r="G114"/>
  <c r="G156"/>
  <c r="G225"/>
  <c r="J67"/>
  <c r="G231"/>
  <c r="G309"/>
  <c r="G67"/>
  <c r="G201"/>
  <c r="G252"/>
  <c r="J252"/>
  <c r="G307"/>
  <c r="G174"/>
  <c r="G239"/>
  <c r="G306"/>
  <c r="J187"/>
  <c r="G270"/>
  <c r="G122"/>
  <c r="J131"/>
  <c r="J267"/>
  <c r="G112"/>
  <c r="G268"/>
  <c r="G164"/>
  <c r="G78"/>
  <c r="G297"/>
  <c r="G244"/>
  <c r="G81"/>
  <c r="G294"/>
  <c r="G56"/>
  <c r="G187"/>
  <c r="J251"/>
  <c r="G275"/>
  <c r="G186"/>
  <c r="J220"/>
  <c r="G61"/>
  <c r="G110"/>
  <c r="G97"/>
  <c r="G36"/>
  <c r="G263"/>
  <c r="G162"/>
  <c r="J43"/>
  <c r="G209"/>
  <c r="G76"/>
  <c r="J132"/>
  <c r="G184"/>
  <c r="G133"/>
  <c r="G159"/>
  <c r="G211"/>
  <c r="J84"/>
  <c r="G214"/>
  <c r="G232"/>
  <c r="G98"/>
  <c r="G245"/>
  <c r="G140"/>
  <c r="G48"/>
  <c r="G145"/>
  <c r="G171"/>
  <c r="G291"/>
  <c r="J243"/>
  <c r="J68"/>
  <c r="G120"/>
  <c r="G217"/>
  <c r="G69"/>
  <c r="G276"/>
  <c r="J268"/>
  <c r="G95"/>
  <c r="G139"/>
  <c r="G250"/>
  <c r="G207"/>
  <c r="J195"/>
  <c r="J148"/>
  <c r="G35"/>
  <c r="G72"/>
  <c r="G169"/>
  <c r="G235"/>
  <c r="G228"/>
  <c r="J289"/>
  <c r="J72"/>
  <c r="J174"/>
  <c r="G172"/>
  <c r="J212"/>
  <c r="G37"/>
  <c r="G136"/>
  <c r="G85"/>
  <c r="J33"/>
  <c r="J110"/>
  <c r="G88"/>
  <c r="J259"/>
  <c r="G233"/>
  <c r="G71"/>
  <c r="G75"/>
  <c r="G226"/>
  <c r="G158"/>
  <c r="J107"/>
  <c r="G94"/>
  <c r="G176"/>
  <c r="G51"/>
  <c r="G125"/>
  <c r="G196"/>
  <c r="J196"/>
  <c r="G254"/>
  <c r="G248"/>
  <c r="G50"/>
  <c r="G197"/>
  <c r="G132"/>
  <c r="G271"/>
  <c r="G161"/>
  <c r="G77"/>
  <c r="G92"/>
  <c r="J276"/>
  <c r="G142"/>
  <c r="G200"/>
  <c r="G123"/>
  <c r="G149"/>
  <c r="G220"/>
  <c r="J303"/>
  <c r="G127"/>
  <c r="G286"/>
  <c r="G213"/>
  <c r="G212"/>
  <c r="J239"/>
  <c r="G302"/>
  <c r="G148"/>
  <c r="G66"/>
  <c r="G199"/>
  <c r="G73"/>
  <c r="G147"/>
  <c r="G251"/>
  <c r="J235"/>
  <c r="J124"/>
  <c r="G287"/>
  <c r="G304"/>
  <c r="G106"/>
  <c r="G253"/>
  <c r="G84"/>
  <c r="G87"/>
  <c r="G115"/>
  <c r="G178"/>
  <c r="G70"/>
  <c r="J59"/>
  <c r="G128"/>
  <c r="G91"/>
  <c r="G205"/>
  <c r="G204"/>
  <c r="G39"/>
  <c r="G273"/>
  <c r="G130"/>
  <c r="G277"/>
  <c r="J75"/>
  <c r="J175"/>
  <c r="J277"/>
  <c r="G283"/>
  <c r="G264"/>
  <c r="G34"/>
  <c r="G40"/>
  <c r="G137"/>
  <c r="G53"/>
  <c r="G124"/>
  <c r="J299"/>
  <c r="J188"/>
  <c r="G79"/>
  <c r="G99"/>
  <c r="G170"/>
  <c r="G46"/>
  <c r="J51"/>
  <c r="G151"/>
  <c r="G44"/>
  <c r="G242"/>
  <c r="G190"/>
  <c r="J123"/>
  <c r="J76"/>
  <c r="G126"/>
  <c r="G192"/>
  <c r="G58"/>
  <c r="G269"/>
  <c r="G260"/>
  <c r="G103"/>
  <c r="G155"/>
  <c r="G194"/>
  <c r="G102"/>
  <c r="J139"/>
  <c r="J92"/>
  <c r="J111"/>
  <c r="J213"/>
  <c r="G177"/>
  <c r="G167"/>
  <c r="G41"/>
  <c r="G258"/>
  <c r="G222"/>
  <c r="J203"/>
  <c r="J156"/>
  <c r="H46" i="4"/>
  <c r="J200" i="8"/>
  <c r="J302"/>
  <c r="G150"/>
  <c r="J256"/>
  <c r="J47"/>
  <c r="J46"/>
  <c r="J149"/>
  <c r="G221"/>
  <c r="J225"/>
  <c r="J294"/>
  <c r="J214"/>
  <c r="J284"/>
  <c r="J161"/>
  <c r="J300"/>
  <c r="G218"/>
  <c r="J102"/>
  <c r="J97"/>
  <c r="J264"/>
  <c r="J116"/>
  <c r="G272"/>
  <c r="J91"/>
  <c r="J52"/>
  <c r="J295"/>
  <c r="G173"/>
  <c r="J150"/>
  <c r="J38"/>
  <c r="J83"/>
  <c r="J85"/>
  <c r="J283"/>
  <c r="G74"/>
  <c r="J192"/>
  <c r="J210"/>
  <c r="G195"/>
  <c r="J99"/>
  <c r="G185"/>
  <c r="J269"/>
  <c r="G284"/>
  <c r="G219"/>
  <c r="J81"/>
  <c r="J145"/>
  <c r="J158"/>
  <c r="J236"/>
  <c r="J103"/>
  <c r="J205"/>
  <c r="G119"/>
  <c r="J48"/>
  <c r="G301"/>
  <c r="J39"/>
  <c r="G198"/>
  <c r="J69"/>
  <c r="G299"/>
  <c r="J134"/>
  <c r="J108"/>
  <c r="J218"/>
  <c r="J227"/>
  <c r="J215"/>
  <c r="G63"/>
  <c r="J152"/>
  <c r="J141"/>
  <c r="G210"/>
  <c r="J261"/>
  <c r="G116"/>
  <c r="J265"/>
  <c r="J86"/>
  <c r="G166"/>
  <c r="J40"/>
  <c r="J77"/>
  <c r="J275"/>
  <c r="G243"/>
  <c r="J286"/>
  <c r="J197"/>
  <c r="G131"/>
  <c r="G52"/>
  <c r="G180"/>
  <c r="G203"/>
  <c r="J248"/>
  <c r="J287"/>
  <c r="J94"/>
  <c r="G129"/>
  <c r="J151"/>
  <c r="J253"/>
  <c r="G157"/>
  <c r="J78"/>
  <c r="J128"/>
  <c r="J231"/>
  <c r="J230"/>
  <c r="G292"/>
  <c r="G224"/>
  <c r="J184"/>
  <c r="J159"/>
  <c r="G179"/>
  <c r="J87"/>
  <c r="J189"/>
  <c r="G107"/>
  <c r="J64"/>
  <c r="J167"/>
  <c r="J166"/>
  <c r="J292"/>
  <c r="G134"/>
  <c r="G80"/>
  <c r="J209"/>
  <c r="J120"/>
  <c r="J95"/>
  <c r="J176"/>
  <c r="G43"/>
  <c r="J53"/>
  <c r="J185"/>
  <c r="J207"/>
  <c r="J57"/>
  <c r="J143"/>
  <c r="G255"/>
  <c r="J79"/>
  <c r="G109"/>
  <c r="J163"/>
  <c r="J293"/>
  <c r="J142"/>
  <c r="G146"/>
  <c r="J56"/>
  <c r="J223"/>
  <c r="J222"/>
  <c r="G303"/>
  <c r="G216"/>
  <c r="J201"/>
  <c r="J125"/>
  <c r="G154"/>
  <c r="J257"/>
  <c r="G281"/>
  <c r="J263"/>
  <c r="G262"/>
  <c r="J244"/>
  <c r="G118"/>
  <c r="G111"/>
  <c r="J137"/>
  <c r="J304"/>
  <c r="J61"/>
  <c r="J219"/>
  <c r="G163"/>
  <c r="J82"/>
  <c r="J193"/>
  <c r="J296"/>
  <c r="J44"/>
  <c r="G113"/>
  <c r="J135"/>
  <c r="J301"/>
  <c r="G138"/>
  <c r="J113"/>
  <c r="G274"/>
  <c r="J100"/>
  <c r="G165"/>
  <c r="G182"/>
  <c r="J73"/>
  <c r="J240"/>
  <c r="J35"/>
  <c r="G121"/>
  <c r="J129"/>
  <c r="J232"/>
  <c r="G160"/>
  <c r="J224"/>
  <c r="J45"/>
  <c r="G265"/>
  <c r="J49"/>
  <c r="J190"/>
  <c r="J65"/>
  <c r="J168"/>
  <c r="J270"/>
  <c r="J309"/>
  <c r="J211"/>
  <c r="G55"/>
  <c r="J160"/>
  <c r="G65"/>
  <c r="J273"/>
  <c r="J133"/>
  <c r="G202"/>
  <c r="J112"/>
  <c r="J279"/>
  <c r="J278"/>
  <c r="G279"/>
  <c r="G208"/>
  <c r="J90"/>
  <c r="J104"/>
  <c r="J271"/>
  <c r="J206"/>
  <c r="J181"/>
  <c r="G33"/>
  <c r="J96"/>
  <c r="J262"/>
  <c r="G152"/>
  <c r="J280"/>
  <c r="J191"/>
  <c r="J37"/>
  <c r="J216"/>
  <c r="G308"/>
  <c r="G305"/>
  <c r="J199"/>
  <c r="J198"/>
  <c r="G236"/>
  <c r="G289"/>
  <c r="J88"/>
  <c r="J255"/>
  <c r="J254"/>
  <c r="J172"/>
  <c r="J98"/>
  <c r="J245"/>
  <c r="J228"/>
  <c r="G293"/>
  <c r="G259"/>
  <c r="J249"/>
  <c r="J71"/>
  <c r="J70"/>
  <c r="J237"/>
  <c r="J180"/>
  <c r="G285"/>
  <c r="G191"/>
  <c r="J305"/>
  <c r="J127"/>
  <c r="J126"/>
  <c r="J229"/>
  <c r="J173"/>
  <c r="J36"/>
  <c r="G101"/>
  <c r="G47"/>
  <c r="J241"/>
  <c r="J63"/>
  <c r="J62"/>
  <c r="J165"/>
  <c r="G237"/>
  <c r="J117"/>
  <c r="G83"/>
  <c r="G62"/>
  <c r="J121"/>
  <c r="J288"/>
  <c r="J109"/>
  <c r="G282"/>
  <c r="G54"/>
  <c r="J177"/>
  <c r="J101"/>
  <c r="G93"/>
  <c r="G90"/>
  <c r="J119"/>
  <c r="J93"/>
  <c r="J157"/>
  <c r="J272"/>
  <c r="J162"/>
  <c r="J306"/>
  <c r="J155"/>
  <c r="G57"/>
  <c r="J80"/>
  <c r="H250" i="4"/>
  <c r="H62"/>
  <c r="G68" i="8"/>
  <c r="G288"/>
  <c r="J282"/>
  <c r="H42" i="4"/>
  <c r="G77"/>
  <c r="G108" i="8"/>
  <c r="G38"/>
  <c r="G175"/>
  <c r="H124" i="4"/>
  <c r="G246" i="8"/>
  <c r="J164"/>
  <c r="H32" i="4"/>
  <c r="H47"/>
  <c r="H188"/>
  <c r="J74" i="8"/>
  <c r="G249"/>
  <c r="G266"/>
  <c r="J105"/>
  <c r="J170"/>
  <c r="G229"/>
  <c r="J169"/>
  <c r="J298"/>
  <c r="J182"/>
  <c r="H38" i="4"/>
  <c r="J50" i="8"/>
  <c r="J281"/>
  <c r="G205" i="4"/>
  <c r="H107"/>
  <c r="H195"/>
  <c r="G96" i="8"/>
  <c r="J183"/>
  <c r="G49"/>
  <c r="G193"/>
  <c r="H101" i="4"/>
  <c r="H171"/>
  <c r="H74"/>
  <c r="H210"/>
  <c r="G86"/>
  <c r="J221" i="8"/>
  <c r="J226"/>
  <c r="G230"/>
  <c r="J217"/>
  <c r="G60"/>
  <c r="H56" i="4"/>
  <c r="J89" i="8"/>
  <c r="H163" i="4"/>
  <c r="J297" i="8"/>
  <c r="H196" i="4"/>
  <c r="H115"/>
  <c r="G142"/>
  <c r="G144" i="8"/>
  <c r="J274"/>
  <c r="H50" i="4"/>
  <c r="J54" i="8"/>
  <c r="J308"/>
  <c r="H39" i="4"/>
  <c r="J114" i="8"/>
  <c r="H227" i="4"/>
  <c r="H260"/>
  <c r="H243"/>
  <c r="G183" i="8"/>
  <c r="G223"/>
  <c r="J55"/>
  <c r="J285"/>
  <c r="G280"/>
  <c r="J233"/>
  <c r="J246"/>
  <c r="H54" i="4"/>
  <c r="H291"/>
  <c r="H237"/>
  <c r="H268"/>
  <c r="H253"/>
  <c r="G94"/>
  <c r="G247" i="8"/>
  <c r="G45"/>
  <c r="J153"/>
  <c r="J234"/>
  <c r="J118"/>
  <c r="G300"/>
  <c r="J186"/>
  <c r="J247"/>
  <c r="J178"/>
  <c r="H186" i="4"/>
  <c r="G182"/>
  <c r="G64"/>
  <c r="G159"/>
  <c r="G158"/>
  <c r="H48"/>
  <c r="J310" i="8"/>
  <c r="G141" i="4"/>
  <c r="G54"/>
  <c r="H252"/>
  <c r="H165"/>
  <c r="H130"/>
  <c r="H299"/>
  <c r="J147" i="8"/>
  <c r="H138" i="4"/>
  <c r="H307"/>
  <c r="G223"/>
  <c r="H274"/>
  <c r="H84"/>
  <c r="J154" i="8"/>
  <c r="G150" i="4"/>
  <c r="H228"/>
  <c r="G118"/>
  <c r="H229"/>
  <c r="H43"/>
  <c r="H194"/>
  <c r="G62"/>
  <c r="G151"/>
  <c r="H202"/>
  <c r="G70"/>
  <c r="H41"/>
  <c r="G37"/>
  <c r="H148"/>
  <c r="J34" i="8"/>
  <c r="H90" i="4"/>
  <c r="H292"/>
  <c r="G79"/>
  <c r="H293"/>
  <c r="H258"/>
  <c r="G126"/>
  <c r="G215"/>
  <c r="H51"/>
  <c r="G262"/>
  <c r="H117"/>
  <c r="G229"/>
  <c r="G39"/>
  <c r="H282"/>
  <c r="G117"/>
  <c r="G55"/>
  <c r="H53"/>
  <c r="G246"/>
  <c r="G143"/>
  <c r="G56"/>
  <c r="J242" i="8"/>
  <c r="G85" i="4"/>
  <c r="G254"/>
  <c r="G93"/>
  <c r="H181"/>
  <c r="H123"/>
  <c r="G231"/>
  <c r="G173"/>
  <c r="G181"/>
  <c r="H141"/>
  <c r="J250" i="8"/>
  <c r="H35" i="4"/>
  <c r="H122"/>
  <c r="H99"/>
  <c r="G207"/>
  <c r="G82" i="8"/>
  <c r="G149" i="4"/>
  <c r="H109"/>
  <c r="G157"/>
  <c r="H140"/>
  <c r="G72"/>
  <c r="H187"/>
  <c r="G237"/>
  <c r="H34"/>
  <c r="G245"/>
  <c r="H205"/>
  <c r="H58"/>
  <c r="J266" i="8"/>
  <c r="G213" i="4"/>
  <c r="H68"/>
  <c r="H173"/>
  <c r="H36"/>
  <c r="H204"/>
  <c r="J291" i="8"/>
  <c r="H251" i="4"/>
  <c r="H60"/>
  <c r="H269"/>
  <c r="H66"/>
  <c r="G190"/>
  <c r="G87"/>
  <c r="H301"/>
  <c r="G221"/>
  <c r="G134"/>
  <c r="H245"/>
  <c r="J144" i="8"/>
  <c r="G101" i="4"/>
  <c r="H212"/>
  <c r="H125"/>
  <c r="J66" i="8"/>
  <c r="H154" i="4"/>
  <c r="H67"/>
  <c r="J290" i="8"/>
  <c r="H98" i="4"/>
  <c r="G222"/>
  <c r="G119"/>
  <c r="G32"/>
  <c r="G198"/>
  <c r="G95"/>
  <c r="H309"/>
  <c r="G165"/>
  <c r="G78"/>
  <c r="H276"/>
  <c r="H189"/>
  <c r="H40"/>
  <c r="H218"/>
  <c r="H131"/>
  <c r="J130" i="8"/>
  <c r="H162" i="4"/>
  <c r="H75"/>
  <c r="G183"/>
  <c r="G96"/>
  <c r="J42" i="8"/>
  <c r="H226" i="4"/>
  <c r="H139"/>
  <c r="G247"/>
  <c r="H55"/>
  <c r="H82"/>
  <c r="G206"/>
  <c r="G103"/>
  <c r="G45"/>
  <c r="H259"/>
  <c r="H290"/>
  <c r="H203"/>
  <c r="H100"/>
  <c r="H235"/>
  <c r="H132"/>
  <c r="H266"/>
  <c r="H179"/>
  <c r="H76"/>
  <c r="H59"/>
  <c r="H146"/>
  <c r="H57"/>
  <c r="G270"/>
  <c r="G167"/>
  <c r="J208" i="8"/>
  <c r="G109" i="4"/>
  <c r="G53"/>
  <c r="H267"/>
  <c r="H164"/>
  <c r="J146" i="8"/>
  <c r="J106"/>
  <c r="H242" i="4"/>
  <c r="G197"/>
  <c r="H155"/>
  <c r="G110"/>
  <c r="H172"/>
  <c r="G47"/>
  <c r="G199"/>
  <c r="H85"/>
  <c r="H261"/>
  <c r="G88"/>
  <c r="H86"/>
  <c r="H150"/>
  <c r="H214"/>
  <c r="H278"/>
  <c r="G49"/>
  <c r="G113"/>
  <c r="G177"/>
  <c r="G241"/>
  <c r="H87"/>
  <c r="H151"/>
  <c r="H298"/>
  <c r="G253"/>
  <c r="H211"/>
  <c r="G166"/>
  <c r="H180"/>
  <c r="G63"/>
  <c r="G239"/>
  <c r="H93"/>
  <c r="H277"/>
  <c r="G104"/>
  <c r="H94"/>
  <c r="H158"/>
  <c r="H33"/>
  <c r="H306"/>
  <c r="J138" i="8"/>
  <c r="H219" i="4"/>
  <c r="G174"/>
  <c r="H220"/>
  <c r="G71"/>
  <c r="G255"/>
  <c r="H133"/>
  <c r="H285"/>
  <c r="H102"/>
  <c r="H166"/>
  <c r="H230"/>
  <c r="H294"/>
  <c r="G65"/>
  <c r="G129"/>
  <c r="G193"/>
  <c r="H103"/>
  <c r="H167"/>
  <c r="H231"/>
  <c r="H295"/>
  <c r="G66"/>
  <c r="G130"/>
  <c r="G194"/>
  <c r="G258"/>
  <c r="H88"/>
  <c r="H152"/>
  <c r="H216"/>
  <c r="H280"/>
  <c r="G51"/>
  <c r="G115"/>
  <c r="G179"/>
  <c r="G243"/>
  <c r="H217"/>
  <c r="G261"/>
  <c r="H97"/>
  <c r="G208"/>
  <c r="H273"/>
  <c r="H297"/>
  <c r="G276"/>
  <c r="H113"/>
  <c r="G216"/>
  <c r="H145"/>
  <c r="G156"/>
  <c r="G302"/>
  <c r="H193"/>
  <c r="G256"/>
  <c r="G305"/>
  <c r="G132"/>
  <c r="G296"/>
  <c r="B48" i="3"/>
  <c r="B218"/>
  <c r="B243"/>
  <c r="B149"/>
  <c r="B223"/>
  <c r="B145"/>
  <c r="B59"/>
  <c r="B268"/>
  <c r="B142"/>
  <c r="B128"/>
  <c r="H106" i="4"/>
  <c r="G61"/>
  <c r="H275"/>
  <c r="G214"/>
  <c r="H37"/>
  <c r="H236"/>
  <c r="G111"/>
  <c r="G263"/>
  <c r="H149"/>
  <c r="H110"/>
  <c r="H174"/>
  <c r="H238"/>
  <c r="H302"/>
  <c r="G73"/>
  <c r="G137"/>
  <c r="G201"/>
  <c r="H111"/>
  <c r="H175"/>
  <c r="H239"/>
  <c r="H303"/>
  <c r="G74"/>
  <c r="G138"/>
  <c r="G202"/>
  <c r="G266"/>
  <c r="H96"/>
  <c r="H160"/>
  <c r="H224"/>
  <c r="H288"/>
  <c r="G59"/>
  <c r="G123"/>
  <c r="G187"/>
  <c r="G251"/>
  <c r="H281"/>
  <c r="H114"/>
  <c r="G69"/>
  <c r="H283"/>
  <c r="G230"/>
  <c r="H92"/>
  <c r="H244"/>
  <c r="G127"/>
  <c r="H157"/>
  <c r="H44"/>
  <c r="H118"/>
  <c r="H182"/>
  <c r="H246"/>
  <c r="G81"/>
  <c r="G145"/>
  <c r="G209"/>
  <c r="H45"/>
  <c r="H119"/>
  <c r="H183"/>
  <c r="H247"/>
  <c r="G82"/>
  <c r="G146"/>
  <c r="G210"/>
  <c r="H104"/>
  <c r="H168"/>
  <c r="H232"/>
  <c r="H296"/>
  <c r="G67"/>
  <c r="G131"/>
  <c r="G195"/>
  <c r="G259"/>
  <c r="G44"/>
  <c r="G282"/>
  <c r="H225"/>
  <c r="G264"/>
  <c r="G232"/>
  <c r="G116"/>
  <c r="G292"/>
  <c r="H241"/>
  <c r="G268"/>
  <c r="H52"/>
  <c r="G220"/>
  <c r="G168"/>
  <c r="G279"/>
  <c r="H73"/>
  <c r="G196"/>
  <c r="B23" i="3"/>
  <c r="B184"/>
  <c r="B90"/>
  <c r="B68"/>
  <c r="B277"/>
  <c r="B264"/>
  <c r="B273"/>
  <c r="H170" i="4"/>
  <c r="G125"/>
  <c r="H83"/>
  <c r="G38"/>
  <c r="G238"/>
  <c r="H108"/>
  <c r="H284"/>
  <c r="G135"/>
  <c r="H197"/>
  <c r="G40"/>
  <c r="H61"/>
  <c r="H126"/>
  <c r="H190"/>
  <c r="H254"/>
  <c r="G89"/>
  <c r="G153"/>
  <c r="G217"/>
  <c r="H63"/>
  <c r="H127"/>
  <c r="H191"/>
  <c r="H255"/>
  <c r="G90"/>
  <c r="G154"/>
  <c r="G218"/>
  <c r="H112"/>
  <c r="H176"/>
  <c r="H240"/>
  <c r="H304"/>
  <c r="G75"/>
  <c r="G139"/>
  <c r="G203"/>
  <c r="G267"/>
  <c r="G108"/>
  <c r="G290"/>
  <c r="H289"/>
  <c r="G275"/>
  <c r="G289"/>
  <c r="G148"/>
  <c r="G300"/>
  <c r="H305"/>
  <c r="G277"/>
  <c r="H121"/>
  <c r="G252"/>
  <c r="G260"/>
  <c r="G84"/>
  <c r="G287"/>
  <c r="H137"/>
  <c r="G228"/>
  <c r="G200"/>
  <c r="B87" i="3"/>
  <c r="B304"/>
  <c r="B154"/>
  <c r="B132"/>
  <c r="B10"/>
  <c r="B56"/>
  <c r="B234"/>
  <c r="B251"/>
  <c r="J58" i="8"/>
  <c r="J194"/>
  <c r="H178" i="4"/>
  <c r="G133"/>
  <c r="H91"/>
  <c r="G46"/>
  <c r="J202" i="8"/>
  <c r="H116" i="4"/>
  <c r="H300"/>
  <c r="G175"/>
  <c r="H213"/>
  <c r="G48"/>
  <c r="H70"/>
  <c r="H134"/>
  <c r="H198"/>
  <c r="H262"/>
  <c r="G33"/>
  <c r="G97"/>
  <c r="G161"/>
  <c r="G225"/>
  <c r="H71"/>
  <c r="H135"/>
  <c r="H199"/>
  <c r="H263"/>
  <c r="G34"/>
  <c r="G98"/>
  <c r="G162"/>
  <c r="G226"/>
  <c r="H49"/>
  <c r="H120"/>
  <c r="H184"/>
  <c r="H248"/>
  <c r="G83"/>
  <c r="G147"/>
  <c r="G211"/>
  <c r="G140"/>
  <c r="G298"/>
  <c r="G52"/>
  <c r="G283"/>
  <c r="G180"/>
  <c r="G308"/>
  <c r="G68"/>
  <c r="G285"/>
  <c r="H185"/>
  <c r="G269"/>
  <c r="G297"/>
  <c r="G128"/>
  <c r="G295"/>
  <c r="H201"/>
  <c r="G257"/>
  <c r="G281"/>
  <c r="B151" i="3"/>
  <c r="B73"/>
  <c r="B258"/>
  <c r="B196"/>
  <c r="B126"/>
  <c r="B120"/>
  <c r="B34"/>
  <c r="B12"/>
  <c r="B221"/>
  <c r="B231"/>
  <c r="G191" i="4"/>
  <c r="H222"/>
  <c r="G185"/>
  <c r="H159"/>
  <c r="G50"/>
  <c r="G234"/>
  <c r="H80"/>
  <c r="H264"/>
  <c r="G155"/>
  <c r="H153"/>
  <c r="H161"/>
  <c r="G100"/>
  <c r="G284"/>
  <c r="G248"/>
  <c r="G188"/>
  <c r="H257"/>
  <c r="G304"/>
  <c r="B112" i="3"/>
  <c r="B307"/>
  <c r="B209"/>
  <c r="B204"/>
  <c r="B302"/>
  <c r="B295"/>
  <c r="B281"/>
  <c r="B195"/>
  <c r="B101"/>
  <c r="B183"/>
  <c r="B105"/>
  <c r="B19"/>
  <c r="B228"/>
  <c r="B222"/>
  <c r="B152"/>
  <c r="B66"/>
  <c r="B44"/>
  <c r="B253"/>
  <c r="B216"/>
  <c r="B249"/>
  <c r="B163"/>
  <c r="B69"/>
  <c r="B94"/>
  <c r="B188"/>
  <c r="B266"/>
  <c r="B207"/>
  <c r="B14"/>
  <c r="B28"/>
  <c r="B193"/>
  <c r="B47"/>
  <c r="B301"/>
  <c r="B171"/>
  <c r="B33"/>
  <c r="H234" i="4"/>
  <c r="H69"/>
  <c r="H270"/>
  <c r="G233"/>
  <c r="H207"/>
  <c r="G58"/>
  <c r="G242"/>
  <c r="H128"/>
  <c r="H272"/>
  <c r="G163"/>
  <c r="G172"/>
  <c r="G112"/>
  <c r="H105"/>
  <c r="G36"/>
  <c r="G293"/>
  <c r="G278"/>
  <c r="G160"/>
  <c r="H265"/>
  <c r="B137" i="3"/>
  <c r="K137" s="1"/>
  <c r="L137" s="1"/>
  <c r="M137" s="1"/>
  <c r="N137" s="1"/>
  <c r="O137" s="1"/>
  <c r="A137" s="1"/>
  <c r="B260"/>
  <c r="B31"/>
  <c r="B98"/>
  <c r="B29"/>
  <c r="B9"/>
  <c r="B272"/>
  <c r="B250"/>
  <c r="B259"/>
  <c r="B165"/>
  <c r="B247"/>
  <c r="B169"/>
  <c r="B83"/>
  <c r="B292"/>
  <c r="B158"/>
  <c r="B63"/>
  <c r="B256"/>
  <c r="B130"/>
  <c r="B108"/>
  <c r="B118"/>
  <c r="G189" i="4"/>
  <c r="H221"/>
  <c r="H286"/>
  <c r="G249"/>
  <c r="H215"/>
  <c r="G106"/>
  <c r="G250"/>
  <c r="H136"/>
  <c r="G171"/>
  <c r="G204"/>
  <c r="G144"/>
  <c r="H169"/>
  <c r="G301"/>
  <c r="G286"/>
  <c r="G192"/>
  <c r="B201" i="3"/>
  <c r="B21"/>
  <c r="B95"/>
  <c r="B162"/>
  <c r="B93"/>
  <c r="B64"/>
  <c r="B42"/>
  <c r="B20"/>
  <c r="B229"/>
  <c r="B176"/>
  <c r="B233"/>
  <c r="B147"/>
  <c r="B53"/>
  <c r="B278"/>
  <c r="B127"/>
  <c r="B49"/>
  <c r="B210"/>
  <c r="B172"/>
  <c r="B166"/>
  <c r="B96"/>
  <c r="B306"/>
  <c r="B291"/>
  <c r="B197"/>
  <c r="B143"/>
  <c r="B62"/>
  <c r="B267"/>
  <c r="B129"/>
  <c r="B237"/>
  <c r="B107"/>
  <c r="B224"/>
  <c r="B77"/>
  <c r="B289"/>
  <c r="H147" i="4"/>
  <c r="G80"/>
  <c r="G41"/>
  <c r="H223"/>
  <c r="G114"/>
  <c r="H144"/>
  <c r="G35"/>
  <c r="G219"/>
  <c r="G236"/>
  <c r="G176"/>
  <c r="H233"/>
  <c r="G309"/>
  <c r="G294"/>
  <c r="G224"/>
  <c r="G92"/>
  <c r="B265" i="3"/>
  <c r="B85"/>
  <c r="B159"/>
  <c r="D159" s="1"/>
  <c r="B274"/>
  <c r="B157"/>
  <c r="B208"/>
  <c r="B106"/>
  <c r="B84"/>
  <c r="B293"/>
  <c r="B16"/>
  <c r="B297"/>
  <c r="B211"/>
  <c r="B117"/>
  <c r="B191"/>
  <c r="B113"/>
  <c r="B27"/>
  <c r="B236"/>
  <c r="B102"/>
  <c r="B160"/>
  <c r="B74"/>
  <c r="B52"/>
  <c r="B261"/>
  <c r="B40"/>
  <c r="B220"/>
  <c r="B18"/>
  <c r="D18" s="1"/>
  <c r="B239"/>
  <c r="B270"/>
  <c r="B60"/>
  <c r="B225"/>
  <c r="B79"/>
  <c r="B246"/>
  <c r="B111"/>
  <c r="J41" i="8"/>
  <c r="G102" i="4"/>
  <c r="G57"/>
  <c r="H271"/>
  <c r="G122"/>
  <c r="H192"/>
  <c r="G43"/>
  <c r="G227"/>
  <c r="G274"/>
  <c r="G240"/>
  <c r="G60"/>
  <c r="H177"/>
  <c r="H81"/>
  <c r="G271"/>
  <c r="G164"/>
  <c r="B26" i="3"/>
  <c r="B213"/>
  <c r="B287"/>
  <c r="B123"/>
  <c r="B285"/>
  <c r="B25"/>
  <c r="B170"/>
  <c r="B148"/>
  <c r="B134"/>
  <c r="B80"/>
  <c r="B282"/>
  <c r="B275"/>
  <c r="B181"/>
  <c r="B255"/>
  <c r="B177"/>
  <c r="B91"/>
  <c r="B300"/>
  <c r="B38"/>
  <c r="B71"/>
  <c r="B280"/>
  <c r="B138"/>
  <c r="B116"/>
  <c r="B182"/>
  <c r="B65"/>
  <c r="B173"/>
  <c r="B43"/>
  <c r="B136"/>
  <c r="B13"/>
  <c r="B114"/>
  <c r="B232"/>
  <c r="B230"/>
  <c r="B262"/>
  <c r="B186"/>
  <c r="H78" i="4"/>
  <c r="G105"/>
  <c r="H79"/>
  <c r="H279"/>
  <c r="G170"/>
  <c r="H200"/>
  <c r="G91"/>
  <c r="G235"/>
  <c r="G306"/>
  <c r="G291"/>
  <c r="G212"/>
  <c r="G120"/>
  <c r="H249"/>
  <c r="G303"/>
  <c r="G272"/>
  <c r="B215" i="3"/>
  <c r="B51"/>
  <c r="B78"/>
  <c r="B192"/>
  <c r="B187"/>
  <c r="B190"/>
  <c r="B39"/>
  <c r="B89"/>
  <c r="B298"/>
  <c r="B212"/>
  <c r="B70"/>
  <c r="B144"/>
  <c r="B58"/>
  <c r="B36"/>
  <c r="B245"/>
  <c r="B200"/>
  <c r="B241"/>
  <c r="B155"/>
  <c r="B61"/>
  <c r="B30"/>
  <c r="B135"/>
  <c r="B57"/>
  <c r="B226"/>
  <c r="B180"/>
  <c r="B46"/>
  <c r="B202"/>
  <c r="B175"/>
  <c r="B198"/>
  <c r="B299"/>
  <c r="B161"/>
  <c r="B15"/>
  <c r="F15" s="1"/>
  <c r="B269"/>
  <c r="B139"/>
  <c r="B296"/>
  <c r="J258" i="8"/>
  <c r="H308" i="4"/>
  <c r="H206"/>
  <c r="G169"/>
  <c r="H143"/>
  <c r="G42"/>
  <c r="G186"/>
  <c r="H72"/>
  <c r="H256"/>
  <c r="G107"/>
  <c r="H89"/>
  <c r="G307"/>
  <c r="G265"/>
  <c r="G184"/>
  <c r="G124"/>
  <c r="H129"/>
  <c r="G273"/>
  <c r="G288"/>
  <c r="B248" i="3"/>
  <c r="B179"/>
  <c r="B110"/>
  <c r="F110" s="1"/>
  <c r="B81"/>
  <c r="B140"/>
  <c r="B86"/>
  <c r="B167"/>
  <c r="B217"/>
  <c r="B131"/>
  <c r="B37"/>
  <c r="B150"/>
  <c r="B119"/>
  <c r="B41"/>
  <c r="B194"/>
  <c r="B164"/>
  <c r="B286"/>
  <c r="B88"/>
  <c r="B290"/>
  <c r="B283"/>
  <c r="B189"/>
  <c r="B263"/>
  <c r="B185"/>
  <c r="B99"/>
  <c r="C99" s="1"/>
  <c r="H95" i="4"/>
  <c r="G299"/>
  <c r="B254" i="3"/>
  <c r="B206"/>
  <c r="B100"/>
  <c r="B305"/>
  <c r="B227"/>
  <c r="B72"/>
  <c r="E72" s="1"/>
  <c r="B104"/>
  <c r="B75"/>
  <c r="H287" i="4"/>
  <c r="G244"/>
  <c r="B279" i="3"/>
  <c r="B54"/>
  <c r="B219"/>
  <c r="B244"/>
  <c r="B97"/>
  <c r="B252"/>
  <c r="B284"/>
  <c r="B109"/>
  <c r="G178" i="4"/>
  <c r="G152"/>
  <c r="B115" i="3"/>
  <c r="B125"/>
  <c r="B308"/>
  <c r="B242"/>
  <c r="B11"/>
  <c r="B205"/>
  <c r="B288"/>
  <c r="G76" i="4"/>
  <c r="B22" i="3"/>
  <c r="B199"/>
  <c r="B235"/>
  <c r="H64" i="4"/>
  <c r="B133" i="3"/>
  <c r="J122" i="8"/>
  <c r="H208" i="4"/>
  <c r="H65"/>
  <c r="B103" i="3"/>
  <c r="B32"/>
  <c r="B238"/>
  <c r="B141"/>
  <c r="B257"/>
  <c r="H156" i="4"/>
  <c r="G99"/>
  <c r="G136"/>
  <c r="B153" i="3"/>
  <c r="B55"/>
  <c r="B121"/>
  <c r="B294"/>
  <c r="B271"/>
  <c r="B303"/>
  <c r="B146"/>
  <c r="H142" i="4"/>
  <c r="G280"/>
  <c r="B17" i="3"/>
  <c r="E17" s="1"/>
  <c r="B67"/>
  <c r="B240"/>
  <c r="B178"/>
  <c r="B168"/>
  <c r="B92"/>
  <c r="B124"/>
  <c r="B203"/>
  <c r="B214"/>
  <c r="G121" i="4"/>
  <c r="H209"/>
  <c r="B76" i="3"/>
  <c r="B276"/>
  <c r="B122"/>
  <c r="B24"/>
  <c r="B35"/>
  <c r="B50"/>
  <c r="B82"/>
  <c r="B45"/>
  <c r="B156"/>
  <c r="B174"/>
  <c r="N31" i="26"/>
  <c r="O31" s="1"/>
  <c r="N31" i="24"/>
  <c r="O31"/>
  <c r="N30" i="26"/>
  <c r="O30" s="1"/>
  <c r="N30" i="24"/>
  <c r="O30"/>
  <c r="N29"/>
  <c r="O29" s="1"/>
  <c r="N22"/>
  <c r="O22"/>
  <c r="N10" i="26"/>
  <c r="O10" s="1"/>
  <c r="N21" i="24"/>
  <c r="O21" s="1"/>
  <c r="N19"/>
  <c r="O19"/>
  <c r="N18"/>
  <c r="O18" s="1"/>
  <c r="N19" i="26"/>
  <c r="O19"/>
  <c r="N29"/>
  <c r="O29" s="1"/>
  <c r="N22"/>
  <c r="O22"/>
  <c r="N16"/>
  <c r="O16" s="1"/>
  <c r="N9"/>
  <c r="O9"/>
  <c r="N25" i="24"/>
  <c r="O25" s="1"/>
  <c r="N11" i="26"/>
  <c r="O11"/>
  <c r="N16" i="24"/>
  <c r="O16" s="1"/>
  <c r="N27" i="26"/>
  <c r="O27"/>
  <c r="N28" i="24"/>
  <c r="O28" s="1"/>
  <c r="N26" i="26"/>
  <c r="O26"/>
  <c r="N20"/>
  <c r="O20" s="1"/>
  <c r="N14"/>
  <c r="O14"/>
  <c r="N15"/>
  <c r="O15" s="1"/>
  <c r="N13"/>
  <c r="O13"/>
  <c r="N27" i="24"/>
  <c r="O27" s="1"/>
  <c r="N24"/>
  <c r="O24" s="1"/>
  <c r="N17"/>
  <c r="O17"/>
  <c r="N26"/>
  <c r="O26" s="1"/>
  <c r="N12" i="26"/>
  <c r="O12"/>
  <c r="N24"/>
  <c r="O24" s="1"/>
  <c r="N23"/>
  <c r="O23"/>
  <c r="N17"/>
  <c r="O17" s="1"/>
  <c r="N21"/>
  <c r="O21"/>
  <c r="N28"/>
  <c r="O28" s="1"/>
  <c r="N20" i="24"/>
  <c r="O20"/>
  <c r="N23"/>
  <c r="O23" s="1"/>
  <c r="N15"/>
  <c r="O15" s="1"/>
  <c r="N18" i="26"/>
  <c r="O18" s="1"/>
  <c r="N25"/>
  <c r="O25"/>
  <c r="L12" i="5"/>
  <c r="M12" s="1"/>
  <c r="L11"/>
  <c r="M11"/>
  <c r="D17" i="3"/>
  <c r="C17"/>
  <c r="K17"/>
  <c r="L17" s="1"/>
  <c r="G288" i="5"/>
  <c r="L288"/>
  <c r="M288" s="1"/>
  <c r="N288" s="1"/>
  <c r="O288" s="1"/>
  <c r="P288" s="1"/>
  <c r="E288"/>
  <c r="F288"/>
  <c r="D288"/>
  <c r="F72" i="3"/>
  <c r="K72"/>
  <c r="L72" s="1"/>
  <c r="M72" s="1"/>
  <c r="N72" s="1"/>
  <c r="O72" s="1"/>
  <c r="A72" s="1"/>
  <c r="D72"/>
  <c r="C72"/>
  <c r="F61" i="5"/>
  <c r="E61"/>
  <c r="D61"/>
  <c r="L61"/>
  <c r="M61" s="1"/>
  <c r="N61" s="1"/>
  <c r="O61" s="1"/>
  <c r="P61" s="1"/>
  <c r="G61"/>
  <c r="C198" i="3"/>
  <c r="D198"/>
  <c r="K198"/>
  <c r="L198" s="1"/>
  <c r="M198" s="1"/>
  <c r="N198" s="1"/>
  <c r="O198" s="1"/>
  <c r="A198" s="1"/>
  <c r="E198"/>
  <c r="F198"/>
  <c r="L289" i="5"/>
  <c r="M289" s="1"/>
  <c r="N289" s="1"/>
  <c r="O289" s="1"/>
  <c r="P289" s="1"/>
  <c r="F289"/>
  <c r="G289"/>
  <c r="E289"/>
  <c r="D289"/>
  <c r="E270"/>
  <c r="L270"/>
  <c r="M270"/>
  <c r="N270" s="1"/>
  <c r="O270" s="1"/>
  <c r="P270" s="1"/>
  <c r="F270"/>
  <c r="D270"/>
  <c r="G270"/>
  <c r="F147"/>
  <c r="E147"/>
  <c r="D147"/>
  <c r="G147"/>
  <c r="L147"/>
  <c r="M147"/>
  <c r="N147" s="1"/>
  <c r="O147" s="1"/>
  <c r="P147" s="1"/>
  <c r="L25"/>
  <c r="M25" s="1"/>
  <c r="G104"/>
  <c r="E104"/>
  <c r="D104"/>
  <c r="F104"/>
  <c r="L104"/>
  <c r="M104"/>
  <c r="N104"/>
  <c r="O104" s="1"/>
  <c r="P104" s="1"/>
  <c r="E247"/>
  <c r="F247"/>
  <c r="D247"/>
  <c r="G247"/>
  <c r="L247"/>
  <c r="M247"/>
  <c r="N247" s="1"/>
  <c r="O247" s="1"/>
  <c r="P247" s="1"/>
  <c r="L89"/>
  <c r="M89" s="1"/>
  <c r="N89" s="1"/>
  <c r="O89" s="1"/>
  <c r="P89" s="1"/>
  <c r="G89"/>
  <c r="D89"/>
  <c r="E89"/>
  <c r="F89"/>
  <c r="E75"/>
  <c r="D75"/>
  <c r="F75"/>
  <c r="L75"/>
  <c r="M75" s="1"/>
  <c r="N75" s="1"/>
  <c r="O75" s="1"/>
  <c r="P75" s="1"/>
  <c r="G75"/>
  <c r="K110" i="3"/>
  <c r="L110" s="1"/>
  <c r="M110" s="1"/>
  <c r="N110" s="1"/>
  <c r="O110" s="1"/>
  <c r="A110" s="1"/>
  <c r="D15"/>
  <c r="K15"/>
  <c r="L15" s="1"/>
  <c r="C15"/>
  <c r="E15"/>
  <c r="F58"/>
  <c r="E58"/>
  <c r="K58"/>
  <c r="L58" s="1"/>
  <c r="M58" s="1"/>
  <c r="N58" s="1"/>
  <c r="O58" s="1"/>
  <c r="A58" s="1"/>
  <c r="D58"/>
  <c r="C58"/>
  <c r="D235" i="5"/>
  <c r="L235"/>
  <c r="M235" s="1"/>
  <c r="N235" s="1"/>
  <c r="O235" s="1"/>
  <c r="P235" s="1"/>
  <c r="F235"/>
  <c r="E235"/>
  <c r="G235"/>
  <c r="F206"/>
  <c r="D206"/>
  <c r="L206"/>
  <c r="M206"/>
  <c r="N206" s="1"/>
  <c r="O206" s="1"/>
  <c r="P206" s="1"/>
  <c r="E206"/>
  <c r="G206"/>
  <c r="F38" i="3"/>
  <c r="E38"/>
  <c r="D38"/>
  <c r="K38"/>
  <c r="L38" s="1"/>
  <c r="M38" s="1"/>
  <c r="N38" s="1"/>
  <c r="O38" s="1"/>
  <c r="A38" s="1"/>
  <c r="C38"/>
  <c r="F68" i="5"/>
  <c r="D68"/>
  <c r="E68"/>
  <c r="L68"/>
  <c r="M68"/>
  <c r="N68" s="1"/>
  <c r="O68" s="1"/>
  <c r="P68" s="1"/>
  <c r="G68"/>
  <c r="C213" i="3"/>
  <c r="D213"/>
  <c r="F213"/>
  <c r="E213"/>
  <c r="K213"/>
  <c r="L213" s="1"/>
  <c r="M213" s="1"/>
  <c r="N213" s="1"/>
  <c r="O213" s="1"/>
  <c r="A213" s="1"/>
  <c r="K270"/>
  <c r="L270"/>
  <c r="M270" s="1"/>
  <c r="N270" s="1"/>
  <c r="O270" s="1"/>
  <c r="A270" s="1"/>
  <c r="C270"/>
  <c r="E270"/>
  <c r="D270"/>
  <c r="F270"/>
  <c r="F166" i="5"/>
  <c r="D166"/>
  <c r="L166"/>
  <c r="M166"/>
  <c r="N166" s="1"/>
  <c r="O166" s="1"/>
  <c r="P166" s="1"/>
  <c r="G166"/>
  <c r="E166"/>
  <c r="D16" i="3"/>
  <c r="F16"/>
  <c r="E16"/>
  <c r="C16"/>
  <c r="K16"/>
  <c r="L16"/>
  <c r="E159"/>
  <c r="F159"/>
  <c r="K159"/>
  <c r="L159" s="1"/>
  <c r="M159" s="1"/>
  <c r="N159" s="1"/>
  <c r="O159" s="1"/>
  <c r="A159" s="1"/>
  <c r="L130" i="5"/>
  <c r="M130"/>
  <c r="N130"/>
  <c r="O130" s="1"/>
  <c r="P130" s="1"/>
  <c r="F130"/>
  <c r="E130"/>
  <c r="D130"/>
  <c r="G130"/>
  <c r="K96" i="3"/>
  <c r="L96"/>
  <c r="M96" s="1"/>
  <c r="N96" s="1"/>
  <c r="O96" s="1"/>
  <c r="A96" s="1"/>
  <c r="F96"/>
  <c r="C96"/>
  <c r="D96"/>
  <c r="E96"/>
  <c r="C53"/>
  <c r="E53"/>
  <c r="F53"/>
  <c r="K53"/>
  <c r="L53" s="1"/>
  <c r="M53" s="1"/>
  <c r="N53" s="1"/>
  <c r="O53" s="1"/>
  <c r="A53" s="1"/>
  <c r="D53"/>
  <c r="G303" i="5"/>
  <c r="F303"/>
  <c r="L303"/>
  <c r="M303" s="1"/>
  <c r="N303" s="1"/>
  <c r="O303" s="1"/>
  <c r="P303" s="1"/>
  <c r="E303"/>
  <c r="D303"/>
  <c r="K108" i="3"/>
  <c r="L108" s="1"/>
  <c r="M108" s="1"/>
  <c r="N108" s="1"/>
  <c r="O108" s="1"/>
  <c r="A108" s="1"/>
  <c r="C108"/>
  <c r="F108"/>
  <c r="E108"/>
  <c r="D108"/>
  <c r="L204" i="5"/>
  <c r="M204"/>
  <c r="N204"/>
  <c r="O204" s="1"/>
  <c r="P204" s="1"/>
  <c r="F204"/>
  <c r="D204"/>
  <c r="G204"/>
  <c r="E204"/>
  <c r="F137" i="3"/>
  <c r="C137"/>
  <c r="L33" i="5"/>
  <c r="M33" s="1"/>
  <c r="L222"/>
  <c r="M222"/>
  <c r="N222" s="1"/>
  <c r="O222" s="1"/>
  <c r="P222" s="1"/>
  <c r="F222"/>
  <c r="E222"/>
  <c r="D222"/>
  <c r="G222"/>
  <c r="L21"/>
  <c r="M21" s="1"/>
  <c r="E91"/>
  <c r="G91"/>
  <c r="L91"/>
  <c r="M91" s="1"/>
  <c r="N91" s="1"/>
  <c r="O91" s="1"/>
  <c r="P91" s="1"/>
  <c r="F91"/>
  <c r="D91"/>
  <c r="E12" i="3"/>
  <c r="D12"/>
  <c r="C12"/>
  <c r="K12"/>
  <c r="L12"/>
  <c r="F12"/>
  <c r="L302" i="5"/>
  <c r="M302" s="1"/>
  <c r="N302" s="1"/>
  <c r="O302" s="1"/>
  <c r="P302" s="1"/>
  <c r="F302"/>
  <c r="D302"/>
  <c r="E302"/>
  <c r="G302"/>
  <c r="D154" i="3"/>
  <c r="C154"/>
  <c r="E154"/>
  <c r="K154"/>
  <c r="L154" s="1"/>
  <c r="M154" s="1"/>
  <c r="N154" s="1"/>
  <c r="O154" s="1"/>
  <c r="A154" s="1"/>
  <c r="F154"/>
  <c r="G182" i="5"/>
  <c r="L182"/>
  <c r="M182" s="1"/>
  <c r="N182" s="1"/>
  <c r="O182" s="1"/>
  <c r="P182" s="1"/>
  <c r="F182"/>
  <c r="D182"/>
  <c r="E182"/>
  <c r="L26"/>
  <c r="M26" s="1"/>
  <c r="K24" i="3"/>
  <c r="L24"/>
  <c r="C24"/>
  <c r="D24"/>
  <c r="E24"/>
  <c r="F24"/>
  <c r="C178"/>
  <c r="K178"/>
  <c r="L178"/>
  <c r="M178"/>
  <c r="N178" s="1"/>
  <c r="O178" s="1"/>
  <c r="A178" s="1"/>
  <c r="D178"/>
  <c r="F178"/>
  <c r="E178"/>
  <c r="C294"/>
  <c r="K294"/>
  <c r="L294" s="1"/>
  <c r="M294" s="1"/>
  <c r="N294" s="1"/>
  <c r="O294" s="1"/>
  <c r="A294" s="1"/>
  <c r="D294"/>
  <c r="F294"/>
  <c r="E294"/>
  <c r="F141"/>
  <c r="K141"/>
  <c r="L141"/>
  <c r="M141"/>
  <c r="N141" s="1"/>
  <c r="O141" s="1"/>
  <c r="A141" s="1"/>
  <c r="C141"/>
  <c r="D141"/>
  <c r="E141"/>
  <c r="L38" i="5"/>
  <c r="M38"/>
  <c r="F115" i="3"/>
  <c r="C115"/>
  <c r="D115"/>
  <c r="E115"/>
  <c r="K115"/>
  <c r="L115" s="1"/>
  <c r="M115" s="1"/>
  <c r="N115" s="1"/>
  <c r="O115" s="1"/>
  <c r="A115" s="1"/>
  <c r="F97"/>
  <c r="K97"/>
  <c r="L97" s="1"/>
  <c r="M97" s="1"/>
  <c r="N97" s="1"/>
  <c r="O97" s="1"/>
  <c r="A97" s="1"/>
  <c r="E97"/>
  <c r="C97"/>
  <c r="D97"/>
  <c r="F106" i="5"/>
  <c r="L106"/>
  <c r="M106"/>
  <c r="N106"/>
  <c r="O106" s="1"/>
  <c r="P106" s="1"/>
  <c r="D106"/>
  <c r="G106"/>
  <c r="E106"/>
  <c r="D99" i="3"/>
  <c r="K99"/>
  <c r="L99" s="1"/>
  <c r="M99" s="1"/>
  <c r="N99" s="1"/>
  <c r="O99" s="1"/>
  <c r="A99" s="1"/>
  <c r="E189"/>
  <c r="C189"/>
  <c r="F189"/>
  <c r="D189"/>
  <c r="K189"/>
  <c r="L189" s="1"/>
  <c r="M189" s="1"/>
  <c r="N189" s="1"/>
  <c r="O189" s="1"/>
  <c r="A189" s="1"/>
  <c r="F257" i="5"/>
  <c r="G257"/>
  <c r="L257"/>
  <c r="M257" s="1"/>
  <c r="N257" s="1"/>
  <c r="O257" s="1"/>
  <c r="P257" s="1"/>
  <c r="E257"/>
  <c r="D257"/>
  <c r="L60"/>
  <c r="M60"/>
  <c r="N60" s="1"/>
  <c r="O60" s="1"/>
  <c r="P60" s="1"/>
  <c r="E60"/>
  <c r="D60"/>
  <c r="F60"/>
  <c r="G60"/>
  <c r="D153"/>
  <c r="F153"/>
  <c r="E153"/>
  <c r="L153"/>
  <c r="M153"/>
  <c r="N153" s="1"/>
  <c r="O153" s="1"/>
  <c r="P153" s="1"/>
  <c r="G153"/>
  <c r="C179" i="3"/>
  <c r="F179"/>
  <c r="D179"/>
  <c r="K179"/>
  <c r="L179" s="1"/>
  <c r="M179" s="1"/>
  <c r="N179" s="1"/>
  <c r="O179" s="1"/>
  <c r="A179" s="1"/>
  <c r="E179"/>
  <c r="G294" i="5"/>
  <c r="E294"/>
  <c r="L294"/>
  <c r="M294" s="1"/>
  <c r="N294" s="1"/>
  <c r="O294" s="1"/>
  <c r="P294" s="1"/>
  <c r="F294"/>
  <c r="D294"/>
  <c r="L299"/>
  <c r="M299" s="1"/>
  <c r="N299" s="1"/>
  <c r="O299" s="1"/>
  <c r="P299" s="1"/>
  <c r="G299"/>
  <c r="F299"/>
  <c r="E299"/>
  <c r="D299"/>
  <c r="F202" i="3"/>
  <c r="E202"/>
  <c r="K202"/>
  <c r="L202"/>
  <c r="M202" s="1"/>
  <c r="N202" s="1"/>
  <c r="O202" s="1"/>
  <c r="A202" s="1"/>
  <c r="C202"/>
  <c r="D202"/>
  <c r="F188" i="5"/>
  <c r="D188"/>
  <c r="E188"/>
  <c r="G188"/>
  <c r="L188"/>
  <c r="M188"/>
  <c r="N188" s="1"/>
  <c r="O188" s="1"/>
  <c r="P188" s="1"/>
  <c r="L148"/>
  <c r="M148" s="1"/>
  <c r="N148" s="1"/>
  <c r="O148" s="1"/>
  <c r="P148" s="1"/>
  <c r="E148"/>
  <c r="G148"/>
  <c r="F148"/>
  <c r="D148"/>
  <c r="E144" i="3"/>
  <c r="F144"/>
  <c r="K144"/>
  <c r="L144"/>
  <c r="M144" s="1"/>
  <c r="N144" s="1"/>
  <c r="O144" s="1"/>
  <c r="A144" s="1"/>
  <c r="D144"/>
  <c r="C144"/>
  <c r="E298"/>
  <c r="D298"/>
  <c r="F298"/>
  <c r="K298"/>
  <c r="L298"/>
  <c r="M298"/>
  <c r="N298" s="1"/>
  <c r="O298" s="1"/>
  <c r="A298" s="1"/>
  <c r="C298"/>
  <c r="K192"/>
  <c r="L192" s="1"/>
  <c r="M192" s="1"/>
  <c r="N192" s="1"/>
  <c r="O192" s="1"/>
  <c r="A192" s="1"/>
  <c r="E192"/>
  <c r="F192"/>
  <c r="D192"/>
  <c r="C192"/>
  <c r="F114"/>
  <c r="D114"/>
  <c r="K114"/>
  <c r="L114" s="1"/>
  <c r="M114" s="1"/>
  <c r="N114" s="1"/>
  <c r="O114" s="1"/>
  <c r="A114" s="1"/>
  <c r="E114"/>
  <c r="C114"/>
  <c r="G93" i="5"/>
  <c r="D93"/>
  <c r="E93"/>
  <c r="F93"/>
  <c r="L93"/>
  <c r="M93" s="1"/>
  <c r="N93" s="1"/>
  <c r="O93" s="1"/>
  <c r="P93" s="1"/>
  <c r="F138" i="3"/>
  <c r="K138"/>
  <c r="L138"/>
  <c r="M138" s="1"/>
  <c r="N138" s="1"/>
  <c r="O138" s="1"/>
  <c r="A138" s="1"/>
  <c r="E138"/>
  <c r="C138"/>
  <c r="D138"/>
  <c r="C300"/>
  <c r="F300"/>
  <c r="E300"/>
  <c r="K300"/>
  <c r="L300"/>
  <c r="M300" s="1"/>
  <c r="N300" s="1"/>
  <c r="O300" s="1"/>
  <c r="A300" s="1"/>
  <c r="D300"/>
  <c r="L224" i="5"/>
  <c r="M224"/>
  <c r="N224"/>
  <c r="O224" s="1"/>
  <c r="P224" s="1"/>
  <c r="F224"/>
  <c r="G224"/>
  <c r="E224"/>
  <c r="D224"/>
  <c r="F243"/>
  <c r="G243"/>
  <c r="E243"/>
  <c r="D243"/>
  <c r="L243"/>
  <c r="M243"/>
  <c r="N243" s="1"/>
  <c r="O243" s="1"/>
  <c r="P243" s="1"/>
  <c r="G72"/>
  <c r="E72"/>
  <c r="D72"/>
  <c r="F72"/>
  <c r="L72"/>
  <c r="M72" s="1"/>
  <c r="N72" s="1"/>
  <c r="O72" s="1"/>
  <c r="P72" s="1"/>
  <c r="K26" i="3"/>
  <c r="L26" s="1"/>
  <c r="E26"/>
  <c r="F26"/>
  <c r="D26"/>
  <c r="C26"/>
  <c r="C246"/>
  <c r="K246"/>
  <c r="L246" s="1"/>
  <c r="M246" s="1"/>
  <c r="N246" s="1"/>
  <c r="O246" s="1"/>
  <c r="A246" s="1"/>
  <c r="D246"/>
  <c r="E246"/>
  <c r="F246"/>
  <c r="F239"/>
  <c r="K239"/>
  <c r="L239"/>
  <c r="M239"/>
  <c r="N239" s="1"/>
  <c r="O239" s="1"/>
  <c r="A239" s="1"/>
  <c r="E239"/>
  <c r="C239"/>
  <c r="D239"/>
  <c r="E268" i="5"/>
  <c r="F268"/>
  <c r="L268"/>
  <c r="M268" s="1"/>
  <c r="N268" s="1"/>
  <c r="O268" s="1"/>
  <c r="P268" s="1"/>
  <c r="D268"/>
  <c r="G268"/>
  <c r="D162"/>
  <c r="G162"/>
  <c r="L162"/>
  <c r="M162"/>
  <c r="N162"/>
  <c r="O162" s="1"/>
  <c r="P162" s="1"/>
  <c r="F162"/>
  <c r="E162"/>
  <c r="L110"/>
  <c r="M110" s="1"/>
  <c r="N110" s="1"/>
  <c r="O110" s="1"/>
  <c r="P110" s="1"/>
  <c r="G110"/>
  <c r="F110"/>
  <c r="E110"/>
  <c r="D110"/>
  <c r="L23"/>
  <c r="M23"/>
  <c r="F208" i="3"/>
  <c r="C208"/>
  <c r="D208"/>
  <c r="K208"/>
  <c r="L208"/>
  <c r="M208" s="1"/>
  <c r="N208" s="1"/>
  <c r="O208" s="1"/>
  <c r="A208" s="1"/>
  <c r="E208"/>
  <c r="D159" i="5"/>
  <c r="L159"/>
  <c r="M159"/>
  <c r="N159" s="1"/>
  <c r="O159" s="1"/>
  <c r="P159" s="1"/>
  <c r="F159"/>
  <c r="G159"/>
  <c r="E159"/>
  <c r="K107" i="3"/>
  <c r="L107"/>
  <c r="M107" s="1"/>
  <c r="N107" s="1"/>
  <c r="O107" s="1"/>
  <c r="A107"/>
  <c r="C107"/>
  <c r="D107"/>
  <c r="F107"/>
  <c r="E107"/>
  <c r="L30" i="5"/>
  <c r="M30" s="1"/>
  <c r="L20"/>
  <c r="M20"/>
  <c r="C49" i="3"/>
  <c r="E49"/>
  <c r="D49"/>
  <c r="K49"/>
  <c r="L49" s="1"/>
  <c r="M49" s="1"/>
  <c r="N49" s="1"/>
  <c r="O49" s="1"/>
  <c r="A49" s="1"/>
  <c r="F49"/>
  <c r="C147"/>
  <c r="K147"/>
  <c r="L147" s="1"/>
  <c r="M147" s="1"/>
  <c r="N147" s="1"/>
  <c r="O147" s="1"/>
  <c r="A147" s="1"/>
  <c r="D147"/>
  <c r="F147"/>
  <c r="E147"/>
  <c r="K229"/>
  <c r="L229" s="1"/>
  <c r="M229" s="1"/>
  <c r="N229" s="1"/>
  <c r="O229" s="1"/>
  <c r="A229" s="1"/>
  <c r="E229"/>
  <c r="C229"/>
  <c r="F229"/>
  <c r="D229"/>
  <c r="D93"/>
  <c r="K93"/>
  <c r="L93" s="1"/>
  <c r="M93" s="1"/>
  <c r="N93" s="1"/>
  <c r="O93" s="1"/>
  <c r="A93" s="1"/>
  <c r="C93"/>
  <c r="F93"/>
  <c r="E93"/>
  <c r="L94" i="5"/>
  <c r="M94" s="1"/>
  <c r="N94" s="1"/>
  <c r="O94" s="1"/>
  <c r="P94" s="1"/>
  <c r="B94" s="1"/>
  <c r="F94"/>
  <c r="E94"/>
  <c r="G94"/>
  <c r="D94"/>
  <c r="K130" i="3"/>
  <c r="L130"/>
  <c r="M130"/>
  <c r="N130" s="1"/>
  <c r="O130" s="1"/>
  <c r="A130" s="1"/>
  <c r="E130"/>
  <c r="D130"/>
  <c r="C130"/>
  <c r="F130"/>
  <c r="C292"/>
  <c r="D292"/>
  <c r="K292"/>
  <c r="L292"/>
  <c r="M292"/>
  <c r="N292" s="1"/>
  <c r="O292" s="1"/>
  <c r="A292" s="1"/>
  <c r="F292"/>
  <c r="E292"/>
  <c r="L226" i="5"/>
  <c r="M226"/>
  <c r="N226"/>
  <c r="O226" s="1"/>
  <c r="P226" s="1"/>
  <c r="D226"/>
  <c r="F226"/>
  <c r="G226"/>
  <c r="E226"/>
  <c r="K9" i="3"/>
  <c r="L9"/>
  <c r="D9"/>
  <c r="C9"/>
  <c r="F9"/>
  <c r="E9"/>
  <c r="L32" i="5"/>
  <c r="M32" s="1"/>
  <c r="L92"/>
  <c r="M92"/>
  <c r="N92" s="1"/>
  <c r="O92" s="1"/>
  <c r="P92" s="1"/>
  <c r="E92"/>
  <c r="D92"/>
  <c r="F92"/>
  <c r="G92"/>
  <c r="E14" i="3"/>
  <c r="C14"/>
  <c r="D31" i="26"/>
  <c r="D14" i="3"/>
  <c r="E31" i="26"/>
  <c r="K14" i="3"/>
  <c r="L14" s="1"/>
  <c r="F14"/>
  <c r="G31" i="26"/>
  <c r="K69" i="3"/>
  <c r="L69" s="1"/>
  <c r="M69" s="1"/>
  <c r="N69" s="1"/>
  <c r="O69" s="1"/>
  <c r="A69" s="1"/>
  <c r="D69"/>
  <c r="C69"/>
  <c r="E69"/>
  <c r="F69"/>
  <c r="L263" i="5"/>
  <c r="M263"/>
  <c r="N263" s="1"/>
  <c r="O263" s="1"/>
  <c r="P263" s="1"/>
  <c r="E263"/>
  <c r="F263"/>
  <c r="D263"/>
  <c r="G263"/>
  <c r="G171"/>
  <c r="F171"/>
  <c r="D171"/>
  <c r="L171"/>
  <c r="M171"/>
  <c r="N171" s="1"/>
  <c r="O171" s="1"/>
  <c r="P171" s="1"/>
  <c r="E171"/>
  <c r="L120"/>
  <c r="M120" s="1"/>
  <c r="N120" s="1"/>
  <c r="O120"/>
  <c r="P120" s="1"/>
  <c r="G120"/>
  <c r="F120"/>
  <c r="E120"/>
  <c r="D120"/>
  <c r="G274"/>
  <c r="D274"/>
  <c r="F274"/>
  <c r="L274"/>
  <c r="M274" s="1"/>
  <c r="N274" s="1"/>
  <c r="O274" s="1"/>
  <c r="P274" s="1"/>
  <c r="E274"/>
  <c r="L307"/>
  <c r="M307"/>
  <c r="N307" s="1"/>
  <c r="O307" s="1"/>
  <c r="P307" s="1"/>
  <c r="F307"/>
  <c r="E307"/>
  <c r="G307"/>
  <c r="D307"/>
  <c r="C231" i="3"/>
  <c r="E231"/>
  <c r="D231"/>
  <c r="F231"/>
  <c r="K231"/>
  <c r="L231" s="1"/>
  <c r="M231" s="1"/>
  <c r="N231" s="1"/>
  <c r="O231" s="1"/>
  <c r="A231" s="1"/>
  <c r="K34"/>
  <c r="L34"/>
  <c r="M34"/>
  <c r="N34" s="1"/>
  <c r="O34" s="1"/>
  <c r="A34" s="1"/>
  <c r="E34"/>
  <c r="D34"/>
  <c r="F34"/>
  <c r="C34"/>
  <c r="D196"/>
  <c r="K196"/>
  <c r="L196" s="1"/>
  <c r="M196" s="1"/>
  <c r="N196"/>
  <c r="O196" s="1"/>
  <c r="A196" s="1"/>
  <c r="F196"/>
  <c r="E196"/>
  <c r="C196"/>
  <c r="F194" i="5"/>
  <c r="E194"/>
  <c r="G194"/>
  <c r="D194"/>
  <c r="L194"/>
  <c r="M194"/>
  <c r="N194"/>
  <c r="O194" s="1"/>
  <c r="P194" s="1"/>
  <c r="F304" i="3"/>
  <c r="C304"/>
  <c r="E304"/>
  <c r="K304"/>
  <c r="L304"/>
  <c r="M304"/>
  <c r="N304" s="1"/>
  <c r="O304" s="1"/>
  <c r="A304" s="1"/>
  <c r="D304"/>
  <c r="L305" i="5"/>
  <c r="M305" s="1"/>
  <c r="N305" s="1"/>
  <c r="O305"/>
  <c r="P305" s="1"/>
  <c r="G305"/>
  <c r="F305"/>
  <c r="D305"/>
  <c r="E305"/>
  <c r="E140"/>
  <c r="L140"/>
  <c r="M140"/>
  <c r="N140" s="1"/>
  <c r="O140" s="1"/>
  <c r="P140" s="1"/>
  <c r="D140"/>
  <c r="F140"/>
  <c r="G140"/>
  <c r="F197"/>
  <c r="E197"/>
  <c r="D197"/>
  <c r="L197"/>
  <c r="M197"/>
  <c r="N197"/>
  <c r="O197" s="1"/>
  <c r="P197" s="1"/>
  <c r="G197"/>
  <c r="F87"/>
  <c r="G87"/>
  <c r="L87"/>
  <c r="M87"/>
  <c r="N87"/>
  <c r="O87" s="1"/>
  <c r="P87" s="1"/>
  <c r="E87"/>
  <c r="D87"/>
  <c r="L42"/>
  <c r="M42" s="1"/>
  <c r="L178"/>
  <c r="M178"/>
  <c r="N178" s="1"/>
  <c r="O178" s="1"/>
  <c r="P178" s="1"/>
  <c r="F178"/>
  <c r="E178"/>
  <c r="D178"/>
  <c r="G178"/>
  <c r="L160"/>
  <c r="M160" s="1"/>
  <c r="N160" s="1"/>
  <c r="O160" s="1"/>
  <c r="P160"/>
  <c r="D160"/>
  <c r="F160"/>
  <c r="G160"/>
  <c r="E160"/>
  <c r="L208"/>
  <c r="M208" s="1"/>
  <c r="N208" s="1"/>
  <c r="O208" s="1"/>
  <c r="P208" s="1"/>
  <c r="F208"/>
  <c r="G208"/>
  <c r="D208"/>
  <c r="E208"/>
  <c r="L105"/>
  <c r="M105"/>
  <c r="N105"/>
  <c r="O105"/>
  <c r="P105" s="1"/>
  <c r="E105"/>
  <c r="D105"/>
  <c r="F105"/>
  <c r="G105"/>
  <c r="E155" i="3"/>
  <c r="C155"/>
  <c r="F155"/>
  <c r="D155"/>
  <c r="K155"/>
  <c r="L155"/>
  <c r="M155" s="1"/>
  <c r="N155" s="1"/>
  <c r="O155" s="1"/>
  <c r="A155" s="1"/>
  <c r="L125" i="5"/>
  <c r="M125" s="1"/>
  <c r="N125" s="1"/>
  <c r="O125" s="1"/>
  <c r="P125" s="1"/>
  <c r="G125"/>
  <c r="D125"/>
  <c r="F125"/>
  <c r="E125"/>
  <c r="E113" i="3"/>
  <c r="K113"/>
  <c r="L113"/>
  <c r="M113" s="1"/>
  <c r="N113" s="1"/>
  <c r="O113" s="1"/>
  <c r="A113" s="1"/>
  <c r="C113"/>
  <c r="D113"/>
  <c r="F113"/>
  <c r="L163" i="5"/>
  <c r="M163"/>
  <c r="N163" s="1"/>
  <c r="O163" s="1"/>
  <c r="P163" s="1"/>
  <c r="G163"/>
  <c r="F163"/>
  <c r="E163"/>
  <c r="D163"/>
  <c r="E207"/>
  <c r="G207"/>
  <c r="D207"/>
  <c r="F207"/>
  <c r="L207"/>
  <c r="M207" s="1"/>
  <c r="N207" s="1"/>
  <c r="O207"/>
  <c r="P207"/>
  <c r="E156" i="3"/>
  <c r="K156"/>
  <c r="L156"/>
  <c r="M156"/>
  <c r="N156" s="1"/>
  <c r="O156" s="1"/>
  <c r="A156" s="1"/>
  <c r="D156"/>
  <c r="F156"/>
  <c r="C156"/>
  <c r="G107" i="5"/>
  <c r="F107"/>
  <c r="E107"/>
  <c r="L107"/>
  <c r="M107"/>
  <c r="N107" s="1"/>
  <c r="O107" s="1"/>
  <c r="P107" s="1"/>
  <c r="D107"/>
  <c r="F227" i="3"/>
  <c r="K227"/>
  <c r="L227"/>
  <c r="M227"/>
  <c r="N227"/>
  <c r="O227" s="1"/>
  <c r="A227" s="1"/>
  <c r="E227"/>
  <c r="C227"/>
  <c r="D227"/>
  <c r="F193" i="5"/>
  <c r="D193"/>
  <c r="L193"/>
  <c r="M193" s="1"/>
  <c r="N193" s="1"/>
  <c r="O193"/>
  <c r="P193"/>
  <c r="E193"/>
  <c r="G193"/>
  <c r="G58"/>
  <c r="F58"/>
  <c r="D58"/>
  <c r="L58"/>
  <c r="M58"/>
  <c r="N58"/>
  <c r="O58" s="1"/>
  <c r="P58" s="1"/>
  <c r="E58"/>
  <c r="L103"/>
  <c r="M103" s="1"/>
  <c r="N103" s="1"/>
  <c r="O103"/>
  <c r="P103"/>
  <c r="G103"/>
  <c r="D103"/>
  <c r="F103"/>
  <c r="E103"/>
  <c r="C212" i="3"/>
  <c r="D212"/>
  <c r="K212"/>
  <c r="L212"/>
  <c r="M212" s="1"/>
  <c r="N212" s="1"/>
  <c r="O212" s="1"/>
  <c r="A212" s="1"/>
  <c r="F212"/>
  <c r="E212"/>
  <c r="E116"/>
  <c r="K116"/>
  <c r="L116" s="1"/>
  <c r="M116" s="1"/>
  <c r="N116"/>
  <c r="O116"/>
  <c r="A116" s="1"/>
  <c r="F116"/>
  <c r="C116"/>
  <c r="D116"/>
  <c r="L308" i="5"/>
  <c r="M308"/>
  <c r="N308"/>
  <c r="O308"/>
  <c r="P308" s="1"/>
  <c r="E308"/>
  <c r="F308"/>
  <c r="G308"/>
  <c r="D308"/>
  <c r="L143"/>
  <c r="M143"/>
  <c r="N143" s="1"/>
  <c r="O143" s="1"/>
  <c r="P143" s="1"/>
  <c r="D143"/>
  <c r="F143"/>
  <c r="G143"/>
  <c r="E143"/>
  <c r="K111" i="3"/>
  <c r="L111"/>
  <c r="M111" s="1"/>
  <c r="N111" s="1"/>
  <c r="O111" s="1"/>
  <c r="A111" s="1"/>
  <c r="E111"/>
  <c r="D111"/>
  <c r="C111"/>
  <c r="F111"/>
  <c r="C40"/>
  <c r="F40"/>
  <c r="E40"/>
  <c r="K40"/>
  <c r="L40" s="1"/>
  <c r="M40" s="1"/>
  <c r="N40"/>
  <c r="O40"/>
  <c r="A40" s="1"/>
  <c r="D40"/>
  <c r="F101" i="5"/>
  <c r="D101"/>
  <c r="L101"/>
  <c r="M101"/>
  <c r="N101"/>
  <c r="O101"/>
  <c r="P101" s="1"/>
  <c r="G101"/>
  <c r="E101"/>
  <c r="K106" i="3"/>
  <c r="L106" s="1"/>
  <c r="M106" s="1"/>
  <c r="N106"/>
  <c r="O106"/>
  <c r="A106" s="1"/>
  <c r="F106"/>
  <c r="E106"/>
  <c r="D106"/>
  <c r="C106"/>
  <c r="F267"/>
  <c r="E267"/>
  <c r="D267"/>
  <c r="K267"/>
  <c r="L267"/>
  <c r="M267"/>
  <c r="N267"/>
  <c r="O267" s="1"/>
  <c r="A267" s="1"/>
  <c r="C267"/>
  <c r="D210"/>
  <c r="F210"/>
  <c r="E210"/>
  <c r="K210"/>
  <c r="L210" s="1"/>
  <c r="M210" s="1"/>
  <c r="N210" s="1"/>
  <c r="O210" s="1"/>
  <c r="A210" s="1"/>
  <c r="C210"/>
  <c r="E269" i="5"/>
  <c r="F269"/>
  <c r="L269"/>
  <c r="M269" s="1"/>
  <c r="N269" s="1"/>
  <c r="O269"/>
  <c r="P269" s="1"/>
  <c r="D269"/>
  <c r="G269"/>
  <c r="L43"/>
  <c r="M43" s="1"/>
  <c r="N43" s="1"/>
  <c r="E158" i="3"/>
  <c r="K158"/>
  <c r="L158"/>
  <c r="M158" s="1"/>
  <c r="N158" s="1"/>
  <c r="O158" s="1"/>
  <c r="A158" s="1"/>
  <c r="F158"/>
  <c r="C158"/>
  <c r="D158"/>
  <c r="F296" i="5"/>
  <c r="D296"/>
  <c r="L296"/>
  <c r="M296"/>
  <c r="N296"/>
  <c r="O296"/>
  <c r="P296" s="1"/>
  <c r="G296"/>
  <c r="E296"/>
  <c r="C171" i="3"/>
  <c r="D171"/>
  <c r="K171"/>
  <c r="L171"/>
  <c r="M171" s="1"/>
  <c r="N171" s="1"/>
  <c r="O171" s="1"/>
  <c r="A171" s="1"/>
  <c r="F171"/>
  <c r="E171"/>
  <c r="E94"/>
  <c r="F94"/>
  <c r="K94"/>
  <c r="L94" s="1"/>
  <c r="M94" s="1"/>
  <c r="N94" s="1"/>
  <c r="O94" s="1"/>
  <c r="A94" s="1"/>
  <c r="C94"/>
  <c r="D94"/>
  <c r="L172" i="5"/>
  <c r="M172" s="1"/>
  <c r="N172" s="1"/>
  <c r="O172" s="1"/>
  <c r="P172" s="1"/>
  <c r="D172"/>
  <c r="G172"/>
  <c r="F172"/>
  <c r="E172"/>
  <c r="D295" i="3"/>
  <c r="E295"/>
  <c r="K295"/>
  <c r="L295"/>
  <c r="M295" s="1"/>
  <c r="N295" s="1"/>
  <c r="O295"/>
  <c r="A295" s="1"/>
  <c r="F295"/>
  <c r="C295"/>
  <c r="F126"/>
  <c r="C126"/>
  <c r="D126"/>
  <c r="K126"/>
  <c r="L126"/>
  <c r="M126" s="1"/>
  <c r="N126" s="1"/>
  <c r="O126" s="1"/>
  <c r="A126" s="1"/>
  <c r="E126"/>
  <c r="F56"/>
  <c r="C56"/>
  <c r="K56"/>
  <c r="L56"/>
  <c r="M56" s="1"/>
  <c r="N56" s="1"/>
  <c r="O56"/>
  <c r="A56" s="1"/>
  <c r="E56"/>
  <c r="D56"/>
  <c r="G155" i="5"/>
  <c r="D155"/>
  <c r="L155"/>
  <c r="M155" s="1"/>
  <c r="N155"/>
  <c r="O155"/>
  <c r="P155" s="1"/>
  <c r="E155"/>
  <c r="F155"/>
  <c r="L265"/>
  <c r="M265" s="1"/>
  <c r="N265" s="1"/>
  <c r="O265"/>
  <c r="P265" s="1"/>
  <c r="E265"/>
  <c r="F265"/>
  <c r="D265"/>
  <c r="G265"/>
  <c r="K48" i="3"/>
  <c r="L48" s="1"/>
  <c r="M48"/>
  <c r="N48"/>
  <c r="O48" s="1"/>
  <c r="A48" s="1"/>
  <c r="D48"/>
  <c r="F48"/>
  <c r="C48"/>
  <c r="E48"/>
  <c r="F45"/>
  <c r="E45"/>
  <c r="C45"/>
  <c r="K45"/>
  <c r="L45"/>
  <c r="M45" s="1"/>
  <c r="N45" s="1"/>
  <c r="O45" s="1"/>
  <c r="A45" s="1"/>
  <c r="D45"/>
  <c r="K203"/>
  <c r="L203" s="1"/>
  <c r="M203" s="1"/>
  <c r="N203" s="1"/>
  <c r="O203" s="1"/>
  <c r="A203" s="1"/>
  <c r="D203"/>
  <c r="F203"/>
  <c r="E203"/>
  <c r="C203"/>
  <c r="L161" i="5"/>
  <c r="M161" s="1"/>
  <c r="N161" s="1"/>
  <c r="O161" s="1"/>
  <c r="P161" s="1"/>
  <c r="D161"/>
  <c r="E161"/>
  <c r="G161"/>
  <c r="F161"/>
  <c r="C11" i="3"/>
  <c r="K11"/>
  <c r="L11"/>
  <c r="E11"/>
  <c r="F11"/>
  <c r="D11"/>
  <c r="E279"/>
  <c r="F279"/>
  <c r="C279"/>
  <c r="D279"/>
  <c r="K279"/>
  <c r="L279"/>
  <c r="M279"/>
  <c r="N279" s="1"/>
  <c r="O279" s="1"/>
  <c r="A279"/>
  <c r="D82"/>
  <c r="K82"/>
  <c r="L82" s="1"/>
  <c r="M82"/>
  <c r="N82"/>
  <c r="O82" s="1"/>
  <c r="A82" s="1"/>
  <c r="C82"/>
  <c r="F82"/>
  <c r="E82"/>
  <c r="K122"/>
  <c r="L122"/>
  <c r="M122" s="1"/>
  <c r="N122" s="1"/>
  <c r="O122" s="1"/>
  <c r="A122" s="1"/>
  <c r="D122"/>
  <c r="C122"/>
  <c r="F122"/>
  <c r="E122"/>
  <c r="D124"/>
  <c r="K124"/>
  <c r="L124"/>
  <c r="M124"/>
  <c r="N124"/>
  <c r="O124" s="1"/>
  <c r="A124" s="1"/>
  <c r="E124"/>
  <c r="C124"/>
  <c r="F124"/>
  <c r="F124" i="5"/>
  <c r="G124"/>
  <c r="L124"/>
  <c r="M124" s="1"/>
  <c r="N124" s="1"/>
  <c r="O124"/>
  <c r="P124"/>
  <c r="D124"/>
  <c r="E124"/>
  <c r="E228"/>
  <c r="L228"/>
  <c r="M228" s="1"/>
  <c r="N228" s="1"/>
  <c r="O228" s="1"/>
  <c r="P228" s="1"/>
  <c r="F228"/>
  <c r="D228"/>
  <c r="G228"/>
  <c r="E121" i="3"/>
  <c r="F121"/>
  <c r="D121"/>
  <c r="C121"/>
  <c r="K121"/>
  <c r="L121" s="1"/>
  <c r="M121" s="1"/>
  <c r="N121"/>
  <c r="O121"/>
  <c r="A121" s="1"/>
  <c r="K238"/>
  <c r="L238"/>
  <c r="M238"/>
  <c r="N238" s="1"/>
  <c r="O238" s="1"/>
  <c r="A238"/>
  <c r="F238"/>
  <c r="E238"/>
  <c r="C238"/>
  <c r="D238"/>
  <c r="G236" i="5"/>
  <c r="L236"/>
  <c r="M236"/>
  <c r="N236"/>
  <c r="O236" s="1"/>
  <c r="P236" s="1"/>
  <c r="F236"/>
  <c r="D236"/>
  <c r="E236"/>
  <c r="C22" i="3"/>
  <c r="K22"/>
  <c r="L22"/>
  <c r="D22"/>
  <c r="F22"/>
  <c r="D242"/>
  <c r="F242"/>
  <c r="E242"/>
  <c r="K242"/>
  <c r="L242"/>
  <c r="M242"/>
  <c r="N242"/>
  <c r="O242" s="1"/>
  <c r="A242" s="1"/>
  <c r="C242"/>
  <c r="F47" i="5"/>
  <c r="D47"/>
  <c r="L47"/>
  <c r="M47"/>
  <c r="N47" s="1"/>
  <c r="O47" s="1"/>
  <c r="P47" s="1"/>
  <c r="G47"/>
  <c r="E47"/>
  <c r="K305" i="3"/>
  <c r="L305"/>
  <c r="M305"/>
  <c r="N305"/>
  <c r="O305" s="1"/>
  <c r="A305" s="1"/>
  <c r="C305"/>
  <c r="F305"/>
  <c r="E305"/>
  <c r="D305"/>
  <c r="K185"/>
  <c r="L185" s="1"/>
  <c r="M185" s="1"/>
  <c r="N185" s="1"/>
  <c r="O185" s="1"/>
  <c r="A185" s="1"/>
  <c r="D185"/>
  <c r="E185"/>
  <c r="F185"/>
  <c r="C185"/>
  <c r="K283"/>
  <c r="L283"/>
  <c r="M283"/>
  <c r="N283"/>
  <c r="O283" s="1"/>
  <c r="A283" s="1"/>
  <c r="D283"/>
  <c r="F283"/>
  <c r="E283"/>
  <c r="C283"/>
  <c r="E286"/>
  <c r="K286"/>
  <c r="L286" s="1"/>
  <c r="M286" s="1"/>
  <c r="N286"/>
  <c r="O286"/>
  <c r="A286" s="1"/>
  <c r="F286"/>
  <c r="D286"/>
  <c r="C286"/>
  <c r="L211" i="5"/>
  <c r="M211"/>
  <c r="N211"/>
  <c r="O211"/>
  <c r="P211" s="1"/>
  <c r="D211"/>
  <c r="G211"/>
  <c r="F211"/>
  <c r="E211"/>
  <c r="G280"/>
  <c r="E280"/>
  <c r="L280"/>
  <c r="M280" s="1"/>
  <c r="N280" s="1"/>
  <c r="O280"/>
  <c r="P280"/>
  <c r="F280"/>
  <c r="D280"/>
  <c r="K248" i="3"/>
  <c r="L248"/>
  <c r="M248" s="1"/>
  <c r="N248" s="1"/>
  <c r="O248" s="1"/>
  <c r="A248" s="1"/>
  <c r="F248"/>
  <c r="C248"/>
  <c r="D248"/>
  <c r="E248"/>
  <c r="E189" i="5"/>
  <c r="D189"/>
  <c r="L189"/>
  <c r="M189"/>
  <c r="N189" s="1"/>
  <c r="O189" s="1"/>
  <c r="P189"/>
  <c r="F189"/>
  <c r="G189"/>
  <c r="E161" i="3"/>
  <c r="F161"/>
  <c r="D161"/>
  <c r="K161"/>
  <c r="L161"/>
  <c r="M161"/>
  <c r="N161"/>
  <c r="O161" s="1"/>
  <c r="A161" s="1"/>
  <c r="C161"/>
  <c r="L112" i="5"/>
  <c r="M112" s="1"/>
  <c r="N112" s="1"/>
  <c r="O112"/>
  <c r="P112"/>
  <c r="D112"/>
  <c r="F112"/>
  <c r="G112"/>
  <c r="E112"/>
  <c r="D55"/>
  <c r="F55"/>
  <c r="L55"/>
  <c r="M55"/>
  <c r="N55" s="1"/>
  <c r="O55" s="1"/>
  <c r="P55" s="1"/>
  <c r="G55"/>
  <c r="E55"/>
  <c r="G102"/>
  <c r="F102"/>
  <c r="E102"/>
  <c r="L102"/>
  <c r="M102"/>
  <c r="N102"/>
  <c r="O102"/>
  <c r="P102" s="1"/>
  <c r="D102"/>
  <c r="L35"/>
  <c r="M35" s="1"/>
  <c r="E89" i="3"/>
  <c r="D89"/>
  <c r="F89"/>
  <c r="C89"/>
  <c r="K89"/>
  <c r="L89"/>
  <c r="M89"/>
  <c r="N89" s="1"/>
  <c r="O89" s="1"/>
  <c r="A89" s="1"/>
  <c r="F173" i="5"/>
  <c r="E173"/>
  <c r="D173"/>
  <c r="G173"/>
  <c r="L173"/>
  <c r="M173"/>
  <c r="N173" s="1"/>
  <c r="O173" s="1"/>
  <c r="P173"/>
  <c r="L117"/>
  <c r="M117" s="1"/>
  <c r="N117" s="1"/>
  <c r="O117"/>
  <c r="P117"/>
  <c r="G117"/>
  <c r="E117"/>
  <c r="D117"/>
  <c r="F117"/>
  <c r="C173" i="3"/>
  <c r="F173"/>
  <c r="K173"/>
  <c r="L173"/>
  <c r="M173" s="1"/>
  <c r="N173" s="1"/>
  <c r="O173"/>
  <c r="A173" s="1"/>
  <c r="E173"/>
  <c r="D173"/>
  <c r="D280"/>
  <c r="K280"/>
  <c r="L280" s="1"/>
  <c r="M280" s="1"/>
  <c r="N280"/>
  <c r="O280"/>
  <c r="A280" s="1"/>
  <c r="E280"/>
  <c r="F280"/>
  <c r="C280"/>
  <c r="D91"/>
  <c r="F91"/>
  <c r="E91"/>
  <c r="K91"/>
  <c r="L91" s="1"/>
  <c r="M91" s="1"/>
  <c r="N91"/>
  <c r="O91"/>
  <c r="A91" s="1"/>
  <c r="C91"/>
  <c r="F181"/>
  <c r="K181"/>
  <c r="L181" s="1"/>
  <c r="M181" s="1"/>
  <c r="N181"/>
  <c r="O181" s="1"/>
  <c r="A181" s="1"/>
  <c r="C181"/>
  <c r="D181"/>
  <c r="E181"/>
  <c r="E260" i="5"/>
  <c r="D260"/>
  <c r="F260"/>
  <c r="G260"/>
  <c r="L260"/>
  <c r="M260" s="1"/>
  <c r="N260"/>
  <c r="O260"/>
  <c r="P260" s="1"/>
  <c r="G283"/>
  <c r="D283"/>
  <c r="E283"/>
  <c r="L283"/>
  <c r="M283"/>
  <c r="N283"/>
  <c r="O283"/>
  <c r="P283" s="1"/>
  <c r="F283"/>
  <c r="L28"/>
  <c r="M28" s="1"/>
  <c r="K79" i="3"/>
  <c r="L79"/>
  <c r="M79"/>
  <c r="N79" s="1"/>
  <c r="O79" s="1"/>
  <c r="A79" s="1"/>
  <c r="E79"/>
  <c r="D79"/>
  <c r="F79"/>
  <c r="C79"/>
  <c r="G215" i="5"/>
  <c r="L215"/>
  <c r="M215" s="1"/>
  <c r="N215" s="1"/>
  <c r="O215"/>
  <c r="P215" s="1"/>
  <c r="E215"/>
  <c r="F215"/>
  <c r="D215"/>
  <c r="K261" i="3"/>
  <c r="L261" s="1"/>
  <c r="M261" s="1"/>
  <c r="N261"/>
  <c r="O261"/>
  <c r="A261" s="1"/>
  <c r="C261"/>
  <c r="F261"/>
  <c r="E261"/>
  <c r="D261"/>
  <c r="F199" i="5"/>
  <c r="E199"/>
  <c r="D199"/>
  <c r="G199"/>
  <c r="L199"/>
  <c r="M199"/>
  <c r="N199"/>
  <c r="O199" s="1"/>
  <c r="P199" s="1"/>
  <c r="F158"/>
  <c r="L158"/>
  <c r="M158" s="1"/>
  <c r="N158" s="1"/>
  <c r="O158" s="1"/>
  <c r="P158" s="1"/>
  <c r="G158"/>
  <c r="E158"/>
  <c r="D158"/>
  <c r="E46"/>
  <c r="F46"/>
  <c r="G46"/>
  <c r="D46"/>
  <c r="L46"/>
  <c r="M46" s="1"/>
  <c r="N46" s="1"/>
  <c r="O46"/>
  <c r="P46"/>
  <c r="L15"/>
  <c r="M15"/>
  <c r="F298"/>
  <c r="E298"/>
  <c r="G298"/>
  <c r="L298"/>
  <c r="M298"/>
  <c r="N298"/>
  <c r="O298" s="1"/>
  <c r="P298" s="1"/>
  <c r="D298"/>
  <c r="K289" i="3"/>
  <c r="L289" s="1"/>
  <c r="M289" s="1"/>
  <c r="N289" s="1"/>
  <c r="O289" s="1"/>
  <c r="A289" s="1"/>
  <c r="E289"/>
  <c r="F289"/>
  <c r="D289"/>
  <c r="C289"/>
  <c r="G167" i="5"/>
  <c r="E167"/>
  <c r="L167"/>
  <c r="M167" s="1"/>
  <c r="N167" s="1"/>
  <c r="O167" s="1"/>
  <c r="P167" s="1"/>
  <c r="F167"/>
  <c r="D167"/>
  <c r="C62" i="3"/>
  <c r="E62"/>
  <c r="D62"/>
  <c r="K62"/>
  <c r="L62"/>
  <c r="M62"/>
  <c r="N62" s="1"/>
  <c r="O62" s="1"/>
  <c r="A62" s="1"/>
  <c r="F62"/>
  <c r="G115" i="5"/>
  <c r="L115"/>
  <c r="M115"/>
  <c r="N115"/>
  <c r="O115" s="1"/>
  <c r="P115" s="1"/>
  <c r="F115"/>
  <c r="E115"/>
  <c r="D115"/>
  <c r="D127" i="3"/>
  <c r="E127"/>
  <c r="F127"/>
  <c r="C127"/>
  <c r="K127"/>
  <c r="L127"/>
  <c r="M127"/>
  <c r="N127" s="1"/>
  <c r="O127" s="1"/>
  <c r="A127" s="1"/>
  <c r="K233"/>
  <c r="L233" s="1"/>
  <c r="M233" s="1"/>
  <c r="N233" s="1"/>
  <c r="O233" s="1"/>
  <c r="A233" s="1"/>
  <c r="F233"/>
  <c r="D233"/>
  <c r="E233"/>
  <c r="C233"/>
  <c r="K20"/>
  <c r="L20"/>
  <c r="F20"/>
  <c r="C20"/>
  <c r="D31" i="24"/>
  <c r="D20" i="3"/>
  <c r="E20"/>
  <c r="K162"/>
  <c r="L162"/>
  <c r="M162"/>
  <c r="N162"/>
  <c r="O162" s="1"/>
  <c r="A162" s="1"/>
  <c r="E162"/>
  <c r="D162"/>
  <c r="F162"/>
  <c r="C162"/>
  <c r="E196" i="5"/>
  <c r="F196"/>
  <c r="L196"/>
  <c r="M196"/>
  <c r="N196"/>
  <c r="O196"/>
  <c r="P196" s="1"/>
  <c r="D196"/>
  <c r="G196"/>
  <c r="E256" i="3"/>
  <c r="D256"/>
  <c r="F256"/>
  <c r="K256"/>
  <c r="L256"/>
  <c r="M256" s="1"/>
  <c r="N256" s="1"/>
  <c r="O256" s="1"/>
  <c r="A256" s="1"/>
  <c r="C256"/>
  <c r="C83"/>
  <c r="K83"/>
  <c r="L83"/>
  <c r="M83" s="1"/>
  <c r="N83" s="1"/>
  <c r="O83" s="1"/>
  <c r="A83" s="1"/>
  <c r="E83"/>
  <c r="D83"/>
  <c r="F83"/>
  <c r="C165"/>
  <c r="D165"/>
  <c r="E165"/>
  <c r="K165"/>
  <c r="L165"/>
  <c r="M165" s="1"/>
  <c r="N165" s="1"/>
  <c r="O165" s="1"/>
  <c r="A165" s="1"/>
  <c r="F165"/>
  <c r="C29"/>
  <c r="E29"/>
  <c r="K29"/>
  <c r="L29" s="1"/>
  <c r="M29" s="1"/>
  <c r="F29"/>
  <c r="D29"/>
  <c r="L139" i="5"/>
  <c r="M139" s="1"/>
  <c r="N139" s="1"/>
  <c r="O139" s="1"/>
  <c r="P139" s="1"/>
  <c r="F139"/>
  <c r="E139"/>
  <c r="D139"/>
  <c r="G139"/>
  <c r="K301" i="3"/>
  <c r="L301"/>
  <c r="M301"/>
  <c r="N301"/>
  <c r="O301" s="1"/>
  <c r="A301" s="1"/>
  <c r="F301"/>
  <c r="E301"/>
  <c r="C301"/>
  <c r="D301"/>
  <c r="F207"/>
  <c r="K207"/>
  <c r="L207" s="1"/>
  <c r="M207" s="1"/>
  <c r="N207" s="1"/>
  <c r="O207" s="1"/>
  <c r="A207" s="1"/>
  <c r="E207"/>
  <c r="C207"/>
  <c r="D207"/>
  <c r="E163"/>
  <c r="C163"/>
  <c r="D163"/>
  <c r="K163"/>
  <c r="L163" s="1"/>
  <c r="M163" s="1"/>
  <c r="N163" s="1"/>
  <c r="O163" s="1"/>
  <c r="A163" s="1"/>
  <c r="F163"/>
  <c r="F253"/>
  <c r="D253"/>
  <c r="C253"/>
  <c r="K253"/>
  <c r="L253"/>
  <c r="M253"/>
  <c r="N253" s="1"/>
  <c r="O253" s="1"/>
  <c r="A253" s="1"/>
  <c r="E253"/>
  <c r="D209" i="5"/>
  <c r="F209"/>
  <c r="E209"/>
  <c r="G209"/>
  <c r="L209"/>
  <c r="M209"/>
  <c r="N209"/>
  <c r="O209"/>
  <c r="P209" s="1"/>
  <c r="F180"/>
  <c r="G180"/>
  <c r="L180"/>
  <c r="M180" s="1"/>
  <c r="N180" s="1"/>
  <c r="O180" s="1"/>
  <c r="P180" s="1"/>
  <c r="E180"/>
  <c r="D180"/>
  <c r="L84"/>
  <c r="M84"/>
  <c r="N84" s="1"/>
  <c r="O84" s="1"/>
  <c r="P84" s="1"/>
  <c r="D84"/>
  <c r="F84"/>
  <c r="E84"/>
  <c r="G84"/>
  <c r="F307" i="3"/>
  <c r="K307"/>
  <c r="L307"/>
  <c r="M307"/>
  <c r="N307"/>
  <c r="O307" s="1"/>
  <c r="A307" s="1"/>
  <c r="E307"/>
  <c r="D307"/>
  <c r="C307"/>
  <c r="L14" i="5"/>
  <c r="M14"/>
  <c r="K120" i="3"/>
  <c r="L120" s="1"/>
  <c r="M120" s="1"/>
  <c r="N120" s="1"/>
  <c r="O120" s="1"/>
  <c r="A120" s="1"/>
  <c r="F120"/>
  <c r="C120"/>
  <c r="D120"/>
  <c r="E120"/>
  <c r="K258"/>
  <c r="L258"/>
  <c r="M258"/>
  <c r="N258" s="1"/>
  <c r="O258" s="1"/>
  <c r="A258" s="1"/>
  <c r="F258"/>
  <c r="D258"/>
  <c r="C258"/>
  <c r="E258"/>
  <c r="L45" i="5"/>
  <c r="M45" s="1"/>
  <c r="N45" s="1"/>
  <c r="O45" s="1"/>
  <c r="P45" s="1"/>
  <c r="F45"/>
  <c r="D45"/>
  <c r="G45"/>
  <c r="E45"/>
  <c r="C87" i="3"/>
  <c r="K87"/>
  <c r="L87"/>
  <c r="M87"/>
  <c r="N87" s="1"/>
  <c r="O87" s="1"/>
  <c r="A87" s="1"/>
  <c r="D87"/>
  <c r="F87"/>
  <c r="E87"/>
  <c r="D232" i="5"/>
  <c r="G232"/>
  <c r="L232"/>
  <c r="M232"/>
  <c r="N232"/>
  <c r="O232"/>
  <c r="P232" s="1"/>
  <c r="F232"/>
  <c r="E232"/>
  <c r="F156"/>
  <c r="G156"/>
  <c r="L156"/>
  <c r="M156"/>
  <c r="N156"/>
  <c r="O156" s="1"/>
  <c r="P156" s="1"/>
  <c r="E156"/>
  <c r="D156"/>
  <c r="F225"/>
  <c r="E225"/>
  <c r="L225"/>
  <c r="M225"/>
  <c r="N225" s="1"/>
  <c r="O225" s="1"/>
  <c r="P225" s="1"/>
  <c r="D225"/>
  <c r="G225"/>
  <c r="L132"/>
  <c r="M132"/>
  <c r="N132"/>
  <c r="O132" s="1"/>
  <c r="P132" s="1"/>
  <c r="D132"/>
  <c r="G132"/>
  <c r="E132"/>
  <c r="F132"/>
  <c r="E56"/>
  <c r="L56"/>
  <c r="M56" s="1"/>
  <c r="N56" s="1"/>
  <c r="O56" s="1"/>
  <c r="P56" s="1"/>
  <c r="B56" s="1"/>
  <c r="D56"/>
  <c r="G56"/>
  <c r="F56"/>
  <c r="F59"/>
  <c r="E59"/>
  <c r="L59"/>
  <c r="M59"/>
  <c r="N59"/>
  <c r="O59" s="1"/>
  <c r="P59" s="1"/>
  <c r="G59"/>
  <c r="D59"/>
  <c r="G152"/>
  <c r="E152"/>
  <c r="D152"/>
  <c r="L152"/>
  <c r="M152" s="1"/>
  <c r="N152" s="1"/>
  <c r="O152" s="1"/>
  <c r="P152" s="1"/>
  <c r="F152"/>
  <c r="D215" i="3"/>
  <c r="F215"/>
  <c r="K215"/>
  <c r="L215" s="1"/>
  <c r="M215" s="1"/>
  <c r="N215" s="1"/>
  <c r="O215" s="1"/>
  <c r="A215" s="1"/>
  <c r="E215"/>
  <c r="C215"/>
  <c r="E166"/>
  <c r="C166"/>
  <c r="F166"/>
  <c r="K166"/>
  <c r="L166"/>
  <c r="M166" s="1"/>
  <c r="N166" s="1"/>
  <c r="O166" s="1"/>
  <c r="A166" s="1"/>
  <c r="D166"/>
  <c r="D214"/>
  <c r="E214"/>
  <c r="C214"/>
  <c r="F214"/>
  <c r="K214"/>
  <c r="L214"/>
  <c r="M214"/>
  <c r="N214" s="1"/>
  <c r="O214" s="1"/>
  <c r="A214" s="1"/>
  <c r="E205"/>
  <c r="C205"/>
  <c r="D205"/>
  <c r="K205"/>
  <c r="L205"/>
  <c r="M205" s="1"/>
  <c r="N205" s="1"/>
  <c r="O205" s="1"/>
  <c r="A205" s="1"/>
  <c r="F205"/>
  <c r="L135" i="5"/>
  <c r="M135"/>
  <c r="N135"/>
  <c r="O135" s="1"/>
  <c r="P135" s="1"/>
  <c r="B135" s="1"/>
  <c r="E135"/>
  <c r="D135"/>
  <c r="F135"/>
  <c r="G135"/>
  <c r="E187" i="3"/>
  <c r="K187"/>
  <c r="L187"/>
  <c r="M187"/>
  <c r="N187"/>
  <c r="O187" s="1"/>
  <c r="A187" s="1"/>
  <c r="C187"/>
  <c r="F187"/>
  <c r="D187"/>
  <c r="K276"/>
  <c r="L276"/>
  <c r="M276"/>
  <c r="N276" s="1"/>
  <c r="O276" s="1"/>
  <c r="A276" s="1"/>
  <c r="E276"/>
  <c r="C276"/>
  <c r="D276"/>
  <c r="F276"/>
  <c r="F32"/>
  <c r="K32"/>
  <c r="L32"/>
  <c r="M32"/>
  <c r="N32"/>
  <c r="O32" s="1"/>
  <c r="A32" s="1"/>
  <c r="E32"/>
  <c r="D32"/>
  <c r="C32"/>
  <c r="F244"/>
  <c r="C244"/>
  <c r="D244"/>
  <c r="K244"/>
  <c r="L244"/>
  <c r="M244"/>
  <c r="N244"/>
  <c r="O244" s="1"/>
  <c r="A244" s="1"/>
  <c r="E244"/>
  <c r="F150"/>
  <c r="C150"/>
  <c r="K150"/>
  <c r="L150"/>
  <c r="M150"/>
  <c r="N150" s="1"/>
  <c r="O150" s="1"/>
  <c r="A150" s="1"/>
  <c r="D150"/>
  <c r="E150"/>
  <c r="K296"/>
  <c r="L296"/>
  <c r="M296"/>
  <c r="N296" s="1"/>
  <c r="O296" s="1"/>
  <c r="A296" s="1"/>
  <c r="E296"/>
  <c r="F296"/>
  <c r="D296"/>
  <c r="C296"/>
  <c r="L190" i="5"/>
  <c r="M190" s="1"/>
  <c r="N190" s="1"/>
  <c r="O190" s="1"/>
  <c r="P190" s="1"/>
  <c r="F190"/>
  <c r="E190"/>
  <c r="D190"/>
  <c r="G190"/>
  <c r="G133"/>
  <c r="L133"/>
  <c r="M133"/>
  <c r="N133"/>
  <c r="O133" s="1"/>
  <c r="P133" s="1"/>
  <c r="D133"/>
  <c r="F133"/>
  <c r="E133"/>
  <c r="F177" i="3"/>
  <c r="E177"/>
  <c r="D177"/>
  <c r="K177"/>
  <c r="L177"/>
  <c r="M177"/>
  <c r="N177"/>
  <c r="O177" s="1"/>
  <c r="A177" s="1"/>
  <c r="C177"/>
  <c r="C275"/>
  <c r="F275"/>
  <c r="E275"/>
  <c r="D275"/>
  <c r="K275"/>
  <c r="L275" s="1"/>
  <c r="M275" s="1"/>
  <c r="N275" s="1"/>
  <c r="O275" s="1"/>
  <c r="A275" s="1"/>
  <c r="E134"/>
  <c r="F134"/>
  <c r="D134"/>
  <c r="C134"/>
  <c r="K134"/>
  <c r="L134"/>
  <c r="M134"/>
  <c r="N134" s="1"/>
  <c r="O134" s="1"/>
  <c r="A134" s="1"/>
  <c r="K285"/>
  <c r="L285" s="1"/>
  <c r="M285" s="1"/>
  <c r="N285" s="1"/>
  <c r="O285" s="1"/>
  <c r="A285" s="1"/>
  <c r="F285"/>
  <c r="C285"/>
  <c r="E285"/>
  <c r="D285"/>
  <c r="E48" i="5"/>
  <c r="D48"/>
  <c r="F48"/>
  <c r="G48"/>
  <c r="L48"/>
  <c r="M48"/>
  <c r="N48"/>
  <c r="O48" s="1"/>
  <c r="P48" s="1"/>
  <c r="B48" s="1"/>
  <c r="E254"/>
  <c r="D254"/>
  <c r="G254"/>
  <c r="L254"/>
  <c r="M254"/>
  <c r="N254" s="1"/>
  <c r="O254" s="1"/>
  <c r="P254" s="1"/>
  <c r="F254"/>
  <c r="F18" i="3"/>
  <c r="E18"/>
  <c r="C18"/>
  <c r="K18"/>
  <c r="L18" s="1"/>
  <c r="K52"/>
  <c r="L52"/>
  <c r="M52"/>
  <c r="N52" s="1"/>
  <c r="O52" s="1"/>
  <c r="A52" s="1"/>
  <c r="E52"/>
  <c r="F52"/>
  <c r="C52"/>
  <c r="D52"/>
  <c r="K102"/>
  <c r="L102" s="1"/>
  <c r="M102" s="1"/>
  <c r="N102" s="1"/>
  <c r="O102" s="1"/>
  <c r="A102" s="1"/>
  <c r="D102"/>
  <c r="F102"/>
  <c r="E102"/>
  <c r="C102"/>
  <c r="D251" i="5"/>
  <c r="E251"/>
  <c r="G251"/>
  <c r="F251"/>
  <c r="L251"/>
  <c r="M251"/>
  <c r="N251"/>
  <c r="O251" s="1"/>
  <c r="P251" s="1"/>
  <c r="E142"/>
  <c r="D142"/>
  <c r="L142"/>
  <c r="M142"/>
  <c r="N142"/>
  <c r="O142"/>
  <c r="P142" s="1"/>
  <c r="F142"/>
  <c r="G142"/>
  <c r="D154"/>
  <c r="G154"/>
  <c r="E154"/>
  <c r="F154"/>
  <c r="L154"/>
  <c r="M154" s="1"/>
  <c r="N154" s="1"/>
  <c r="O154" s="1"/>
  <c r="P154" s="1"/>
  <c r="B154" s="1"/>
  <c r="K85" i="3"/>
  <c r="L85"/>
  <c r="M85"/>
  <c r="N85" s="1"/>
  <c r="O85" s="1"/>
  <c r="A85" s="1"/>
  <c r="F85"/>
  <c r="D85"/>
  <c r="C85"/>
  <c r="E85"/>
  <c r="F219" i="5"/>
  <c r="E219"/>
  <c r="G219"/>
  <c r="D219"/>
  <c r="L219"/>
  <c r="M219" s="1"/>
  <c r="N219" s="1"/>
  <c r="O219" s="1"/>
  <c r="P219" s="1"/>
  <c r="K237" i="3"/>
  <c r="L237"/>
  <c r="M237"/>
  <c r="N237"/>
  <c r="O237" s="1"/>
  <c r="A237" s="1"/>
  <c r="D237"/>
  <c r="F237"/>
  <c r="C237"/>
  <c r="E237"/>
  <c r="C143"/>
  <c r="D143"/>
  <c r="F143"/>
  <c r="E143"/>
  <c r="K143"/>
  <c r="L143"/>
  <c r="M143" s="1"/>
  <c r="N143" s="1"/>
  <c r="O143" s="1"/>
  <c r="A143" s="1"/>
  <c r="G63" i="5"/>
  <c r="E63"/>
  <c r="F63"/>
  <c r="D63"/>
  <c r="L63"/>
  <c r="M63"/>
  <c r="N63"/>
  <c r="O63"/>
  <c r="P63" s="1"/>
  <c r="L150"/>
  <c r="M150"/>
  <c r="N150"/>
  <c r="O150" s="1"/>
  <c r="P150" s="1"/>
  <c r="E150"/>
  <c r="G150"/>
  <c r="F150"/>
  <c r="D150"/>
  <c r="F176" i="3"/>
  <c r="C176"/>
  <c r="K176"/>
  <c r="L176"/>
  <c r="M176"/>
  <c r="N176"/>
  <c r="O176" s="1"/>
  <c r="A176" s="1"/>
  <c r="E176"/>
  <c r="D176"/>
  <c r="C42"/>
  <c r="F42"/>
  <c r="K42"/>
  <c r="L42"/>
  <c r="M42" s="1"/>
  <c r="N42" s="1"/>
  <c r="O42" s="1"/>
  <c r="A42" s="1"/>
  <c r="E42"/>
  <c r="D42"/>
  <c r="F95"/>
  <c r="K95"/>
  <c r="L95" s="1"/>
  <c r="M95" s="1"/>
  <c r="N95" s="1"/>
  <c r="O95" s="1"/>
  <c r="A95" s="1"/>
  <c r="D95"/>
  <c r="C95"/>
  <c r="E95"/>
  <c r="E63"/>
  <c r="D63"/>
  <c r="F63"/>
  <c r="K63"/>
  <c r="L63" s="1"/>
  <c r="M63" s="1"/>
  <c r="N63" s="1"/>
  <c r="O63" s="1"/>
  <c r="A63" s="1"/>
  <c r="C63"/>
  <c r="C169"/>
  <c r="E169"/>
  <c r="K169"/>
  <c r="L169"/>
  <c r="M169"/>
  <c r="N169"/>
  <c r="O169" s="1"/>
  <c r="A169" s="1"/>
  <c r="F169"/>
  <c r="D169"/>
  <c r="K259"/>
  <c r="L259"/>
  <c r="M259"/>
  <c r="N259"/>
  <c r="O259" s="1"/>
  <c r="A259" s="1"/>
  <c r="F259"/>
  <c r="E259"/>
  <c r="C259"/>
  <c r="D259"/>
  <c r="D98"/>
  <c r="K98"/>
  <c r="L98" s="1"/>
  <c r="M98" s="1"/>
  <c r="N98" s="1"/>
  <c r="O98" s="1"/>
  <c r="A98" s="1"/>
  <c r="F98"/>
  <c r="E98"/>
  <c r="C98"/>
  <c r="L272" i="5"/>
  <c r="M272"/>
  <c r="N272"/>
  <c r="O272"/>
  <c r="P272" s="1"/>
  <c r="G272"/>
  <c r="E272"/>
  <c r="F272"/>
  <c r="D272"/>
  <c r="F47" i="3"/>
  <c r="C47"/>
  <c r="K47"/>
  <c r="L47" s="1"/>
  <c r="M47" s="1"/>
  <c r="N47" s="1"/>
  <c r="O47" s="1"/>
  <c r="A47" s="1"/>
  <c r="E47"/>
  <c r="D47"/>
  <c r="L237" i="5"/>
  <c r="M237" s="1"/>
  <c r="N237" s="1"/>
  <c r="O237" s="1"/>
  <c r="P237" s="1"/>
  <c r="E237"/>
  <c r="D237"/>
  <c r="F237"/>
  <c r="G237"/>
  <c r="F249" i="3"/>
  <c r="K249"/>
  <c r="L249"/>
  <c r="M249"/>
  <c r="N249" s="1"/>
  <c r="O249" s="1"/>
  <c r="A249" s="1"/>
  <c r="E249"/>
  <c r="D249"/>
  <c r="C249"/>
  <c r="K44"/>
  <c r="L44"/>
  <c r="M44" s="1"/>
  <c r="N44" s="1"/>
  <c r="O44" s="1"/>
  <c r="A44" s="1"/>
  <c r="D44"/>
  <c r="E44"/>
  <c r="C44"/>
  <c r="F44"/>
  <c r="K222"/>
  <c r="L222"/>
  <c r="M222"/>
  <c r="N222"/>
  <c r="O222" s="1"/>
  <c r="A222" s="1"/>
  <c r="C222"/>
  <c r="D222"/>
  <c r="F222"/>
  <c r="E222"/>
  <c r="G262" i="5"/>
  <c r="E262"/>
  <c r="L262"/>
  <c r="M262"/>
  <c r="N262"/>
  <c r="O262"/>
  <c r="P262" s="1"/>
  <c r="F262"/>
  <c r="D262"/>
  <c r="L259"/>
  <c r="M259" s="1"/>
  <c r="N259" s="1"/>
  <c r="O259" s="1"/>
  <c r="P259" s="1"/>
  <c r="F259"/>
  <c r="G259"/>
  <c r="D259"/>
  <c r="E259"/>
  <c r="C112" i="3"/>
  <c r="D112"/>
  <c r="E112"/>
  <c r="F112"/>
  <c r="K112"/>
  <c r="L112"/>
  <c r="M112"/>
  <c r="N112"/>
  <c r="O112" s="1"/>
  <c r="A112" s="1"/>
  <c r="L71" i="5"/>
  <c r="M71"/>
  <c r="N71" s="1"/>
  <c r="O71" s="1"/>
  <c r="P71" s="1"/>
  <c r="D71"/>
  <c r="F71"/>
  <c r="G71"/>
  <c r="E71"/>
  <c r="L10"/>
  <c r="M10" s="1"/>
  <c r="D73" i="3"/>
  <c r="C73"/>
  <c r="F73"/>
  <c r="K73"/>
  <c r="L73"/>
  <c r="M73"/>
  <c r="N73"/>
  <c r="O73" s="1"/>
  <c r="A73" s="1"/>
  <c r="E73"/>
  <c r="E86" i="5"/>
  <c r="G86"/>
  <c r="F86"/>
  <c r="L86"/>
  <c r="M86"/>
  <c r="N86" s="1"/>
  <c r="O86" s="1"/>
  <c r="P86" s="1"/>
  <c r="D86"/>
  <c r="C277" i="3"/>
  <c r="K277"/>
  <c r="L277"/>
  <c r="M277"/>
  <c r="N277" s="1"/>
  <c r="O277" s="1"/>
  <c r="A277" s="1"/>
  <c r="F277"/>
  <c r="D277"/>
  <c r="E277"/>
  <c r="D295" i="5"/>
  <c r="G295"/>
  <c r="L295"/>
  <c r="M295"/>
  <c r="N295"/>
  <c r="O295"/>
  <c r="P295" s="1"/>
  <c r="E295"/>
  <c r="F295"/>
  <c r="K142" i="3"/>
  <c r="L142" s="1"/>
  <c r="M142" s="1"/>
  <c r="N142" s="1"/>
  <c r="O142" s="1"/>
  <c r="A142" s="1"/>
  <c r="E142"/>
  <c r="C142"/>
  <c r="D142"/>
  <c r="F142"/>
  <c r="G231" i="5"/>
  <c r="D231"/>
  <c r="L231"/>
  <c r="M231" s="1"/>
  <c r="N231" s="1"/>
  <c r="O231" s="1"/>
  <c r="P231" s="1"/>
  <c r="E231"/>
  <c r="F231"/>
  <c r="E95"/>
  <c r="F95"/>
  <c r="G95"/>
  <c r="L95"/>
  <c r="M95"/>
  <c r="N95"/>
  <c r="O95" s="1"/>
  <c r="P95" s="1"/>
  <c r="D95"/>
  <c r="L216"/>
  <c r="M216" s="1"/>
  <c r="N216" s="1"/>
  <c r="O216" s="1"/>
  <c r="P216" s="1"/>
  <c r="E216"/>
  <c r="F216"/>
  <c r="D216"/>
  <c r="G216"/>
  <c r="K153" i="3"/>
  <c r="L153"/>
  <c r="M153"/>
  <c r="N153"/>
  <c r="O153" s="1"/>
  <c r="A153" s="1"/>
  <c r="F153"/>
  <c r="D153"/>
  <c r="C153"/>
  <c r="E153"/>
  <c r="F250" i="5"/>
  <c r="G250"/>
  <c r="E250"/>
  <c r="D250"/>
  <c r="L250"/>
  <c r="M250"/>
  <c r="N250" s="1"/>
  <c r="O250" s="1"/>
  <c r="P250" s="1"/>
  <c r="B250" s="1"/>
  <c r="F149"/>
  <c r="L149"/>
  <c r="M149"/>
  <c r="N149"/>
  <c r="O149" s="1"/>
  <c r="P149" s="1"/>
  <c r="B149" s="1"/>
  <c r="G149"/>
  <c r="D149"/>
  <c r="E149"/>
  <c r="E57" i="3"/>
  <c r="D57"/>
  <c r="F57"/>
  <c r="K57"/>
  <c r="L57"/>
  <c r="M57"/>
  <c r="N57" s="1"/>
  <c r="O57" s="1"/>
  <c r="A57" s="1"/>
  <c r="C57"/>
  <c r="F177" i="5"/>
  <c r="E177"/>
  <c r="G177"/>
  <c r="L177"/>
  <c r="M177" s="1"/>
  <c r="N177" s="1"/>
  <c r="O177" s="1"/>
  <c r="P177" s="1"/>
  <c r="B177" s="1"/>
  <c r="D177"/>
  <c r="F293" i="3"/>
  <c r="E293"/>
  <c r="D293"/>
  <c r="C293"/>
  <c r="K293"/>
  <c r="L293"/>
  <c r="M293"/>
  <c r="N293" s="1"/>
  <c r="O293" s="1"/>
  <c r="A293" s="1"/>
  <c r="F281" i="5"/>
  <c r="E281"/>
  <c r="L281"/>
  <c r="M281"/>
  <c r="N281"/>
  <c r="O281" s="1"/>
  <c r="P281" s="1"/>
  <c r="G281"/>
  <c r="D281"/>
  <c r="D306"/>
  <c r="L306"/>
  <c r="M306"/>
  <c r="N306"/>
  <c r="O306" s="1"/>
  <c r="P306" s="1"/>
  <c r="F306"/>
  <c r="E306"/>
  <c r="G306"/>
  <c r="L18"/>
  <c r="M18"/>
  <c r="F221"/>
  <c r="D221"/>
  <c r="L221"/>
  <c r="M221"/>
  <c r="N221"/>
  <c r="O221" s="1"/>
  <c r="P221" s="1"/>
  <c r="E221"/>
  <c r="G221"/>
  <c r="G238"/>
  <c r="E238"/>
  <c r="D238"/>
  <c r="L238"/>
  <c r="M238" s="1"/>
  <c r="N238" s="1"/>
  <c r="O238" s="1"/>
  <c r="P238" s="1"/>
  <c r="F238"/>
  <c r="K200" i="3"/>
  <c r="L200"/>
  <c r="M200"/>
  <c r="N200" s="1"/>
  <c r="O200" s="1"/>
  <c r="A200" s="1"/>
  <c r="F200"/>
  <c r="D200"/>
  <c r="E200"/>
  <c r="C200"/>
  <c r="E43"/>
  <c r="F43"/>
  <c r="K43"/>
  <c r="L43"/>
  <c r="M43"/>
  <c r="N43" s="1"/>
  <c r="O43" s="1"/>
  <c r="A43" s="1"/>
  <c r="C43"/>
  <c r="D43"/>
  <c r="K50"/>
  <c r="L50"/>
  <c r="M50"/>
  <c r="N50" s="1"/>
  <c r="O50" s="1"/>
  <c r="A50" s="1"/>
  <c r="E50"/>
  <c r="D50"/>
  <c r="C50"/>
  <c r="F50"/>
  <c r="G256" i="5"/>
  <c r="F256"/>
  <c r="E256"/>
  <c r="L256"/>
  <c r="M256"/>
  <c r="N256" s="1"/>
  <c r="O256" s="1"/>
  <c r="P256" s="1"/>
  <c r="B256" s="1"/>
  <c r="D256"/>
  <c r="E151"/>
  <c r="F151"/>
  <c r="G151"/>
  <c r="L151"/>
  <c r="M151"/>
  <c r="N151"/>
  <c r="O151"/>
  <c r="P151" s="1"/>
  <c r="D151"/>
  <c r="C100" i="3"/>
  <c r="K100"/>
  <c r="L100" s="1"/>
  <c r="M100" s="1"/>
  <c r="N100" s="1"/>
  <c r="O100" s="1"/>
  <c r="A100" s="1"/>
  <c r="E100"/>
  <c r="D100"/>
  <c r="F100"/>
  <c r="K290"/>
  <c r="L290"/>
  <c r="M290"/>
  <c r="N290"/>
  <c r="O290" s="1"/>
  <c r="A290" s="1"/>
  <c r="F290"/>
  <c r="E290"/>
  <c r="D290"/>
  <c r="C290"/>
  <c r="K86"/>
  <c r="L86"/>
  <c r="M86" s="1"/>
  <c r="N86" s="1"/>
  <c r="O86" s="1"/>
  <c r="A86" s="1"/>
  <c r="D86"/>
  <c r="F86"/>
  <c r="C86"/>
  <c r="E86"/>
  <c r="E119" i="5"/>
  <c r="L119"/>
  <c r="M119"/>
  <c r="N119"/>
  <c r="O119" s="1"/>
  <c r="P119" s="1"/>
  <c r="D119"/>
  <c r="F119"/>
  <c r="G119"/>
  <c r="L31"/>
  <c r="M31"/>
  <c r="C13" i="3"/>
  <c r="D13"/>
  <c r="K13"/>
  <c r="L13"/>
  <c r="E13"/>
  <c r="F28" i="26"/>
  <c r="F13" i="3"/>
  <c r="E76"/>
  <c r="C76"/>
  <c r="K76"/>
  <c r="L76"/>
  <c r="M76"/>
  <c r="N76"/>
  <c r="O76" s="1"/>
  <c r="A76" s="1"/>
  <c r="D76"/>
  <c r="F76"/>
  <c r="K240"/>
  <c r="L240"/>
  <c r="M240"/>
  <c r="N240"/>
  <c r="O240" s="1"/>
  <c r="A240" s="1"/>
  <c r="D240"/>
  <c r="E240"/>
  <c r="C240"/>
  <c r="F240"/>
  <c r="L184" i="5"/>
  <c r="M184"/>
  <c r="N184" s="1"/>
  <c r="O184" s="1"/>
  <c r="P184" s="1"/>
  <c r="B184" s="1"/>
  <c r="E184"/>
  <c r="D184"/>
  <c r="F184"/>
  <c r="G184"/>
  <c r="L111"/>
  <c r="M111"/>
  <c r="N111"/>
  <c r="O111"/>
  <c r="P111" s="1"/>
  <c r="E111"/>
  <c r="D111"/>
  <c r="F111"/>
  <c r="G111"/>
  <c r="K288" i="3"/>
  <c r="L288"/>
  <c r="M288"/>
  <c r="N288" s="1"/>
  <c r="O288" s="1"/>
  <c r="A288" s="1"/>
  <c r="F288"/>
  <c r="C288"/>
  <c r="D288"/>
  <c r="E288"/>
  <c r="D109"/>
  <c r="K109"/>
  <c r="L109"/>
  <c r="M109"/>
  <c r="N109"/>
  <c r="O109" s="1"/>
  <c r="A109" s="1"/>
  <c r="F109"/>
  <c r="E109"/>
  <c r="C109"/>
  <c r="K75"/>
  <c r="L75"/>
  <c r="M75"/>
  <c r="N75" s="1"/>
  <c r="O75" s="1"/>
  <c r="A75" s="1"/>
  <c r="D75"/>
  <c r="C75"/>
  <c r="E75"/>
  <c r="F75"/>
  <c r="K88"/>
  <c r="L88" s="1"/>
  <c r="M88" s="1"/>
  <c r="N88" s="1"/>
  <c r="O88" s="1"/>
  <c r="A88" s="1"/>
  <c r="E88"/>
  <c r="D88"/>
  <c r="F88"/>
  <c r="C88"/>
  <c r="E37"/>
  <c r="C37"/>
  <c r="K37"/>
  <c r="L37" s="1"/>
  <c r="M37" s="1"/>
  <c r="N37" s="1"/>
  <c r="O37" s="1"/>
  <c r="A37" s="1"/>
  <c r="D37"/>
  <c r="F37"/>
  <c r="E123" i="5"/>
  <c r="G123"/>
  <c r="D123"/>
  <c r="L123"/>
  <c r="M123"/>
  <c r="N123" s="1"/>
  <c r="O123" s="1"/>
  <c r="P123" s="1"/>
  <c r="F123"/>
  <c r="C180" i="3"/>
  <c r="D180"/>
  <c r="K180"/>
  <c r="L180"/>
  <c r="M180" s="1"/>
  <c r="N180" s="1"/>
  <c r="O180" s="1"/>
  <c r="A180" s="1"/>
  <c r="F180"/>
  <c r="E180"/>
  <c r="L174" i="5"/>
  <c r="M174"/>
  <c r="N174" s="1"/>
  <c r="O174" s="1"/>
  <c r="P174" s="1"/>
  <c r="G174"/>
  <c r="E174"/>
  <c r="F174"/>
  <c r="D174"/>
  <c r="D186" i="3"/>
  <c r="E186"/>
  <c r="C186"/>
  <c r="K186"/>
  <c r="L186"/>
  <c r="M186" s="1"/>
  <c r="N186" s="1"/>
  <c r="O186" s="1"/>
  <c r="A186" s="1"/>
  <c r="F186"/>
  <c r="L41" i="5"/>
  <c r="M41"/>
  <c r="E282" i="3"/>
  <c r="K282"/>
  <c r="L282"/>
  <c r="M282"/>
  <c r="N282"/>
  <c r="O282" s="1"/>
  <c r="A282" s="1"/>
  <c r="F282"/>
  <c r="D282"/>
  <c r="C282"/>
  <c r="K123"/>
  <c r="L123"/>
  <c r="M123"/>
  <c r="N123" s="1"/>
  <c r="O123" s="1"/>
  <c r="A123" s="1"/>
  <c r="F123"/>
  <c r="E123"/>
  <c r="C123"/>
  <c r="D123"/>
  <c r="G51" i="5"/>
  <c r="F51"/>
  <c r="L51"/>
  <c r="M51"/>
  <c r="N51"/>
  <c r="O51" s="1"/>
  <c r="P51" s="1"/>
  <c r="E51"/>
  <c r="D51"/>
  <c r="K236" i="3"/>
  <c r="L236"/>
  <c r="M236"/>
  <c r="N236"/>
  <c r="O236" s="1"/>
  <c r="A236" s="1"/>
  <c r="D236"/>
  <c r="F236"/>
  <c r="E236"/>
  <c r="C236"/>
  <c r="E291" i="5"/>
  <c r="D291"/>
  <c r="L291"/>
  <c r="M291"/>
  <c r="N291"/>
  <c r="O291"/>
  <c r="P291" s="1"/>
  <c r="F291"/>
  <c r="G291"/>
  <c r="K265" i="3"/>
  <c r="L265" s="1"/>
  <c r="M265" s="1"/>
  <c r="N265" s="1"/>
  <c r="O265" s="1"/>
  <c r="A265" s="1"/>
  <c r="C265"/>
  <c r="E265"/>
  <c r="F265"/>
  <c r="D265"/>
  <c r="C77"/>
  <c r="K77"/>
  <c r="L77"/>
  <c r="M77" s="1"/>
  <c r="N77" s="1"/>
  <c r="O77" s="1"/>
  <c r="A77" s="1"/>
  <c r="D77"/>
  <c r="F77"/>
  <c r="E77"/>
  <c r="L230" i="5"/>
  <c r="M230" s="1"/>
  <c r="N230" s="1"/>
  <c r="O230" s="1"/>
  <c r="P230" s="1"/>
  <c r="D230"/>
  <c r="E230"/>
  <c r="F230"/>
  <c r="G230"/>
  <c r="C64" i="3"/>
  <c r="F64"/>
  <c r="K64"/>
  <c r="L64"/>
  <c r="M64" s="1"/>
  <c r="N64" s="1"/>
  <c r="O64" s="1"/>
  <c r="A64" s="1"/>
  <c r="E64"/>
  <c r="D64"/>
  <c r="L70" i="5"/>
  <c r="M70"/>
  <c r="N70" s="1"/>
  <c r="O70" s="1"/>
  <c r="P70" s="1"/>
  <c r="F70"/>
  <c r="D70"/>
  <c r="G70"/>
  <c r="E70"/>
  <c r="L44"/>
  <c r="M44" s="1"/>
  <c r="N44" s="1"/>
  <c r="K247" i="3"/>
  <c r="L247"/>
  <c r="M247"/>
  <c r="N247" s="1"/>
  <c r="O247" s="1"/>
  <c r="A247" s="1"/>
  <c r="D247"/>
  <c r="E247"/>
  <c r="F247"/>
  <c r="C247"/>
  <c r="F250"/>
  <c r="E250"/>
  <c r="D250"/>
  <c r="C250"/>
  <c r="K250"/>
  <c r="L250" s="1"/>
  <c r="M250" s="1"/>
  <c r="N250" s="1"/>
  <c r="O250" s="1"/>
  <c r="A250" s="1"/>
  <c r="K31"/>
  <c r="L31"/>
  <c r="E31"/>
  <c r="D31"/>
  <c r="F31"/>
  <c r="C31"/>
  <c r="L282" i="5"/>
  <c r="M282" s="1"/>
  <c r="N282" s="1"/>
  <c r="O282" s="1"/>
  <c r="P282" s="1"/>
  <c r="D282"/>
  <c r="F282"/>
  <c r="E282"/>
  <c r="G282"/>
  <c r="E266" i="3"/>
  <c r="D266"/>
  <c r="C266"/>
  <c r="K266"/>
  <c r="L266" s="1"/>
  <c r="M266" s="1"/>
  <c r="N266" s="1"/>
  <c r="O266" s="1"/>
  <c r="A266" s="1"/>
  <c r="F266"/>
  <c r="K216"/>
  <c r="L216"/>
  <c r="M216" s="1"/>
  <c r="N216" s="1"/>
  <c r="O216" s="1"/>
  <c r="A216" s="1"/>
  <c r="E216"/>
  <c r="F216"/>
  <c r="D216"/>
  <c r="C216"/>
  <c r="K66"/>
  <c r="L66"/>
  <c r="M66"/>
  <c r="N66"/>
  <c r="O66" s="1"/>
  <c r="A66" s="1"/>
  <c r="C66"/>
  <c r="F66"/>
  <c r="E66"/>
  <c r="D66"/>
  <c r="D228"/>
  <c r="E228"/>
  <c r="F228"/>
  <c r="K228"/>
  <c r="L228"/>
  <c r="M228"/>
  <c r="N228" s="1"/>
  <c r="O228" s="1"/>
  <c r="A228" s="1"/>
  <c r="C228"/>
  <c r="D297" i="5"/>
  <c r="G297"/>
  <c r="L297"/>
  <c r="M297"/>
  <c r="N297" s="1"/>
  <c r="O297" s="1"/>
  <c r="P297" s="1"/>
  <c r="E297"/>
  <c r="F297"/>
  <c r="D302" i="3"/>
  <c r="K302"/>
  <c r="L302"/>
  <c r="M302" s="1"/>
  <c r="N302" s="1"/>
  <c r="O302" s="1"/>
  <c r="A302" s="1"/>
  <c r="F302"/>
  <c r="E302"/>
  <c r="C302"/>
  <c r="L50" i="5"/>
  <c r="M50" s="1"/>
  <c r="N50" s="1"/>
  <c r="O50" s="1"/>
  <c r="P50" s="1"/>
  <c r="F50"/>
  <c r="E50"/>
  <c r="D50"/>
  <c r="G50"/>
  <c r="G127"/>
  <c r="E127"/>
  <c r="D127"/>
  <c r="F127"/>
  <c r="L127"/>
  <c r="M127"/>
  <c r="N127"/>
  <c r="O127"/>
  <c r="P127" s="1"/>
  <c r="B127" s="1"/>
  <c r="L39"/>
  <c r="M39"/>
  <c r="E151" i="3"/>
  <c r="F151"/>
  <c r="C151"/>
  <c r="D151"/>
  <c r="K151"/>
  <c r="L151" s="1"/>
  <c r="M151" s="1"/>
  <c r="N151" s="1"/>
  <c r="O151" s="1"/>
  <c r="A151" s="1"/>
  <c r="E255" i="5"/>
  <c r="D255"/>
  <c r="L255"/>
  <c r="M255" s="1"/>
  <c r="N255" s="1"/>
  <c r="O255" s="1"/>
  <c r="P255" s="1"/>
  <c r="F255"/>
  <c r="G255"/>
  <c r="E80"/>
  <c r="D80"/>
  <c r="L80"/>
  <c r="M80"/>
  <c r="N80"/>
  <c r="O80"/>
  <c r="P80" s="1"/>
  <c r="B80" s="1"/>
  <c r="F80"/>
  <c r="G80"/>
  <c r="D273" i="3"/>
  <c r="K273"/>
  <c r="L273"/>
  <c r="M273"/>
  <c r="N273" s="1"/>
  <c r="O273" s="1"/>
  <c r="A273" s="1"/>
  <c r="F273"/>
  <c r="C273"/>
  <c r="E273"/>
  <c r="E68"/>
  <c r="C68"/>
  <c r="K68"/>
  <c r="L68"/>
  <c r="M68"/>
  <c r="N68"/>
  <c r="O68" s="1"/>
  <c r="A68" s="1"/>
  <c r="D68"/>
  <c r="F68"/>
  <c r="K268"/>
  <c r="L268"/>
  <c r="M268"/>
  <c r="N268"/>
  <c r="O268" s="1"/>
  <c r="A268" s="1"/>
  <c r="E268"/>
  <c r="D268"/>
  <c r="F268"/>
  <c r="C268"/>
  <c r="E246" i="5"/>
  <c r="D246"/>
  <c r="L246"/>
  <c r="M246"/>
  <c r="N246"/>
  <c r="O246"/>
  <c r="P246" s="1"/>
  <c r="F246"/>
  <c r="G246"/>
  <c r="L258"/>
  <c r="M258" s="1"/>
  <c r="N258" s="1"/>
  <c r="O258" s="1"/>
  <c r="P258" s="1"/>
  <c r="F258"/>
  <c r="E258"/>
  <c r="D258"/>
  <c r="G258"/>
  <c r="L67"/>
  <c r="M67"/>
  <c r="N67"/>
  <c r="O67"/>
  <c r="P67" s="1"/>
  <c r="E67"/>
  <c r="D67"/>
  <c r="G67"/>
  <c r="F67"/>
  <c r="C54" i="3"/>
  <c r="E54"/>
  <c r="D54"/>
  <c r="K54"/>
  <c r="L54"/>
  <c r="M54"/>
  <c r="N54"/>
  <c r="O54" s="1"/>
  <c r="A54" s="1"/>
  <c r="F54"/>
  <c r="C217"/>
  <c r="K217"/>
  <c r="L217"/>
  <c r="M217"/>
  <c r="N217"/>
  <c r="O217" s="1"/>
  <c r="A217" s="1"/>
  <c r="E217"/>
  <c r="F217"/>
  <c r="D217"/>
  <c r="F245"/>
  <c r="C245"/>
  <c r="K245"/>
  <c r="L245" s="1"/>
  <c r="M245" s="1"/>
  <c r="N245" s="1"/>
  <c r="O245" s="1"/>
  <c r="A245" s="1"/>
  <c r="D245"/>
  <c r="E245"/>
  <c r="F230"/>
  <c r="C230"/>
  <c r="K230"/>
  <c r="L230"/>
  <c r="M230"/>
  <c r="N230" s="1"/>
  <c r="O230" s="1"/>
  <c r="A230" s="1"/>
  <c r="E230"/>
  <c r="D230"/>
  <c r="G66" i="5"/>
  <c r="E66"/>
  <c r="D66"/>
  <c r="L66"/>
  <c r="M66"/>
  <c r="N66"/>
  <c r="O66"/>
  <c r="P66" s="1"/>
  <c r="F66"/>
  <c r="L24"/>
  <c r="M24"/>
  <c r="C157" i="3"/>
  <c r="D157"/>
  <c r="F157"/>
  <c r="E157"/>
  <c r="K157"/>
  <c r="L157"/>
  <c r="M157"/>
  <c r="N157"/>
  <c r="O157" s="1"/>
  <c r="A157" s="1"/>
  <c r="K21"/>
  <c r="L21"/>
  <c r="D21"/>
  <c r="F21"/>
  <c r="C21"/>
  <c r="E21"/>
  <c r="D245" i="5"/>
  <c r="L245"/>
  <c r="M245"/>
  <c r="N245"/>
  <c r="O245" s="1"/>
  <c r="P245" s="1"/>
  <c r="F245"/>
  <c r="G245"/>
  <c r="E245"/>
  <c r="K252" i="3"/>
  <c r="L252"/>
  <c r="M252"/>
  <c r="N252" s="1"/>
  <c r="O252" s="1"/>
  <c r="A252" s="1"/>
  <c r="F252"/>
  <c r="E252"/>
  <c r="C252"/>
  <c r="D252"/>
  <c r="E214" i="5"/>
  <c r="G214"/>
  <c r="L214"/>
  <c r="M214"/>
  <c r="N214"/>
  <c r="O214" s="1"/>
  <c r="P214" s="1"/>
  <c r="B214" s="1"/>
  <c r="D214"/>
  <c r="F214"/>
  <c r="F264"/>
  <c r="D264"/>
  <c r="G264"/>
  <c r="E264"/>
  <c r="L264"/>
  <c r="M264"/>
  <c r="N264"/>
  <c r="O264"/>
  <c r="P264" s="1"/>
  <c r="C92" i="3"/>
  <c r="K92"/>
  <c r="L92"/>
  <c r="M92" s="1"/>
  <c r="N92" s="1"/>
  <c r="O92" s="1"/>
  <c r="A92" s="1"/>
  <c r="F92"/>
  <c r="E92"/>
  <c r="D92"/>
  <c r="C146"/>
  <c r="K146"/>
  <c r="L146"/>
  <c r="M146"/>
  <c r="N146"/>
  <c r="O146" s="1"/>
  <c r="A146" s="1"/>
  <c r="F146"/>
  <c r="E146"/>
  <c r="D146"/>
  <c r="F145" i="5"/>
  <c r="G145"/>
  <c r="D145"/>
  <c r="E145"/>
  <c r="L145"/>
  <c r="M145"/>
  <c r="N145"/>
  <c r="O145" s="1"/>
  <c r="P145" s="1"/>
  <c r="D286"/>
  <c r="F286"/>
  <c r="L286"/>
  <c r="M286"/>
  <c r="N286"/>
  <c r="O286"/>
  <c r="P286" s="1"/>
  <c r="E286"/>
  <c r="G286"/>
  <c r="D308" i="3"/>
  <c r="C308"/>
  <c r="K308"/>
  <c r="L308"/>
  <c r="M308"/>
  <c r="N308" s="1"/>
  <c r="O308" s="1"/>
  <c r="A308" s="1"/>
  <c r="F308"/>
  <c r="E308"/>
  <c r="E263"/>
  <c r="F263"/>
  <c r="K263"/>
  <c r="L263" s="1"/>
  <c r="M263" s="1"/>
  <c r="N263" s="1"/>
  <c r="O263" s="1"/>
  <c r="A263" s="1"/>
  <c r="C263"/>
  <c r="D263"/>
  <c r="D164"/>
  <c r="F164"/>
  <c r="K164"/>
  <c r="L164"/>
  <c r="M164"/>
  <c r="N164" s="1"/>
  <c r="O164" s="1"/>
  <c r="A164" s="1"/>
  <c r="E164"/>
  <c r="C164"/>
  <c r="G78" i="5"/>
  <c r="F78"/>
  <c r="L78"/>
  <c r="M78" s="1"/>
  <c r="N78" s="1"/>
  <c r="O78" s="1"/>
  <c r="P78" s="1"/>
  <c r="E78"/>
  <c r="D78"/>
  <c r="K46" i="3"/>
  <c r="L46"/>
  <c r="M46" s="1"/>
  <c r="N46" s="1"/>
  <c r="O46" s="1"/>
  <c r="A46" s="1"/>
  <c r="E46"/>
  <c r="C46"/>
  <c r="D46"/>
  <c r="F46"/>
  <c r="F205" i="5"/>
  <c r="E205"/>
  <c r="L205"/>
  <c r="M205"/>
  <c r="N205" s="1"/>
  <c r="O205" s="1"/>
  <c r="P205" s="1"/>
  <c r="D205"/>
  <c r="G205"/>
  <c r="K39" i="3"/>
  <c r="L39"/>
  <c r="M39"/>
  <c r="N39" s="1"/>
  <c r="O39" s="1"/>
  <c r="A39" s="1"/>
  <c r="E39"/>
  <c r="D39"/>
  <c r="C39"/>
  <c r="F39"/>
  <c r="F141" i="5"/>
  <c r="D141"/>
  <c r="L141"/>
  <c r="M141"/>
  <c r="N141"/>
  <c r="O141" s="1"/>
  <c r="P141" s="1"/>
  <c r="E141"/>
  <c r="G141"/>
  <c r="F71" i="3"/>
  <c r="K71"/>
  <c r="L71"/>
  <c r="M71"/>
  <c r="N71" s="1"/>
  <c r="O71" s="1"/>
  <c r="A71" s="1"/>
  <c r="E71"/>
  <c r="D71"/>
  <c r="C71"/>
  <c r="L131" i="5"/>
  <c r="M131"/>
  <c r="N131" s="1"/>
  <c r="O131" s="1"/>
  <c r="P131" s="1"/>
  <c r="G131"/>
  <c r="F131"/>
  <c r="D131"/>
  <c r="E131"/>
  <c r="F168" i="3"/>
  <c r="K168"/>
  <c r="L168"/>
  <c r="M168"/>
  <c r="N168"/>
  <c r="O168" s="1"/>
  <c r="A168" s="1"/>
  <c r="D168"/>
  <c r="E168"/>
  <c r="C168"/>
  <c r="C303"/>
  <c r="K303"/>
  <c r="L303"/>
  <c r="M303" s="1"/>
  <c r="N303" s="1"/>
  <c r="O303" s="1"/>
  <c r="A303" s="1"/>
  <c r="E303"/>
  <c r="F303"/>
  <c r="D303"/>
  <c r="K257"/>
  <c r="L257" s="1"/>
  <c r="M257" s="1"/>
  <c r="N257" s="1"/>
  <c r="O257" s="1"/>
  <c r="A257" s="1"/>
  <c r="E257"/>
  <c r="F257"/>
  <c r="D257"/>
  <c r="C257"/>
  <c r="D244" i="5"/>
  <c r="L244"/>
  <c r="M244"/>
  <c r="N244" s="1"/>
  <c r="O244" s="1"/>
  <c r="P244" s="1"/>
  <c r="F244"/>
  <c r="E244"/>
  <c r="G244"/>
  <c r="K235" i="3"/>
  <c r="L235"/>
  <c r="M235" s="1"/>
  <c r="N235" s="1"/>
  <c r="O235" s="1"/>
  <c r="A235" s="1"/>
  <c r="C235"/>
  <c r="D235"/>
  <c r="E235"/>
  <c r="F235"/>
  <c r="E109" i="5"/>
  <c r="F109"/>
  <c r="L109"/>
  <c r="M109"/>
  <c r="N109" s="1"/>
  <c r="O109" s="1"/>
  <c r="P109" s="1"/>
  <c r="G109"/>
  <c r="D109"/>
  <c r="D76"/>
  <c r="L76"/>
  <c r="M76"/>
  <c r="N76" s="1"/>
  <c r="O76" s="1"/>
  <c r="P76" s="1"/>
  <c r="F76"/>
  <c r="E76"/>
  <c r="G76"/>
  <c r="K206" i="3"/>
  <c r="L206"/>
  <c r="M206" s="1"/>
  <c r="N206" s="1"/>
  <c r="O206" s="1"/>
  <c r="A206" s="1"/>
  <c r="D206"/>
  <c r="F206"/>
  <c r="E206"/>
  <c r="C206"/>
  <c r="F100" i="5"/>
  <c r="E100"/>
  <c r="G100"/>
  <c r="D100"/>
  <c r="L100"/>
  <c r="M100"/>
  <c r="N100"/>
  <c r="O100"/>
  <c r="P100" s="1"/>
  <c r="E194" i="3"/>
  <c r="D194"/>
  <c r="K194"/>
  <c r="L194" s="1"/>
  <c r="M194" s="1"/>
  <c r="N194" s="1"/>
  <c r="O194" s="1"/>
  <c r="A194" s="1"/>
  <c r="F194"/>
  <c r="C194"/>
  <c r="F140"/>
  <c r="D140"/>
  <c r="K140"/>
  <c r="L140"/>
  <c r="M140"/>
  <c r="N140" s="1"/>
  <c r="O140" s="1"/>
  <c r="A140" s="1"/>
  <c r="E140"/>
  <c r="C140"/>
  <c r="G198" i="5"/>
  <c r="F198"/>
  <c r="D198"/>
  <c r="E198"/>
  <c r="L198"/>
  <c r="M198"/>
  <c r="N198"/>
  <c r="O198" s="1"/>
  <c r="P198" s="1"/>
  <c r="K299" i="3"/>
  <c r="L299"/>
  <c r="M299" s="1"/>
  <c r="N299" s="1"/>
  <c r="O299" s="1"/>
  <c r="A299" s="1"/>
  <c r="E299"/>
  <c r="C299"/>
  <c r="F299"/>
  <c r="D299"/>
  <c r="K30"/>
  <c r="L30"/>
  <c r="C30"/>
  <c r="D30"/>
  <c r="F30"/>
  <c r="E30"/>
  <c r="F239" i="5"/>
  <c r="G239"/>
  <c r="E239"/>
  <c r="D239"/>
  <c r="L239"/>
  <c r="M239"/>
  <c r="N239" s="1"/>
  <c r="O239" s="1"/>
  <c r="P239" s="1"/>
  <c r="L64"/>
  <c r="M64" s="1"/>
  <c r="N64" s="1"/>
  <c r="O64" s="1"/>
  <c r="P64" s="1"/>
  <c r="E64"/>
  <c r="D64"/>
  <c r="F64"/>
  <c r="G64"/>
  <c r="D78" i="3"/>
  <c r="K78"/>
  <c r="L78"/>
  <c r="M78"/>
  <c r="N78" s="1"/>
  <c r="O78" s="1"/>
  <c r="A78" s="1"/>
  <c r="C78"/>
  <c r="F78"/>
  <c r="E78"/>
  <c r="E81" i="5"/>
  <c r="F81"/>
  <c r="D81"/>
  <c r="L81"/>
  <c r="M81"/>
  <c r="N81"/>
  <c r="O81" s="1"/>
  <c r="P81" s="1"/>
  <c r="B81" s="1"/>
  <c r="G81"/>
  <c r="G276"/>
  <c r="L276"/>
  <c r="M276"/>
  <c r="N276"/>
  <c r="O276" s="1"/>
  <c r="P276" s="1"/>
  <c r="B276" s="1"/>
  <c r="F276"/>
  <c r="E276"/>
  <c r="D276"/>
  <c r="K255" i="3"/>
  <c r="L255"/>
  <c r="M255"/>
  <c r="N255" s="1"/>
  <c r="O255" s="1"/>
  <c r="A255" s="1"/>
  <c r="E255"/>
  <c r="C255"/>
  <c r="F255"/>
  <c r="D255"/>
  <c r="F148"/>
  <c r="K148"/>
  <c r="L148"/>
  <c r="M148"/>
  <c r="N148"/>
  <c r="O148" s="1"/>
  <c r="A148" s="1"/>
  <c r="E148"/>
  <c r="C148"/>
  <c r="D148"/>
  <c r="L233" i="5"/>
  <c r="M233"/>
  <c r="N233"/>
  <c r="O233" s="1"/>
  <c r="P233" s="1"/>
  <c r="B233" s="1"/>
  <c r="E233"/>
  <c r="F233"/>
  <c r="D233"/>
  <c r="G233"/>
  <c r="C225" i="3"/>
  <c r="K225"/>
  <c r="L225"/>
  <c r="M225"/>
  <c r="N225"/>
  <c r="O225" s="1"/>
  <c r="A225" s="1"/>
  <c r="E225"/>
  <c r="F225"/>
  <c r="D225"/>
  <c r="F74"/>
  <c r="E74"/>
  <c r="D74"/>
  <c r="K74"/>
  <c r="L74"/>
  <c r="M74"/>
  <c r="N74"/>
  <c r="O74" s="1"/>
  <c r="A74" s="1"/>
  <c r="C74"/>
  <c r="G293" i="5"/>
  <c r="F293"/>
  <c r="D293"/>
  <c r="E293"/>
  <c r="L293"/>
  <c r="M293" s="1"/>
  <c r="N293" s="1"/>
  <c r="O293" s="1"/>
  <c r="P293" s="1"/>
  <c r="D134"/>
  <c r="F134"/>
  <c r="L134"/>
  <c r="M134"/>
  <c r="N134" s="1"/>
  <c r="O134" s="1"/>
  <c r="P134" s="1"/>
  <c r="B134" s="1"/>
  <c r="G134"/>
  <c r="E134"/>
  <c r="L157"/>
  <c r="M157"/>
  <c r="N157"/>
  <c r="O157" s="1"/>
  <c r="P157" s="1"/>
  <c r="D157"/>
  <c r="F157"/>
  <c r="E157"/>
  <c r="G157"/>
  <c r="G195"/>
  <c r="L195"/>
  <c r="M195" s="1"/>
  <c r="N195" s="1"/>
  <c r="O195" s="1"/>
  <c r="P195" s="1"/>
  <c r="B195" s="1"/>
  <c r="D195"/>
  <c r="F195"/>
  <c r="E195"/>
  <c r="G191"/>
  <c r="F191"/>
  <c r="E191"/>
  <c r="L191"/>
  <c r="M191"/>
  <c r="N191" s="1"/>
  <c r="O191" s="1"/>
  <c r="P191" s="1"/>
  <c r="D191"/>
  <c r="D136"/>
  <c r="F136"/>
  <c r="L136"/>
  <c r="M136"/>
  <c r="N136" s="1"/>
  <c r="O136" s="1"/>
  <c r="P136" s="1"/>
  <c r="B136" s="1"/>
  <c r="E136"/>
  <c r="G136"/>
  <c r="L277"/>
  <c r="M277"/>
  <c r="N277"/>
  <c r="O277" s="1"/>
  <c r="P277" s="1"/>
  <c r="G277"/>
  <c r="D277"/>
  <c r="F277"/>
  <c r="E277"/>
  <c r="F170"/>
  <c r="E170"/>
  <c r="D170"/>
  <c r="G170"/>
  <c r="L170"/>
  <c r="M170"/>
  <c r="N170" s="1"/>
  <c r="O170" s="1"/>
  <c r="P170" s="1"/>
  <c r="F67" i="3"/>
  <c r="K67"/>
  <c r="L67"/>
  <c r="M67"/>
  <c r="N67"/>
  <c r="O67" s="1"/>
  <c r="A67" s="1"/>
  <c r="E67"/>
  <c r="C67"/>
  <c r="D67"/>
  <c r="E271"/>
  <c r="K271"/>
  <c r="L271"/>
  <c r="M271" s="1"/>
  <c r="N271" s="1"/>
  <c r="O271" s="1"/>
  <c r="A271" s="1"/>
  <c r="C271"/>
  <c r="D271"/>
  <c r="F271"/>
  <c r="F55"/>
  <c r="K55"/>
  <c r="L55"/>
  <c r="M55"/>
  <c r="N55"/>
  <c r="O55" s="1"/>
  <c r="A55" s="1"/>
  <c r="E55"/>
  <c r="D55"/>
  <c r="C55"/>
  <c r="L22" i="5"/>
  <c r="M22"/>
  <c r="G129"/>
  <c r="E129"/>
  <c r="D129"/>
  <c r="F129"/>
  <c r="L129"/>
  <c r="M129" s="1"/>
  <c r="N129" s="1"/>
  <c r="O129" s="1"/>
  <c r="P129" s="1"/>
  <c r="E133" i="3"/>
  <c r="D133"/>
  <c r="K133"/>
  <c r="L133"/>
  <c r="M133" s="1"/>
  <c r="N133" s="1"/>
  <c r="O133" s="1"/>
  <c r="A133" s="1"/>
  <c r="F133"/>
  <c r="C133"/>
  <c r="F199"/>
  <c r="D199"/>
  <c r="K199"/>
  <c r="L199"/>
  <c r="M199"/>
  <c r="N199"/>
  <c r="O199" s="1"/>
  <c r="A199" s="1"/>
  <c r="E199"/>
  <c r="C199"/>
  <c r="F82" i="5"/>
  <c r="E82"/>
  <c r="L82"/>
  <c r="M82"/>
  <c r="N82" s="1"/>
  <c r="O82" s="1"/>
  <c r="P82" s="1"/>
  <c r="D82"/>
  <c r="G82"/>
  <c r="C125" i="3"/>
  <c r="F125"/>
  <c r="D125"/>
  <c r="E125"/>
  <c r="K125"/>
  <c r="L125"/>
  <c r="M125"/>
  <c r="N125" s="1"/>
  <c r="O125" s="1"/>
  <c r="A125" s="1"/>
  <c r="E175" i="5"/>
  <c r="F175"/>
  <c r="D175"/>
  <c r="L175"/>
  <c r="M175"/>
  <c r="N175" s="1"/>
  <c r="O175" s="1"/>
  <c r="P175" s="1"/>
  <c r="G175"/>
  <c r="D219" i="3"/>
  <c r="F219"/>
  <c r="E219"/>
  <c r="K219"/>
  <c r="L219" s="1"/>
  <c r="M219" s="1"/>
  <c r="N219" s="1"/>
  <c r="O219" s="1"/>
  <c r="A219" s="1"/>
  <c r="C219"/>
  <c r="E104"/>
  <c r="K104"/>
  <c r="L104" s="1"/>
  <c r="M104" s="1"/>
  <c r="N104" s="1"/>
  <c r="O104" s="1"/>
  <c r="A104" s="1"/>
  <c r="C104"/>
  <c r="F104"/>
  <c r="D104"/>
  <c r="K254"/>
  <c r="L254"/>
  <c r="M254"/>
  <c r="N254"/>
  <c r="O254" s="1"/>
  <c r="A254" s="1"/>
  <c r="F254"/>
  <c r="C254"/>
  <c r="D254"/>
  <c r="E254"/>
  <c r="G169" i="5"/>
  <c r="D169"/>
  <c r="L169"/>
  <c r="M169"/>
  <c r="N169"/>
  <c r="O169"/>
  <c r="P169" s="1"/>
  <c r="E169"/>
  <c r="F169"/>
  <c r="L29"/>
  <c r="M29" s="1"/>
  <c r="K41" i="3"/>
  <c r="L41"/>
  <c r="M41"/>
  <c r="N41" s="1"/>
  <c r="O41" s="1"/>
  <c r="A41" s="1"/>
  <c r="E41"/>
  <c r="D41"/>
  <c r="F41"/>
  <c r="C41"/>
  <c r="K131"/>
  <c r="L131" s="1"/>
  <c r="M131" s="1"/>
  <c r="N131" s="1"/>
  <c r="O131" s="1"/>
  <c r="A131" s="1"/>
  <c r="E131"/>
  <c r="C131"/>
  <c r="D131"/>
  <c r="F131"/>
  <c r="K81"/>
  <c r="L81"/>
  <c r="M81"/>
  <c r="N81" s="1"/>
  <c r="O81" s="1"/>
  <c r="A81" s="1"/>
  <c r="E81"/>
  <c r="D81"/>
  <c r="F81"/>
  <c r="C81"/>
  <c r="D139"/>
  <c r="K139"/>
  <c r="L139"/>
  <c r="M139"/>
  <c r="N139"/>
  <c r="O139" s="1"/>
  <c r="A139" s="1"/>
  <c r="F139"/>
  <c r="E139"/>
  <c r="C139"/>
  <c r="G96" i="5"/>
  <c r="E96"/>
  <c r="F96"/>
  <c r="D96"/>
  <c r="L96"/>
  <c r="M96"/>
  <c r="N96"/>
  <c r="O96" s="1"/>
  <c r="P96" s="1"/>
  <c r="K226" i="3"/>
  <c r="L226"/>
  <c r="M226" s="1"/>
  <c r="N226" s="1"/>
  <c r="O226" s="1"/>
  <c r="A226" s="1"/>
  <c r="E226"/>
  <c r="D226"/>
  <c r="C226"/>
  <c r="F226"/>
  <c r="D61"/>
  <c r="E61"/>
  <c r="F61"/>
  <c r="K61"/>
  <c r="L61" s="1"/>
  <c r="M61" s="1"/>
  <c r="N61" s="1"/>
  <c r="O61" s="1"/>
  <c r="A61" s="1"/>
  <c r="C61"/>
  <c r="E267" i="5"/>
  <c r="F267"/>
  <c r="D267"/>
  <c r="L267"/>
  <c r="M267"/>
  <c r="N267"/>
  <c r="O267" s="1"/>
  <c r="P267" s="1"/>
  <c r="G267"/>
  <c r="L183"/>
  <c r="M183" s="1"/>
  <c r="N183" s="1"/>
  <c r="O183" s="1"/>
  <c r="P183" s="1"/>
  <c r="E183"/>
  <c r="G183"/>
  <c r="F183"/>
  <c r="D183"/>
  <c r="D186"/>
  <c r="G186"/>
  <c r="L186"/>
  <c r="M186"/>
  <c r="N186" s="1"/>
  <c r="O186" s="1"/>
  <c r="P186" s="1"/>
  <c r="E186"/>
  <c r="F186"/>
  <c r="D51" i="3"/>
  <c r="F51"/>
  <c r="K51"/>
  <c r="L51" s="1"/>
  <c r="M51" s="1"/>
  <c r="N51" s="1"/>
  <c r="O51" s="1"/>
  <c r="A51" s="1"/>
  <c r="C51"/>
  <c r="E51"/>
  <c r="C262"/>
  <c r="F262"/>
  <c r="K262"/>
  <c r="L262"/>
  <c r="M262"/>
  <c r="N262" s="1"/>
  <c r="O262" s="1"/>
  <c r="A262" s="1"/>
  <c r="E262"/>
  <c r="D262"/>
  <c r="D212" i="5"/>
  <c r="E212"/>
  <c r="L212"/>
  <c r="M212" s="1"/>
  <c r="N212" s="1"/>
  <c r="O212" s="1"/>
  <c r="P212" s="1"/>
  <c r="B212" s="1"/>
  <c r="F212"/>
  <c r="G212"/>
  <c r="C65" i="3"/>
  <c r="K65"/>
  <c r="L65"/>
  <c r="M65"/>
  <c r="N65"/>
  <c r="O65" s="1"/>
  <c r="A65" s="1"/>
  <c r="F65"/>
  <c r="E65"/>
  <c r="D65"/>
  <c r="L88" i="5"/>
  <c r="M88"/>
  <c r="N88"/>
  <c r="O88" s="1"/>
  <c r="P88" s="1"/>
  <c r="D88"/>
  <c r="F88"/>
  <c r="G88"/>
  <c r="E88"/>
  <c r="G108"/>
  <c r="E108"/>
  <c r="D108"/>
  <c r="F108"/>
  <c r="L108"/>
  <c r="M108"/>
  <c r="N108" s="1"/>
  <c r="O108" s="1"/>
  <c r="P108" s="1"/>
  <c r="B108" s="1"/>
  <c r="E80" i="3"/>
  <c r="D80"/>
  <c r="F80"/>
  <c r="C80"/>
  <c r="K80"/>
  <c r="L80" s="1"/>
  <c r="M80" s="1"/>
  <c r="N80" s="1"/>
  <c r="O80" s="1"/>
  <c r="A80" s="1"/>
  <c r="C170"/>
  <c r="F170"/>
  <c r="K170"/>
  <c r="L170" s="1"/>
  <c r="M170" s="1"/>
  <c r="N170" s="1"/>
  <c r="O170" s="1"/>
  <c r="A170" s="1"/>
  <c r="E170"/>
  <c r="D170"/>
  <c r="D287"/>
  <c r="K287"/>
  <c r="L287"/>
  <c r="M287"/>
  <c r="N287"/>
  <c r="O287" s="1"/>
  <c r="A287" s="1"/>
  <c r="E287"/>
  <c r="F287"/>
  <c r="C287"/>
  <c r="G62" i="5"/>
  <c r="D62"/>
  <c r="F62"/>
  <c r="E62"/>
  <c r="L62"/>
  <c r="M62"/>
  <c r="N62"/>
  <c r="O62" s="1"/>
  <c r="P62" s="1"/>
  <c r="D220" i="3"/>
  <c r="F220"/>
  <c r="K220"/>
  <c r="L220"/>
  <c r="M220"/>
  <c r="N220"/>
  <c r="O220" s="1"/>
  <c r="A220" s="1"/>
  <c r="E220"/>
  <c r="C220"/>
  <c r="D160"/>
  <c r="E160"/>
  <c r="K160"/>
  <c r="L160"/>
  <c r="M160" s="1"/>
  <c r="N160" s="1"/>
  <c r="O160" s="1"/>
  <c r="A160" s="1"/>
  <c r="F160"/>
  <c r="C160"/>
  <c r="D27"/>
  <c r="E27"/>
  <c r="F21" i="26"/>
  <c r="F27" i="3"/>
  <c r="K27"/>
  <c r="L27"/>
  <c r="C27"/>
  <c r="F117"/>
  <c r="K117"/>
  <c r="L117"/>
  <c r="M117" s="1"/>
  <c r="N117" s="1"/>
  <c r="O117" s="1"/>
  <c r="A117" s="1"/>
  <c r="C117"/>
  <c r="D117"/>
  <c r="E117"/>
  <c r="G210" i="5"/>
  <c r="D210"/>
  <c r="E210"/>
  <c r="L210"/>
  <c r="M210"/>
  <c r="N210" s="1"/>
  <c r="O210" s="1"/>
  <c r="P210" s="1"/>
  <c r="F210"/>
  <c r="L218"/>
  <c r="M218"/>
  <c r="N218"/>
  <c r="O218"/>
  <c r="P218" s="1"/>
  <c r="G218"/>
  <c r="F218"/>
  <c r="E218"/>
  <c r="D218"/>
  <c r="F54"/>
  <c r="E54"/>
  <c r="G54"/>
  <c r="L54"/>
  <c r="M54"/>
  <c r="N54"/>
  <c r="O54"/>
  <c r="P54" s="1"/>
  <c r="B54" s="1"/>
  <c r="D54"/>
  <c r="L83"/>
  <c r="M83" s="1"/>
  <c r="N83" s="1"/>
  <c r="O83" s="1"/>
  <c r="P83" s="1"/>
  <c r="D83"/>
  <c r="F83"/>
  <c r="E83"/>
  <c r="G83"/>
  <c r="G223"/>
  <c r="D223"/>
  <c r="L223"/>
  <c r="M223"/>
  <c r="N223" s="1"/>
  <c r="O223" s="1"/>
  <c r="P223" s="1"/>
  <c r="B223" s="1"/>
  <c r="F223"/>
  <c r="E223"/>
  <c r="F197" i="3"/>
  <c r="E197"/>
  <c r="C197"/>
  <c r="K197"/>
  <c r="L197"/>
  <c r="M197"/>
  <c r="N197" s="1"/>
  <c r="O197" s="1"/>
  <c r="A197" s="1"/>
  <c r="D197"/>
  <c r="D249" i="5"/>
  <c r="E249"/>
  <c r="L249"/>
  <c r="M249"/>
  <c r="N249" s="1"/>
  <c r="O249" s="1"/>
  <c r="P249" s="1"/>
  <c r="G249"/>
  <c r="F249"/>
  <c r="E57"/>
  <c r="D57"/>
  <c r="F57"/>
  <c r="L57"/>
  <c r="M57"/>
  <c r="N57"/>
  <c r="O57"/>
  <c r="P57" s="1"/>
  <c r="G57"/>
  <c r="L122"/>
  <c r="M122"/>
  <c r="N122" s="1"/>
  <c r="O122" s="1"/>
  <c r="P122" s="1"/>
  <c r="D122"/>
  <c r="E122"/>
  <c r="G122"/>
  <c r="F122"/>
  <c r="L34"/>
  <c r="M34" s="1"/>
  <c r="F240"/>
  <c r="D240"/>
  <c r="E240"/>
  <c r="G240"/>
  <c r="L240"/>
  <c r="M240"/>
  <c r="N240"/>
  <c r="O240" s="1"/>
  <c r="P240" s="1"/>
  <c r="B240" s="1"/>
  <c r="L271"/>
  <c r="M271"/>
  <c r="N271" s="1"/>
  <c r="O271" s="1"/>
  <c r="P271" s="1"/>
  <c r="B271" s="1"/>
  <c r="D271"/>
  <c r="G271"/>
  <c r="E271"/>
  <c r="F271"/>
  <c r="F98"/>
  <c r="D98"/>
  <c r="E98"/>
  <c r="G98"/>
  <c r="L98"/>
  <c r="M98" s="1"/>
  <c r="N98" s="1"/>
  <c r="O98" s="1"/>
  <c r="P98" s="1"/>
  <c r="B98" s="1"/>
  <c r="E146"/>
  <c r="G146"/>
  <c r="F146"/>
  <c r="L146"/>
  <c r="M146"/>
  <c r="N146"/>
  <c r="O146"/>
  <c r="P146" s="1"/>
  <c r="B146" s="1"/>
  <c r="D146"/>
  <c r="E272" i="3"/>
  <c r="D272"/>
  <c r="K272"/>
  <c r="L272"/>
  <c r="M272"/>
  <c r="N272" s="1"/>
  <c r="O272" s="1"/>
  <c r="A272" s="1"/>
  <c r="F272"/>
  <c r="C272"/>
  <c r="E138" i="5"/>
  <c r="D138"/>
  <c r="L138"/>
  <c r="M138" s="1"/>
  <c r="N138" s="1"/>
  <c r="O138" s="1"/>
  <c r="P138" s="1"/>
  <c r="B138" s="1"/>
  <c r="F138"/>
  <c r="G138"/>
  <c r="K193" i="3"/>
  <c r="L193" s="1"/>
  <c r="M193" s="1"/>
  <c r="N193" s="1"/>
  <c r="O193" s="1"/>
  <c r="A193" s="1"/>
  <c r="D193"/>
  <c r="C193"/>
  <c r="F193"/>
  <c r="E193"/>
  <c r="E74" i="5"/>
  <c r="L74"/>
  <c r="M74"/>
  <c r="N74" s="1"/>
  <c r="O74" s="1"/>
  <c r="P74" s="1"/>
  <c r="B74" s="1"/>
  <c r="D74"/>
  <c r="G74"/>
  <c r="F74"/>
  <c r="L118"/>
  <c r="M118"/>
  <c r="N118" s="1"/>
  <c r="O118" s="1"/>
  <c r="P118" s="1"/>
  <c r="B118" s="1"/>
  <c r="D118"/>
  <c r="F118"/>
  <c r="E118"/>
  <c r="G118"/>
  <c r="C152" i="3"/>
  <c r="F152"/>
  <c r="E152"/>
  <c r="K152"/>
  <c r="L152" s="1"/>
  <c r="M152" s="1"/>
  <c r="N152" s="1"/>
  <c r="O152" s="1"/>
  <c r="A152" s="1"/>
  <c r="D152"/>
  <c r="K19"/>
  <c r="L19"/>
  <c r="F19"/>
  <c r="E19"/>
  <c r="C19"/>
  <c r="D19"/>
  <c r="C101"/>
  <c r="D101"/>
  <c r="F101"/>
  <c r="K101"/>
  <c r="L101" s="1"/>
  <c r="M101" s="1"/>
  <c r="N101" s="1"/>
  <c r="O101" s="1"/>
  <c r="A101" s="1"/>
  <c r="E101"/>
  <c r="K204"/>
  <c r="L204"/>
  <c r="M204" s="1"/>
  <c r="N204" s="1"/>
  <c r="O204" s="1"/>
  <c r="A204" s="1"/>
  <c r="F204"/>
  <c r="E204"/>
  <c r="C204"/>
  <c r="D204"/>
  <c r="E213" i="5"/>
  <c r="G213"/>
  <c r="D213"/>
  <c r="L213"/>
  <c r="M213" s="1"/>
  <c r="N213" s="1"/>
  <c r="O213" s="1"/>
  <c r="P213" s="1"/>
  <c r="B213" s="1"/>
  <c r="F213"/>
  <c r="D229"/>
  <c r="F229"/>
  <c r="L229"/>
  <c r="M229"/>
  <c r="N229"/>
  <c r="O229"/>
  <c r="P229" s="1"/>
  <c r="E229"/>
  <c r="G229"/>
  <c r="F284"/>
  <c r="D284"/>
  <c r="E284"/>
  <c r="L284"/>
  <c r="M284"/>
  <c r="N284" s="1"/>
  <c r="O284" s="1"/>
  <c r="P284" s="1"/>
  <c r="G284"/>
  <c r="L77"/>
  <c r="M77"/>
  <c r="N77"/>
  <c r="O77"/>
  <c r="P77" s="1"/>
  <c r="B77" s="1"/>
  <c r="G77"/>
  <c r="F77"/>
  <c r="E77"/>
  <c r="D77"/>
  <c r="G285"/>
  <c r="D285"/>
  <c r="L285"/>
  <c r="M285" s="1"/>
  <c r="N285" s="1"/>
  <c r="O285" s="1"/>
  <c r="P285" s="1"/>
  <c r="E285"/>
  <c r="F285"/>
  <c r="L114"/>
  <c r="M114"/>
  <c r="N114" s="1"/>
  <c r="O114" s="1"/>
  <c r="P114" s="1"/>
  <c r="B114" s="1"/>
  <c r="D114"/>
  <c r="F114"/>
  <c r="E114"/>
  <c r="G114"/>
  <c r="D264" i="3"/>
  <c r="F264"/>
  <c r="E264"/>
  <c r="C264"/>
  <c r="K264"/>
  <c r="L264"/>
  <c r="M264"/>
  <c r="N264"/>
  <c r="O264" s="1"/>
  <c r="A264" s="1"/>
  <c r="E90"/>
  <c r="K90"/>
  <c r="L90" s="1"/>
  <c r="M90" s="1"/>
  <c r="N90" s="1"/>
  <c r="O90" s="1"/>
  <c r="A90" s="1"/>
  <c r="F90"/>
  <c r="D90"/>
  <c r="C90"/>
  <c r="F128"/>
  <c r="C128"/>
  <c r="E128"/>
  <c r="K128"/>
  <c r="L128" s="1"/>
  <c r="M128" s="1"/>
  <c r="N128" s="1"/>
  <c r="O128" s="1"/>
  <c r="A128" s="1"/>
  <c r="D128"/>
  <c r="D59"/>
  <c r="F59"/>
  <c r="K59"/>
  <c r="L59"/>
  <c r="M59"/>
  <c r="N59"/>
  <c r="O59" s="1"/>
  <c r="A59" s="1"/>
  <c r="E59"/>
  <c r="C59"/>
  <c r="F149"/>
  <c r="C149"/>
  <c r="D149"/>
  <c r="K149"/>
  <c r="L149" s="1"/>
  <c r="M149" s="1"/>
  <c r="N149" s="1"/>
  <c r="O149" s="1"/>
  <c r="A149" s="1"/>
  <c r="E149"/>
  <c r="D304" i="5"/>
  <c r="F304"/>
  <c r="G304"/>
  <c r="E304"/>
  <c r="L304"/>
  <c r="M304"/>
  <c r="N304" s="1"/>
  <c r="O304" s="1"/>
  <c r="P304" s="1"/>
  <c r="F49"/>
  <c r="D49"/>
  <c r="E49"/>
  <c r="G49"/>
  <c r="L49"/>
  <c r="M49" s="1"/>
  <c r="N49" s="1"/>
  <c r="O49" s="1"/>
  <c r="P49" s="1"/>
  <c r="B49" s="1"/>
  <c r="D279"/>
  <c r="L279"/>
  <c r="M279"/>
  <c r="N279"/>
  <c r="O279" s="1"/>
  <c r="P279" s="1"/>
  <c r="G279"/>
  <c r="E279"/>
  <c r="F279"/>
  <c r="K119" i="3"/>
  <c r="L119"/>
  <c r="M119"/>
  <c r="N119" s="1"/>
  <c r="O119" s="1"/>
  <c r="A119" s="1"/>
  <c r="C119"/>
  <c r="D119"/>
  <c r="E119"/>
  <c r="F119"/>
  <c r="L137" i="5"/>
  <c r="M137" s="1"/>
  <c r="N137" s="1"/>
  <c r="O137" s="1"/>
  <c r="P137" s="1"/>
  <c r="B137" s="1"/>
  <c r="E137"/>
  <c r="D137"/>
  <c r="F137"/>
  <c r="G137"/>
  <c r="F217"/>
  <c r="E217"/>
  <c r="L217"/>
  <c r="M217" s="1"/>
  <c r="N217" s="1"/>
  <c r="O217" s="1"/>
  <c r="P217" s="1"/>
  <c r="G217"/>
  <c r="D217"/>
  <c r="E136" i="3"/>
  <c r="C136"/>
  <c r="K136"/>
  <c r="L136"/>
  <c r="M136"/>
  <c r="N136"/>
  <c r="O136" s="1"/>
  <c r="A136" s="1"/>
  <c r="F136"/>
  <c r="D136"/>
  <c r="F25"/>
  <c r="K25"/>
  <c r="L25"/>
  <c r="D25"/>
  <c r="C25"/>
  <c r="E25"/>
  <c r="E60"/>
  <c r="D60"/>
  <c r="F60"/>
  <c r="K60"/>
  <c r="L60"/>
  <c r="M60"/>
  <c r="N60" s="1"/>
  <c r="O60" s="1"/>
  <c r="A60" s="1"/>
  <c r="C60"/>
  <c r="C211"/>
  <c r="D211"/>
  <c r="K211"/>
  <c r="L211"/>
  <c r="M211" s="1"/>
  <c r="N211" s="1"/>
  <c r="O211" s="1"/>
  <c r="A211" s="1"/>
  <c r="F211"/>
  <c r="E211"/>
  <c r="G248" i="5"/>
  <c r="E248"/>
  <c r="F248"/>
  <c r="D248"/>
  <c r="L248"/>
  <c r="M248"/>
  <c r="N248" s="1"/>
  <c r="O248" s="1"/>
  <c r="P248" s="1"/>
  <c r="C129" i="3"/>
  <c r="K129"/>
  <c r="L129"/>
  <c r="M129"/>
  <c r="N129"/>
  <c r="O129" s="1"/>
  <c r="A129" s="1"/>
  <c r="E129"/>
  <c r="F129"/>
  <c r="D129"/>
  <c r="F291"/>
  <c r="E291"/>
  <c r="D291"/>
  <c r="K291"/>
  <c r="L291"/>
  <c r="M291"/>
  <c r="N291"/>
  <c r="O291" s="1"/>
  <c r="A291" s="1"/>
  <c r="C291"/>
  <c r="G200" i="5"/>
  <c r="D200"/>
  <c r="F200"/>
  <c r="L200"/>
  <c r="M200"/>
  <c r="N200" s="1"/>
  <c r="O200" s="1"/>
  <c r="P200" s="1"/>
  <c r="B200" s="1"/>
  <c r="E200"/>
  <c r="F203"/>
  <c r="E203"/>
  <c r="G203"/>
  <c r="D203"/>
  <c r="L203"/>
  <c r="M203"/>
  <c r="N203"/>
  <c r="O203" s="1"/>
  <c r="P203" s="1"/>
  <c r="B203" s="1"/>
  <c r="L126"/>
  <c r="M126"/>
  <c r="N126" s="1"/>
  <c r="O126" s="1"/>
  <c r="P126" s="1"/>
  <c r="B126" s="1"/>
  <c r="F126"/>
  <c r="G126"/>
  <c r="D126"/>
  <c r="E126"/>
  <c r="L53"/>
  <c r="M53"/>
  <c r="N53"/>
  <c r="O53"/>
  <c r="P53" s="1"/>
  <c r="B53" s="1"/>
  <c r="G53"/>
  <c r="D53"/>
  <c r="F53"/>
  <c r="E53"/>
  <c r="L27"/>
  <c r="M27"/>
  <c r="D292"/>
  <c r="E292"/>
  <c r="G292"/>
  <c r="F292"/>
  <c r="L292"/>
  <c r="M292"/>
  <c r="N292"/>
  <c r="O292"/>
  <c r="P292" s="1"/>
  <c r="K33" i="3"/>
  <c r="L33"/>
  <c r="M33"/>
  <c r="N33" s="1"/>
  <c r="O33" s="1"/>
  <c r="A33" s="1"/>
  <c r="F33"/>
  <c r="E33"/>
  <c r="D33"/>
  <c r="C33"/>
  <c r="D99" i="5"/>
  <c r="G99"/>
  <c r="L99"/>
  <c r="M99"/>
  <c r="N99"/>
  <c r="O99" s="1"/>
  <c r="P99" s="1"/>
  <c r="B99" s="1"/>
  <c r="F99"/>
  <c r="E99"/>
  <c r="K188" i="3"/>
  <c r="L188"/>
  <c r="M188"/>
  <c r="N188" s="1"/>
  <c r="O188" s="1"/>
  <c r="A188" s="1"/>
  <c r="C188"/>
  <c r="E188"/>
  <c r="F188"/>
  <c r="D188"/>
  <c r="D97" i="5"/>
  <c r="G97"/>
  <c r="F97"/>
  <c r="L97"/>
  <c r="M97"/>
  <c r="N97" s="1"/>
  <c r="O97" s="1"/>
  <c r="P97" s="1"/>
  <c r="E97"/>
  <c r="L17"/>
  <c r="M17"/>
  <c r="K105" i="3"/>
  <c r="L105"/>
  <c r="M105" s="1"/>
  <c r="N105" s="1"/>
  <c r="O105" s="1"/>
  <c r="A105" s="1"/>
  <c r="E105"/>
  <c r="C105"/>
  <c r="F105"/>
  <c r="D105"/>
  <c r="K195"/>
  <c r="L195"/>
  <c r="M195"/>
  <c r="N195"/>
  <c r="O195" s="1"/>
  <c r="A195" s="1"/>
  <c r="E195"/>
  <c r="C195"/>
  <c r="D195"/>
  <c r="F195"/>
  <c r="E209"/>
  <c r="F209"/>
  <c r="C209"/>
  <c r="D209"/>
  <c r="K209"/>
  <c r="L209"/>
  <c r="M209" s="1"/>
  <c r="N209" s="1"/>
  <c r="O209" s="1"/>
  <c r="A209" s="1"/>
  <c r="G242" i="5"/>
  <c r="L242"/>
  <c r="M242"/>
  <c r="N242"/>
  <c r="O242" s="1"/>
  <c r="P242" s="1"/>
  <c r="E242"/>
  <c r="F242"/>
  <c r="D242"/>
  <c r="D202"/>
  <c r="G202"/>
  <c r="L202"/>
  <c r="M202" s="1"/>
  <c r="N202" s="1"/>
  <c r="O202" s="1"/>
  <c r="P202" s="1"/>
  <c r="F202"/>
  <c r="E202"/>
  <c r="G165"/>
  <c r="F165"/>
  <c r="D165"/>
  <c r="L165"/>
  <c r="M165"/>
  <c r="N165"/>
  <c r="O165" s="1"/>
  <c r="P165" s="1"/>
  <c r="B165" s="1"/>
  <c r="E165"/>
  <c r="F251" i="3"/>
  <c r="E251"/>
  <c r="K251"/>
  <c r="L251"/>
  <c r="M251" s="1"/>
  <c r="N251" s="1"/>
  <c r="O251" s="1"/>
  <c r="A251" s="1"/>
  <c r="C251"/>
  <c r="D251"/>
  <c r="K10"/>
  <c r="L10"/>
  <c r="E10"/>
  <c r="C10"/>
  <c r="D25" i="26"/>
  <c r="F10" i="3"/>
  <c r="G14" i="26" s="1"/>
  <c r="D10" i="3"/>
  <c r="E20" i="24"/>
  <c r="G252" i="5"/>
  <c r="D252"/>
  <c r="L252"/>
  <c r="M252"/>
  <c r="N252"/>
  <c r="O252"/>
  <c r="P252" s="1"/>
  <c r="E252"/>
  <c r="F252"/>
  <c r="L40"/>
  <c r="M40" s="1"/>
  <c r="E184" i="3"/>
  <c r="D184"/>
  <c r="K184"/>
  <c r="L184" s="1"/>
  <c r="M184" s="1"/>
  <c r="N184" s="1"/>
  <c r="O184" s="1"/>
  <c r="A184" s="1"/>
  <c r="F184"/>
  <c r="C184"/>
  <c r="G187" i="5"/>
  <c r="F187"/>
  <c r="E187"/>
  <c r="L187"/>
  <c r="M187"/>
  <c r="N187" s="1"/>
  <c r="O187" s="1"/>
  <c r="P187" s="1"/>
  <c r="D187"/>
  <c r="F145" i="3"/>
  <c r="C145"/>
  <c r="D145"/>
  <c r="K145"/>
  <c r="L145" s="1"/>
  <c r="M145" s="1"/>
  <c r="N145" s="1"/>
  <c r="O145" s="1"/>
  <c r="A145" s="1"/>
  <c r="E145"/>
  <c r="F243"/>
  <c r="E243"/>
  <c r="D243"/>
  <c r="C243"/>
  <c r="K243"/>
  <c r="L243"/>
  <c r="M243" s="1"/>
  <c r="N243" s="1"/>
  <c r="O243" s="1"/>
  <c r="A243" s="1"/>
  <c r="K174"/>
  <c r="L174"/>
  <c r="M174"/>
  <c r="N174"/>
  <c r="O174" s="1"/>
  <c r="A174" s="1"/>
  <c r="E174"/>
  <c r="C174"/>
  <c r="D174"/>
  <c r="F174"/>
  <c r="D35"/>
  <c r="K35"/>
  <c r="L35" s="1"/>
  <c r="M35" s="1"/>
  <c r="N35" s="1"/>
  <c r="O35" s="1"/>
  <c r="A35" s="1"/>
  <c r="F35"/>
  <c r="E35"/>
  <c r="C35"/>
  <c r="E185" i="5"/>
  <c r="G185"/>
  <c r="L185"/>
  <c r="M185"/>
  <c r="N185" s="1"/>
  <c r="O185" s="1"/>
  <c r="P185" s="1"/>
  <c r="B185" s="1"/>
  <c r="D185"/>
  <c r="F185"/>
  <c r="L220"/>
  <c r="M220"/>
  <c r="N220" s="1"/>
  <c r="O220" s="1"/>
  <c r="P220" s="1"/>
  <c r="B220" s="1"/>
  <c r="G220"/>
  <c r="F220"/>
  <c r="D220"/>
  <c r="E220"/>
  <c r="E176"/>
  <c r="L176"/>
  <c r="M176"/>
  <c r="N176"/>
  <c r="O176" s="1"/>
  <c r="P176" s="1"/>
  <c r="B176" s="1"/>
  <c r="D176"/>
  <c r="G176"/>
  <c r="F176"/>
  <c r="F103" i="3"/>
  <c r="E103"/>
  <c r="K103"/>
  <c r="L103"/>
  <c r="M103"/>
  <c r="N103"/>
  <c r="O103" s="1"/>
  <c r="A103" s="1"/>
  <c r="C103"/>
  <c r="D103"/>
  <c r="F69" i="5"/>
  <c r="D69"/>
  <c r="E69"/>
  <c r="L69"/>
  <c r="M69" s="1"/>
  <c r="N69" s="1"/>
  <c r="O69" s="1"/>
  <c r="P69"/>
  <c r="B69" s="1"/>
  <c r="G69"/>
  <c r="L275"/>
  <c r="M275"/>
  <c r="N275" s="1"/>
  <c r="O275" s="1"/>
  <c r="P275" s="1"/>
  <c r="E275"/>
  <c r="D275"/>
  <c r="G275"/>
  <c r="F275"/>
  <c r="L287"/>
  <c r="M287" s="1"/>
  <c r="N287" s="1"/>
  <c r="O287" s="1"/>
  <c r="P287"/>
  <c r="E287"/>
  <c r="D287"/>
  <c r="F287"/>
  <c r="G287"/>
  <c r="F128"/>
  <c r="G128"/>
  <c r="L128"/>
  <c r="M128"/>
  <c r="N128" s="1"/>
  <c r="O128" s="1"/>
  <c r="P128" s="1"/>
  <c r="B128" s="1"/>
  <c r="E128"/>
  <c r="D128"/>
  <c r="F284" i="3"/>
  <c r="K284"/>
  <c r="L284" s="1"/>
  <c r="M284" s="1"/>
  <c r="N284" s="1"/>
  <c r="O284" s="1"/>
  <c r="A284" s="1"/>
  <c r="D284"/>
  <c r="E284"/>
  <c r="C284"/>
  <c r="L278" i="5"/>
  <c r="M278"/>
  <c r="N278"/>
  <c r="O278"/>
  <c r="P278" s="1"/>
  <c r="F278"/>
  <c r="G278"/>
  <c r="E278"/>
  <c r="D278"/>
  <c r="L79"/>
  <c r="M79"/>
  <c r="N79"/>
  <c r="O79" s="1"/>
  <c r="P79" s="1"/>
  <c r="B79" s="1"/>
  <c r="D79"/>
  <c r="F79"/>
  <c r="G79"/>
  <c r="E79"/>
  <c r="E301"/>
  <c r="G301"/>
  <c r="D301"/>
  <c r="F301"/>
  <c r="L301"/>
  <c r="M301" s="1"/>
  <c r="N301" s="1"/>
  <c r="O301" s="1"/>
  <c r="P301" s="1"/>
  <c r="L65"/>
  <c r="M65"/>
  <c r="N65"/>
  <c r="O65"/>
  <c r="P65" s="1"/>
  <c r="B65" s="1"/>
  <c r="D65"/>
  <c r="F65"/>
  <c r="E65"/>
  <c r="G65"/>
  <c r="F181"/>
  <c r="E181"/>
  <c r="L181"/>
  <c r="M181"/>
  <c r="N181"/>
  <c r="O181"/>
  <c r="P181" s="1"/>
  <c r="B181" s="1"/>
  <c r="D181"/>
  <c r="G181"/>
  <c r="D167" i="3"/>
  <c r="K167"/>
  <c r="L167"/>
  <c r="M167"/>
  <c r="N167" s="1"/>
  <c r="O167" s="1"/>
  <c r="A167" s="1"/>
  <c r="E167"/>
  <c r="F167"/>
  <c r="C167"/>
  <c r="L192" i="5"/>
  <c r="M192"/>
  <c r="N192" s="1"/>
  <c r="O192" s="1"/>
  <c r="P192" s="1"/>
  <c r="B192"/>
  <c r="D192"/>
  <c r="E192"/>
  <c r="F192"/>
  <c r="G192"/>
  <c r="D269" i="3"/>
  <c r="C269"/>
  <c r="E269"/>
  <c r="K269"/>
  <c r="L269" s="1"/>
  <c r="M269" s="1"/>
  <c r="N269" s="1"/>
  <c r="O269" s="1"/>
  <c r="A269" s="1"/>
  <c r="F269"/>
  <c r="K175"/>
  <c r="L175"/>
  <c r="M175" s="1"/>
  <c r="N175" s="1"/>
  <c r="O175" s="1"/>
  <c r="A175" s="1"/>
  <c r="F175"/>
  <c r="C175"/>
  <c r="E175"/>
  <c r="D175"/>
  <c r="D135"/>
  <c r="K135"/>
  <c r="L135"/>
  <c r="M135"/>
  <c r="N135" s="1"/>
  <c r="O135" s="1"/>
  <c r="A135" s="1"/>
  <c r="E135"/>
  <c r="F135"/>
  <c r="C135"/>
  <c r="K241"/>
  <c r="L241"/>
  <c r="M241" s="1"/>
  <c r="N241" s="1"/>
  <c r="O241" s="1"/>
  <c r="A241" s="1"/>
  <c r="F241"/>
  <c r="D241"/>
  <c r="E241"/>
  <c r="C241"/>
  <c r="K36"/>
  <c r="L36"/>
  <c r="M36"/>
  <c r="N36"/>
  <c r="O36" s="1"/>
  <c r="A36" s="1"/>
  <c r="F36"/>
  <c r="C36"/>
  <c r="D36"/>
  <c r="E36"/>
  <c r="K70"/>
  <c r="L70"/>
  <c r="M70" s="1"/>
  <c r="N70" s="1"/>
  <c r="O70" s="1"/>
  <c r="A70" s="1"/>
  <c r="F70"/>
  <c r="D70"/>
  <c r="E70"/>
  <c r="C70"/>
  <c r="K190"/>
  <c r="L190"/>
  <c r="M190"/>
  <c r="N190"/>
  <c r="O190" s="1"/>
  <c r="A190" s="1"/>
  <c r="C190"/>
  <c r="D190"/>
  <c r="E190"/>
  <c r="F190"/>
  <c r="F90" i="5"/>
  <c r="L90"/>
  <c r="M90" s="1"/>
  <c r="N90" s="1"/>
  <c r="O90" s="1"/>
  <c r="P90" s="1"/>
  <c r="B90" s="1"/>
  <c r="G90"/>
  <c r="D90"/>
  <c r="E90"/>
  <c r="K232" i="3"/>
  <c r="L232" s="1"/>
  <c r="M232" s="1"/>
  <c r="N232" s="1"/>
  <c r="O232" s="1"/>
  <c r="A232" s="1"/>
  <c r="D232"/>
  <c r="F232"/>
  <c r="C232"/>
  <c r="E232"/>
  <c r="F290" i="5"/>
  <c r="L290"/>
  <c r="M290"/>
  <c r="N290" s="1"/>
  <c r="O290" s="1"/>
  <c r="P290" s="1"/>
  <c r="D290"/>
  <c r="G290"/>
  <c r="E290"/>
  <c r="D182" i="3"/>
  <c r="K182"/>
  <c r="L182" s="1"/>
  <c r="M182" s="1"/>
  <c r="N182" s="1"/>
  <c r="O182" s="1"/>
  <c r="A182" s="1"/>
  <c r="F182"/>
  <c r="C182"/>
  <c r="E182"/>
  <c r="L266" i="5"/>
  <c r="M266"/>
  <c r="N266"/>
  <c r="O266"/>
  <c r="P266" s="1"/>
  <c r="E266"/>
  <c r="D266"/>
  <c r="G266"/>
  <c r="F266"/>
  <c r="F113"/>
  <c r="D113"/>
  <c r="G113"/>
  <c r="L113"/>
  <c r="M113"/>
  <c r="N113"/>
  <c r="O113"/>
  <c r="P113" s="1"/>
  <c r="E113"/>
  <c r="D168"/>
  <c r="G168"/>
  <c r="F168"/>
  <c r="E168"/>
  <c r="L168"/>
  <c r="M168"/>
  <c r="N168" s="1"/>
  <c r="O168" s="1"/>
  <c r="P168" s="1"/>
  <c r="B168" s="1"/>
  <c r="D164"/>
  <c r="G164"/>
  <c r="F164"/>
  <c r="E164"/>
  <c r="L164"/>
  <c r="M164" s="1"/>
  <c r="N164" s="1"/>
  <c r="O164" s="1"/>
  <c r="P164" s="1"/>
  <c r="B164" s="1"/>
  <c r="D261"/>
  <c r="L261"/>
  <c r="M261"/>
  <c r="N261" s="1"/>
  <c r="O261" s="1"/>
  <c r="P261" s="1"/>
  <c r="F261"/>
  <c r="E261"/>
  <c r="G261"/>
  <c r="L13"/>
  <c r="M13"/>
  <c r="L300"/>
  <c r="M300"/>
  <c r="N300"/>
  <c r="O300"/>
  <c r="P300" s="1"/>
  <c r="D300"/>
  <c r="G300"/>
  <c r="F300"/>
  <c r="E300"/>
  <c r="L16"/>
  <c r="M16"/>
  <c r="K191" i="3"/>
  <c r="L191" s="1"/>
  <c r="M191" s="1"/>
  <c r="N191" s="1"/>
  <c r="O191" s="1"/>
  <c r="A191" s="1"/>
  <c r="E191"/>
  <c r="C191"/>
  <c r="D191"/>
  <c r="F191"/>
  <c r="K297"/>
  <c r="L297"/>
  <c r="M297"/>
  <c r="N297" s="1"/>
  <c r="O297" s="1"/>
  <c r="A297" s="1"/>
  <c r="E297"/>
  <c r="C297"/>
  <c r="F297"/>
  <c r="D297"/>
  <c r="C84"/>
  <c r="K84"/>
  <c r="L84"/>
  <c r="M84"/>
  <c r="N84"/>
  <c r="O84" s="1"/>
  <c r="A84" s="1"/>
  <c r="D84"/>
  <c r="F84"/>
  <c r="E84"/>
  <c r="D274"/>
  <c r="C274"/>
  <c r="E274"/>
  <c r="K274"/>
  <c r="L274"/>
  <c r="M274"/>
  <c r="N274"/>
  <c r="O274" s="1"/>
  <c r="A274" s="1"/>
  <c r="F274"/>
  <c r="E234" i="5"/>
  <c r="D234"/>
  <c r="F234"/>
  <c r="L234"/>
  <c r="M234"/>
  <c r="N234" s="1"/>
  <c r="O234" s="1"/>
  <c r="P234" s="1"/>
  <c r="B234" s="1"/>
  <c r="G234"/>
  <c r="C224" i="3"/>
  <c r="D224"/>
  <c r="K224"/>
  <c r="L224" s="1"/>
  <c r="M224" s="1"/>
  <c r="N224" s="1"/>
  <c r="O224"/>
  <c r="A224" s="1"/>
  <c r="E224"/>
  <c r="F224"/>
  <c r="L144" i="5"/>
  <c r="M144" s="1"/>
  <c r="N144" s="1"/>
  <c r="O144" s="1"/>
  <c r="P144"/>
  <c r="B144" s="1"/>
  <c r="F144"/>
  <c r="G144"/>
  <c r="E144"/>
  <c r="D144"/>
  <c r="C306" i="3"/>
  <c r="K306"/>
  <c r="L306"/>
  <c r="M306" s="1"/>
  <c r="N306" s="1"/>
  <c r="O306" s="1"/>
  <c r="A306"/>
  <c r="F306"/>
  <c r="E306"/>
  <c r="D306"/>
  <c r="K172"/>
  <c r="L172" s="1"/>
  <c r="M172" s="1"/>
  <c r="N172" s="1"/>
  <c r="O172" s="1"/>
  <c r="A172" s="1"/>
  <c r="D172"/>
  <c r="F172"/>
  <c r="E172"/>
  <c r="C172"/>
  <c r="E278"/>
  <c r="D278"/>
  <c r="F278"/>
  <c r="K278"/>
  <c r="L278"/>
  <c r="M278"/>
  <c r="N278"/>
  <c r="O278" s="1"/>
  <c r="A278" s="1"/>
  <c r="C278"/>
  <c r="E241" i="5"/>
  <c r="G241"/>
  <c r="L241"/>
  <c r="M241"/>
  <c r="N241"/>
  <c r="O241" s="1"/>
  <c r="P241" s="1"/>
  <c r="F241"/>
  <c r="D241"/>
  <c r="F253"/>
  <c r="E253"/>
  <c r="D253"/>
  <c r="G253"/>
  <c r="L253"/>
  <c r="M253"/>
  <c r="N253"/>
  <c r="O253"/>
  <c r="P253" s="1"/>
  <c r="D201" i="3"/>
  <c r="K201"/>
  <c r="L201"/>
  <c r="M201" s="1"/>
  <c r="N201" s="1"/>
  <c r="O201" s="1"/>
  <c r="A201"/>
  <c r="E201"/>
  <c r="C201"/>
  <c r="F201"/>
  <c r="K118"/>
  <c r="L118" s="1"/>
  <c r="M118" s="1"/>
  <c r="N118" s="1"/>
  <c r="O118" s="1"/>
  <c r="A118" s="1"/>
  <c r="F118"/>
  <c r="C118"/>
  <c r="E118"/>
  <c r="D118"/>
  <c r="L273" i="5"/>
  <c r="M273"/>
  <c r="N273"/>
  <c r="O273" s="1"/>
  <c r="P273" s="1"/>
  <c r="B273" s="1"/>
  <c r="E273"/>
  <c r="D273"/>
  <c r="G273"/>
  <c r="F273"/>
  <c r="F116"/>
  <c r="D116"/>
  <c r="L116"/>
  <c r="M116"/>
  <c r="N116" s="1"/>
  <c r="O116" s="1"/>
  <c r="P116" s="1"/>
  <c r="B116" s="1"/>
  <c r="E116"/>
  <c r="G116"/>
  <c r="G121"/>
  <c r="D121"/>
  <c r="F121"/>
  <c r="L121"/>
  <c r="M121" s="1"/>
  <c r="N121" s="1"/>
  <c r="O121"/>
  <c r="P121" s="1"/>
  <c r="B121" s="1"/>
  <c r="E121"/>
  <c r="D260" i="3"/>
  <c r="F260"/>
  <c r="K260"/>
  <c r="L260"/>
  <c r="M260"/>
  <c r="N260"/>
  <c r="O260" s="1"/>
  <c r="A260" s="1"/>
  <c r="E260"/>
  <c r="C260"/>
  <c r="D52" i="5"/>
  <c r="F52"/>
  <c r="G52"/>
  <c r="L52"/>
  <c r="M52" s="1"/>
  <c r="N52" s="1"/>
  <c r="O52" s="1"/>
  <c r="P52" s="1"/>
  <c r="B52" s="1"/>
  <c r="E52"/>
  <c r="D28" i="3"/>
  <c r="K28"/>
  <c r="L28"/>
  <c r="M28" s="1"/>
  <c r="N28" s="1"/>
  <c r="O28" s="1"/>
  <c r="A28" s="1"/>
  <c r="C28"/>
  <c r="F28"/>
  <c r="G17" i="24"/>
  <c r="E28" i="3"/>
  <c r="G85" i="5"/>
  <c r="D85"/>
  <c r="F85"/>
  <c r="L85"/>
  <c r="M85" s="1"/>
  <c r="N85" s="1"/>
  <c r="O85" s="1"/>
  <c r="P85" s="1"/>
  <c r="B85" s="1"/>
  <c r="E85"/>
  <c r="F179"/>
  <c r="E179"/>
  <c r="L179"/>
  <c r="M179"/>
  <c r="N179"/>
  <c r="O179" s="1"/>
  <c r="P179" s="1"/>
  <c r="B179" s="1"/>
  <c r="G179"/>
  <c r="D179"/>
  <c r="L19"/>
  <c r="M19" s="1"/>
  <c r="F183" i="3"/>
  <c r="E183"/>
  <c r="K183"/>
  <c r="L183" s="1"/>
  <c r="M183" s="1"/>
  <c r="N183"/>
  <c r="O183" s="1"/>
  <c r="A183" s="1"/>
  <c r="C183"/>
  <c r="D183"/>
  <c r="K281"/>
  <c r="L281" s="1"/>
  <c r="M281" s="1"/>
  <c r="N281" s="1"/>
  <c r="O281" s="1"/>
  <c r="A281" s="1"/>
  <c r="F281"/>
  <c r="C281"/>
  <c r="D281"/>
  <c r="E281"/>
  <c r="L37" i="5"/>
  <c r="M37"/>
  <c r="N37" s="1"/>
  <c r="K221" i="3"/>
  <c r="L221" s="1"/>
  <c r="M221" s="1"/>
  <c r="N221" s="1"/>
  <c r="O221" s="1"/>
  <c r="A221" s="1"/>
  <c r="C221"/>
  <c r="D221"/>
  <c r="F221"/>
  <c r="E221"/>
  <c r="L227" i="5"/>
  <c r="M227"/>
  <c r="N227" s="1"/>
  <c r="O227" s="1"/>
  <c r="P227" s="1"/>
  <c r="B227" s="1"/>
  <c r="F227"/>
  <c r="E227"/>
  <c r="D227"/>
  <c r="G227"/>
  <c r="F201"/>
  <c r="G201"/>
  <c r="L201"/>
  <c r="M201"/>
  <c r="N201"/>
  <c r="O201" s="1"/>
  <c r="P201" s="1"/>
  <c r="B201" s="1"/>
  <c r="D201"/>
  <c r="E201"/>
  <c r="K234" i="3"/>
  <c r="L234"/>
  <c r="M234" s="1"/>
  <c r="N234" s="1"/>
  <c r="O234" s="1"/>
  <c r="A234" s="1"/>
  <c r="F234"/>
  <c r="C234"/>
  <c r="D234"/>
  <c r="E234"/>
  <c r="D132"/>
  <c r="F132"/>
  <c r="K132"/>
  <c r="L132"/>
  <c r="M132"/>
  <c r="N132" s="1"/>
  <c r="O132" s="1"/>
  <c r="A132" s="1"/>
  <c r="E132"/>
  <c r="C132"/>
  <c r="L73" i="5"/>
  <c r="M73"/>
  <c r="N73" s="1"/>
  <c r="O73" s="1"/>
  <c r="P73" s="1"/>
  <c r="B73" s="1"/>
  <c r="G73"/>
  <c r="D73"/>
  <c r="E73"/>
  <c r="F73"/>
  <c r="K23" i="3"/>
  <c r="L23"/>
  <c r="M23" s="1"/>
  <c r="N23" s="1"/>
  <c r="C23"/>
  <c r="E23"/>
  <c r="D23"/>
  <c r="F23"/>
  <c r="L36" i="5"/>
  <c r="M36"/>
  <c r="N36"/>
  <c r="O36"/>
  <c r="D223" i="3"/>
  <c r="C223"/>
  <c r="F223"/>
  <c r="K223"/>
  <c r="L223" s="1"/>
  <c r="M223" s="1"/>
  <c r="N223" s="1"/>
  <c r="O223" s="1"/>
  <c r="A223" s="1"/>
  <c r="E223"/>
  <c r="C218"/>
  <c r="K218"/>
  <c r="L218" s="1"/>
  <c r="M218" s="1"/>
  <c r="N218" s="1"/>
  <c r="O218" s="1"/>
  <c r="A218" s="1"/>
  <c r="F218"/>
  <c r="E218"/>
  <c r="D218"/>
  <c r="D22" i="26"/>
  <c r="G22" i="24"/>
  <c r="F17" i="26"/>
  <c r="G14" i="24"/>
  <c r="F10" i="26"/>
  <c r="E19"/>
  <c r="D15"/>
  <c r="F18" i="24"/>
  <c r="D16" i="26"/>
  <c r="G26" i="24"/>
  <c r="D28" i="26"/>
  <c r="D15" i="24"/>
  <c r="G28" i="26"/>
  <c r="G31" i="24"/>
  <c r="G18"/>
  <c r="D17" i="26"/>
  <c r="D16" i="24"/>
  <c r="G16" i="26"/>
  <c r="F25" i="24"/>
  <c r="F31" i="26"/>
  <c r="E15" i="24"/>
  <c r="G16"/>
  <c r="D18"/>
  <c r="F15"/>
  <c r="G23"/>
  <c r="F31"/>
  <c r="E16"/>
  <c r="F19" i="26"/>
  <c r="E31" i="24"/>
  <c r="G10" i="26"/>
  <c r="P31" i="24"/>
  <c r="B31"/>
  <c r="E17" i="26"/>
  <c r="F17" i="24"/>
  <c r="D19" i="26"/>
  <c r="E18" i="24"/>
  <c r="P31" i="26"/>
  <c r="B31" s="1"/>
  <c r="F25"/>
  <c r="G24"/>
  <c r="P15" i="24"/>
  <c r="B15" s="1"/>
  <c r="F26" i="26"/>
  <c r="E22" i="24"/>
  <c r="G27"/>
  <c r="G29" i="26"/>
  <c r="G30"/>
  <c r="F22" i="24"/>
  <c r="E28" i="26"/>
  <c r="E29" i="24"/>
  <c r="E30"/>
  <c r="E23"/>
  <c r="E23" i="26"/>
  <c r="D14"/>
  <c r="D21" i="24"/>
  <c r="E29" i="26"/>
  <c r="E30"/>
  <c r="E10"/>
  <c r="D29" i="24"/>
  <c r="D30"/>
  <c r="D24"/>
  <c r="D30" i="26"/>
  <c r="F19" i="24"/>
  <c r="F9" i="26"/>
  <c r="F29" i="24"/>
  <c r="D23" i="26"/>
  <c r="F13"/>
  <c r="F30" i="24"/>
  <c r="F29" i="26"/>
  <c r="F30"/>
  <c r="D25" i="24"/>
  <c r="E25"/>
  <c r="F15" i="26"/>
  <c r="G13"/>
  <c r="G30" i="24"/>
  <c r="G28"/>
  <c r="E16" i="26"/>
  <c r="D24"/>
  <c r="G20"/>
  <c r="G27"/>
  <c r="G25" i="24"/>
  <c r="E28"/>
  <c r="E22" i="26"/>
  <c r="E26"/>
  <c r="F20"/>
  <c r="D27" i="24"/>
  <c r="G23" i="26"/>
  <c r="P30" i="24"/>
  <c r="B30" s="1"/>
  <c r="F16" i="26"/>
  <c r="G21" i="24"/>
  <c r="D27" i="26"/>
  <c r="D10"/>
  <c r="E9"/>
  <c r="F27" i="24"/>
  <c r="P17" i="26"/>
  <c r="B17" s="1"/>
  <c r="P30"/>
  <c r="B30"/>
  <c r="F22"/>
  <c r="F20" i="24"/>
  <c r="P23" i="26"/>
  <c r="B23"/>
  <c r="G22"/>
  <c r="P28" i="24"/>
  <c r="B28"/>
  <c r="G21" i="26"/>
  <c r="F23" i="24"/>
  <c r="D13" i="26"/>
  <c r="G15" i="24"/>
  <c r="G26" i="26"/>
  <c r="P19" i="24"/>
  <c r="B19" s="1"/>
  <c r="F18" i="26"/>
  <c r="P16" i="24"/>
  <c r="B16"/>
  <c r="G18" i="26"/>
  <c r="G25"/>
  <c r="G20" i="24"/>
  <c r="E15" i="26"/>
  <c r="E17" i="24"/>
  <c r="P24" i="26"/>
  <c r="B24" s="1"/>
  <c r="P26" i="24"/>
  <c r="B26" s="1"/>
  <c r="G19"/>
  <c r="G19" i="26"/>
  <c r="P13"/>
  <c r="B13" s="1"/>
  <c r="E13"/>
  <c r="E27" i="24"/>
  <c r="E18" i="26"/>
  <c r="P9"/>
  <c r="B9"/>
  <c r="F27"/>
  <c r="E21"/>
  <c r="E25"/>
  <c r="P21" i="24"/>
  <c r="B21" s="1"/>
  <c r="D22"/>
  <c r="D28"/>
  <c r="P18"/>
  <c r="B18" s="1"/>
  <c r="P28" i="26"/>
  <c r="B28" s="1"/>
  <c r="E27"/>
  <c r="E21" i="24"/>
  <c r="F21"/>
  <c r="D18" i="26"/>
  <c r="P15"/>
  <c r="B15" s="1"/>
  <c r="F24"/>
  <c r="G24" i="24"/>
  <c r="E26"/>
  <c r="F24"/>
  <c r="E24"/>
  <c r="F23" i="26"/>
  <c r="P11"/>
  <c r="B11"/>
  <c r="P25"/>
  <c r="B25" s="1"/>
  <c r="P23" i="24"/>
  <c r="B23"/>
  <c r="F16"/>
  <c r="G29"/>
  <c r="D29" i="26"/>
  <c r="F26" i="24"/>
  <c r="P14" i="26"/>
  <c r="B14" s="1"/>
  <c r="G15"/>
  <c r="D17" i="24"/>
  <c r="D26"/>
  <c r="F14" i="26"/>
  <c r="F28" i="24"/>
  <c r="P20"/>
  <c r="B20" s="1"/>
  <c r="P26" i="26"/>
  <c r="B26"/>
  <c r="P29" i="24"/>
  <c r="B29" s="1"/>
  <c r="P18" i="26"/>
  <c r="B18"/>
  <c r="P12"/>
  <c r="B12" s="1"/>
  <c r="P17" i="24"/>
  <c r="B17"/>
  <c r="P27"/>
  <c r="B27" s="1"/>
  <c r="P27" i="26"/>
  <c r="B27"/>
  <c r="P16"/>
  <c r="B16" s="1"/>
  <c r="P29"/>
  <c r="B29"/>
  <c r="D26"/>
  <c r="E19" i="24"/>
  <c r="E24" i="26"/>
  <c r="D23" i="24"/>
  <c r="D19"/>
  <c r="E20" i="26"/>
  <c r="E14"/>
  <c r="P24" i="24"/>
  <c r="B24" s="1"/>
  <c r="P20" i="26"/>
  <c r="B20" s="1"/>
  <c r="G9"/>
  <c r="P25" i="24"/>
  <c r="B25" s="1"/>
  <c r="D21" i="26"/>
  <c r="P19"/>
  <c r="B19" s="1"/>
  <c r="G17"/>
  <c r="P10"/>
  <c r="B10"/>
  <c r="D20"/>
  <c r="P21"/>
  <c r="B21"/>
  <c r="D9"/>
  <c r="D20" i="24"/>
  <c r="P22" i="26"/>
  <c r="B22"/>
  <c r="P22" i="24"/>
  <c r="B22"/>
  <c r="M31" i="3"/>
  <c r="N31"/>
  <c r="M30"/>
  <c r="N30"/>
  <c r="N29"/>
  <c r="M27"/>
  <c r="N27"/>
  <c r="M26"/>
  <c r="N26" s="1"/>
  <c r="O26" s="1"/>
  <c r="A26" s="1"/>
  <c r="M25"/>
  <c r="N25"/>
  <c r="M24"/>
  <c r="N24" s="1"/>
  <c r="O24" s="1"/>
  <c r="A24" s="1"/>
  <c r="B261" i="5"/>
  <c r="B88"/>
  <c r="B187"/>
  <c r="B100"/>
  <c r="B123"/>
  <c r="B253"/>
  <c r="B231"/>
  <c r="B63"/>
  <c r="B113"/>
  <c r="B258"/>
  <c r="B95"/>
  <c r="B279"/>
  <c r="B83"/>
  <c r="B131"/>
  <c r="B248"/>
  <c r="B170"/>
  <c r="B239"/>
  <c r="M22" i="3"/>
  <c r="N22"/>
  <c r="M21"/>
  <c r="N21"/>
  <c r="B252" i="5"/>
  <c r="B284"/>
  <c r="B244"/>
  <c r="B245"/>
  <c r="B82"/>
  <c r="B202"/>
  <c r="B96"/>
  <c r="B282"/>
  <c r="B217"/>
  <c r="B141"/>
  <c r="B199"/>
  <c r="N35"/>
  <c r="O35"/>
  <c r="B143"/>
  <c r="N40"/>
  <c r="O40" s="1"/>
  <c r="P40" s="1"/>
  <c r="B40" s="1"/>
  <c r="B64"/>
  <c r="N42"/>
  <c r="O42"/>
  <c r="N38"/>
  <c r="O38"/>
  <c r="B218"/>
  <c r="B47"/>
  <c r="B161"/>
  <c r="O43"/>
  <c r="B194"/>
  <c r="B242"/>
  <c r="B262"/>
  <c r="B210"/>
  <c r="B277"/>
  <c r="O44"/>
  <c r="B46"/>
  <c r="B92"/>
  <c r="O37"/>
  <c r="P37" s="1"/>
  <c r="B37" s="1"/>
  <c r="N39"/>
  <c r="O39" s="1"/>
  <c r="B97"/>
  <c r="B186"/>
  <c r="B151"/>
  <c r="B235"/>
  <c r="B145"/>
  <c r="N41"/>
  <c r="O41"/>
  <c r="B216"/>
  <c r="B150"/>
  <c r="B251"/>
  <c r="B196"/>
  <c r="B267"/>
  <c r="B175"/>
  <c r="B264"/>
  <c r="B67"/>
  <c r="B259"/>
  <c r="B156"/>
  <c r="B139"/>
  <c r="B283"/>
  <c r="B124"/>
  <c r="B269"/>
  <c r="B58"/>
  <c r="B125"/>
  <c r="B120"/>
  <c r="B226"/>
  <c r="B159"/>
  <c r="B162"/>
  <c r="B257"/>
  <c r="B91"/>
  <c r="B206"/>
  <c r="B278"/>
  <c r="B122"/>
  <c r="B76"/>
  <c r="B230"/>
  <c r="B51"/>
  <c r="B111"/>
  <c r="B238"/>
  <c r="B221"/>
  <c r="B219"/>
  <c r="B152"/>
  <c r="B59"/>
  <c r="B209"/>
  <c r="B72"/>
  <c r="B106"/>
  <c r="B75"/>
  <c r="B147"/>
  <c r="B249"/>
  <c r="B129"/>
  <c r="B198"/>
  <c r="B246"/>
  <c r="B84"/>
  <c r="B115"/>
  <c r="B280"/>
  <c r="B172"/>
  <c r="B107"/>
  <c r="B208"/>
  <c r="B171"/>
  <c r="B224"/>
  <c r="B153"/>
  <c r="B104"/>
  <c r="B270"/>
  <c r="B61"/>
  <c r="B241"/>
  <c r="B57"/>
  <c r="B205"/>
  <c r="B66"/>
  <c r="B119"/>
  <c r="B237"/>
  <c r="B225"/>
  <c r="B211"/>
  <c r="B155"/>
  <c r="B182"/>
  <c r="B222"/>
  <c r="B68"/>
  <c r="B89"/>
  <c r="B229"/>
  <c r="B169"/>
  <c r="B191"/>
  <c r="B157"/>
  <c r="B142"/>
  <c r="B45"/>
  <c r="B167"/>
  <c r="B117"/>
  <c r="B236"/>
  <c r="B228"/>
  <c r="B207"/>
  <c r="B105"/>
  <c r="B197"/>
  <c r="B140"/>
  <c r="B263"/>
  <c r="B148"/>
  <c r="B60"/>
  <c r="B204"/>
  <c r="B166"/>
  <c r="B247"/>
  <c r="B266"/>
  <c r="B62"/>
  <c r="B109"/>
  <c r="B255"/>
  <c r="B70"/>
  <c r="B71"/>
  <c r="B180"/>
  <c r="B158"/>
  <c r="B173"/>
  <c r="B101"/>
  <c r="B178"/>
  <c r="B110"/>
  <c r="B93"/>
  <c r="B188"/>
  <c r="B275"/>
  <c r="B183"/>
  <c r="B50"/>
  <c r="B281"/>
  <c r="B86"/>
  <c r="B272"/>
  <c r="B254"/>
  <c r="B232"/>
  <c r="B260"/>
  <c r="B103"/>
  <c r="B163"/>
  <c r="B268"/>
  <c r="B78"/>
  <c r="B174"/>
  <c r="B133"/>
  <c r="B190"/>
  <c r="B132"/>
  <c r="B215"/>
  <c r="B102"/>
  <c r="B55"/>
  <c r="B112"/>
  <c r="B189"/>
  <c r="B265"/>
  <c r="B193"/>
  <c r="B160"/>
  <c r="B87"/>
  <c r="B274"/>
  <c r="B243"/>
  <c r="B130"/>
  <c r="M20" i="3"/>
  <c r="N20" s="1"/>
  <c r="M19"/>
  <c r="N19" s="1"/>
  <c r="O19" s="1"/>
  <c r="A19" s="1"/>
  <c r="M18"/>
  <c r="N18" s="1"/>
  <c r="M17"/>
  <c r="N17" s="1"/>
  <c r="O17" s="1"/>
  <c r="A17" s="1"/>
  <c r="M16"/>
  <c r="N16" s="1"/>
  <c r="O16" s="1"/>
  <c r="A16" s="1"/>
  <c r="M15"/>
  <c r="N15" s="1"/>
  <c r="O15" s="1"/>
  <c r="A15" s="1"/>
  <c r="M13"/>
  <c r="N13" s="1"/>
  <c r="M11"/>
  <c r="N11" s="1"/>
  <c r="M9"/>
  <c r="N9" s="1"/>
  <c r="E9" i="27"/>
  <c r="E12"/>
  <c r="O31" i="3"/>
  <c r="A31" s="1"/>
  <c r="O30"/>
  <c r="A30" s="1"/>
  <c r="O29"/>
  <c r="A29" s="1"/>
  <c r="O27"/>
  <c r="A27" s="1"/>
  <c r="O25"/>
  <c r="A25" s="1"/>
  <c r="O23"/>
  <c r="A23" s="1"/>
  <c r="O22"/>
  <c r="A22" s="1"/>
  <c r="O21"/>
  <c r="A21" s="1"/>
  <c r="P44" i="5"/>
  <c r="B44" s="1"/>
  <c r="P39"/>
  <c r="B39" s="1"/>
  <c r="P38"/>
  <c r="B38" s="1"/>
  <c r="P35"/>
  <c r="B35" s="1"/>
  <c r="P42"/>
  <c r="B42" s="1"/>
  <c r="P43"/>
  <c r="B43" s="1"/>
  <c r="P41"/>
  <c r="B41" s="1"/>
  <c r="P36"/>
  <c r="B36" s="1"/>
  <c r="O20" i="3"/>
  <c r="A20" s="1"/>
  <c r="O18"/>
  <c r="A18" s="1"/>
  <c r="G31" i="27"/>
  <c r="H31"/>
  <c r="G31" i="25"/>
  <c r="H31"/>
  <c r="G27" i="27"/>
  <c r="H27"/>
  <c r="G25"/>
  <c r="H25"/>
  <c r="G20"/>
  <c r="H20"/>
  <c r="H17"/>
  <c r="G17"/>
  <c r="G25" i="25"/>
  <c r="H25"/>
  <c r="G21"/>
  <c r="H21"/>
  <c r="H26"/>
  <c r="G26"/>
  <c r="G16" i="27"/>
  <c r="H16"/>
  <c r="G29" i="25"/>
  <c r="H29"/>
  <c r="G15"/>
  <c r="H15"/>
  <c r="G22" i="27"/>
  <c r="H22"/>
  <c r="G19" i="25"/>
  <c r="H19"/>
  <c r="G30"/>
  <c r="H30"/>
  <c r="H18" i="27"/>
  <c r="G18"/>
  <c r="G15"/>
  <c r="H15"/>
  <c r="G24" i="25"/>
  <c r="H24"/>
  <c r="G26" i="27"/>
  <c r="H26"/>
  <c r="H24"/>
  <c r="G24"/>
  <c r="G23"/>
  <c r="H23"/>
  <c r="G18" i="25"/>
  <c r="H18"/>
  <c r="H28"/>
  <c r="G28"/>
  <c r="G21" i="27"/>
  <c r="H21"/>
  <c r="H30"/>
  <c r="G30"/>
  <c r="G29"/>
  <c r="H29"/>
  <c r="G28"/>
  <c r="H28"/>
  <c r="G23" i="25"/>
  <c r="H23"/>
  <c r="G20"/>
  <c r="H20"/>
  <c r="G22"/>
  <c r="H22"/>
  <c r="G16"/>
  <c r="H16"/>
  <c r="F12" i="27"/>
  <c r="A12"/>
  <c r="C12"/>
  <c r="B12"/>
  <c r="D12"/>
  <c r="H12"/>
  <c r="G12"/>
  <c r="G27" i="25"/>
  <c r="H27"/>
  <c r="H17"/>
  <c r="G17"/>
  <c r="H19" i="27"/>
  <c r="G19"/>
  <c r="F35" i="5"/>
  <c r="G35"/>
  <c r="E35"/>
  <c r="D35"/>
  <c r="G31" i="4"/>
  <c r="H31"/>
  <c r="H30"/>
  <c r="G30"/>
  <c r="G29"/>
  <c r="H29"/>
  <c r="H28"/>
  <c r="G28"/>
  <c r="H27"/>
  <c r="G27"/>
  <c r="H26"/>
  <c r="G26"/>
  <c r="H25"/>
  <c r="G25"/>
  <c r="G24"/>
  <c r="H24"/>
  <c r="H23"/>
  <c r="G23"/>
  <c r="H22"/>
  <c r="G22"/>
  <c r="H21"/>
  <c r="G21"/>
  <c r="E36" i="5"/>
  <c r="G36"/>
  <c r="D36"/>
  <c r="F36"/>
  <c r="H20" i="4"/>
  <c r="G20"/>
  <c r="H19"/>
  <c r="G19"/>
  <c r="H18"/>
  <c r="G18"/>
  <c r="H17"/>
  <c r="G17"/>
  <c r="H16"/>
  <c r="G16"/>
  <c r="H15"/>
  <c r="G15"/>
  <c r="G37" i="5"/>
  <c r="D37"/>
  <c r="F37"/>
  <c r="E37"/>
  <c r="G38"/>
  <c r="F38"/>
  <c r="E38"/>
  <c r="D38"/>
  <c r="E39"/>
  <c r="G39"/>
  <c r="D39"/>
  <c r="F39"/>
  <c r="G40"/>
  <c r="E40"/>
  <c r="F40"/>
  <c r="D40"/>
  <c r="G41"/>
  <c r="F41"/>
  <c r="D41"/>
  <c r="E41"/>
  <c r="E42"/>
  <c r="F42"/>
  <c r="D42"/>
  <c r="G42"/>
  <c r="E43"/>
  <c r="G43"/>
  <c r="F43"/>
  <c r="D43"/>
  <c r="E44"/>
  <c r="G44"/>
  <c r="D44"/>
  <c r="F44"/>
  <c r="B290"/>
  <c r="B293"/>
  <c r="B291"/>
  <c r="B292"/>
  <c r="B286"/>
  <c r="B287"/>
  <c r="B289"/>
  <c r="B295"/>
  <c r="B294"/>
  <c r="B288"/>
  <c r="B285"/>
  <c r="L9"/>
  <c r="M9" s="1"/>
  <c r="N29"/>
  <c r="O29" s="1"/>
  <c r="P29" s="1"/>
  <c r="B29" s="1"/>
  <c r="N24"/>
  <c r="O24" s="1"/>
  <c r="P24" s="1"/>
  <c r="B24" s="1"/>
  <c r="N33"/>
  <c r="O33" s="1"/>
  <c r="P33" s="1"/>
  <c r="B33" s="1"/>
  <c r="N28"/>
  <c r="O28" s="1"/>
  <c r="P28" s="1"/>
  <c r="B28" s="1"/>
  <c r="N26"/>
  <c r="O26" s="1"/>
  <c r="P26" s="1"/>
  <c r="B26" s="1"/>
  <c r="N32"/>
  <c r="O32" s="1"/>
  <c r="P32" s="1"/>
  <c r="B32" s="1"/>
  <c r="N27"/>
  <c r="O27" s="1"/>
  <c r="P27" s="1"/>
  <c r="B27" s="1"/>
  <c r="N30"/>
  <c r="O30" s="1"/>
  <c r="P30" s="1"/>
  <c r="B30" s="1"/>
  <c r="N23"/>
  <c r="O23" s="1"/>
  <c r="P23" s="1"/>
  <c r="B23" s="1"/>
  <c r="N34"/>
  <c r="O34" s="1"/>
  <c r="P34" s="1"/>
  <c r="B34" s="1"/>
  <c r="N31"/>
  <c r="O31" s="1"/>
  <c r="P31" s="1"/>
  <c r="B31" s="1"/>
  <c r="N25"/>
  <c r="O25" s="1"/>
  <c r="P25" s="1"/>
  <c r="B25" s="1"/>
  <c r="N21"/>
  <c r="O21" s="1"/>
  <c r="P21" s="1"/>
  <c r="B21" s="1"/>
  <c r="N22"/>
  <c r="O22" s="1"/>
  <c r="P22" s="1"/>
  <c r="B22" s="1"/>
  <c r="N16"/>
  <c r="O16" s="1"/>
  <c r="P16" s="1"/>
  <c r="B16" s="1"/>
  <c r="N17"/>
  <c r="O17" s="1"/>
  <c r="P17" s="1"/>
  <c r="B17" s="1"/>
  <c r="N15"/>
  <c r="O15" s="1"/>
  <c r="P15" s="1"/>
  <c r="B15" s="1"/>
  <c r="N19"/>
  <c r="O19" s="1"/>
  <c r="P19" s="1"/>
  <c r="B19" s="1"/>
  <c r="N20"/>
  <c r="O20" s="1"/>
  <c r="P20" s="1"/>
  <c r="B20" s="1"/>
  <c r="N18"/>
  <c r="O18" s="1"/>
  <c r="P18" s="1"/>
  <c r="B18" s="1"/>
  <c r="B299"/>
  <c r="B302"/>
  <c r="B301"/>
  <c r="B306"/>
  <c r="B307"/>
  <c r="B305"/>
  <c r="B304"/>
  <c r="B297"/>
  <c r="B300"/>
  <c r="B303"/>
  <c r="B298"/>
  <c r="B296"/>
  <c r="B308"/>
  <c r="D22"/>
  <c r="G22"/>
  <c r="F22"/>
  <c r="E22"/>
  <c r="D23"/>
  <c r="F23"/>
  <c r="G23"/>
  <c r="E23"/>
  <c r="G24"/>
  <c r="F24"/>
  <c r="D24"/>
  <c r="E24"/>
  <c r="D25"/>
  <c r="G25"/>
  <c r="F25"/>
  <c r="E25"/>
  <c r="F26"/>
  <c r="E26"/>
  <c r="D26"/>
  <c r="G26"/>
  <c r="F27"/>
  <c r="D27"/>
  <c r="G27"/>
  <c r="E27"/>
  <c r="G28"/>
  <c r="E28"/>
  <c r="D28"/>
  <c r="F28"/>
  <c r="D29"/>
  <c r="E29"/>
  <c r="F29"/>
  <c r="G29"/>
  <c r="G30"/>
  <c r="E30"/>
  <c r="F30"/>
  <c r="D30"/>
  <c r="F31"/>
  <c r="E31"/>
  <c r="G31"/>
  <c r="D31"/>
  <c r="G32"/>
  <c r="E32"/>
  <c r="F32"/>
  <c r="D32"/>
  <c r="G33"/>
  <c r="E33"/>
  <c r="D33"/>
  <c r="F33"/>
  <c r="D34"/>
  <c r="F34"/>
  <c r="E34"/>
  <c r="G34"/>
  <c r="G15"/>
  <c r="D15"/>
  <c r="E15"/>
  <c r="F15"/>
  <c r="G16"/>
  <c r="E16"/>
  <c r="D16"/>
  <c r="F16"/>
  <c r="G17"/>
  <c r="F17"/>
  <c r="D17"/>
  <c r="E17"/>
  <c r="G18"/>
  <c r="E18"/>
  <c r="D18"/>
  <c r="F18"/>
  <c r="G19"/>
  <c r="E19"/>
  <c r="D19"/>
  <c r="F19"/>
  <c r="G20"/>
  <c r="D20"/>
  <c r="E20"/>
  <c r="F20"/>
  <c r="G21"/>
  <c r="G28" i="6"/>
  <c r="E21" i="5"/>
  <c r="F21"/>
  <c r="D21"/>
  <c r="G16" i="6"/>
  <c r="G26"/>
  <c r="G31"/>
  <c r="G27"/>
  <c r="G29"/>
  <c r="G15"/>
  <c r="G17"/>
  <c r="G30"/>
  <c r="H31"/>
  <c r="H28"/>
  <c r="H30"/>
  <c r="H27"/>
  <c r="H29"/>
  <c r="H26"/>
  <c r="G18"/>
  <c r="H17"/>
  <c r="H15"/>
  <c r="H16"/>
  <c r="G25"/>
  <c r="G24"/>
  <c r="G23"/>
  <c r="G22"/>
  <c r="H21"/>
  <c r="G21"/>
  <c r="G20"/>
  <c r="H19"/>
  <c r="G19"/>
  <c r="H20"/>
  <c r="H25"/>
  <c r="H24"/>
  <c r="H23"/>
  <c r="H18"/>
  <c r="H22"/>
  <c r="M32" i="8"/>
  <c r="P32"/>
  <c r="P31"/>
  <c r="M31"/>
  <c r="P21"/>
  <c r="P26"/>
  <c r="P23"/>
  <c r="P18"/>
  <c r="P24"/>
  <c r="P20"/>
  <c r="P25"/>
  <c r="P29"/>
  <c r="P16"/>
  <c r="P27"/>
  <c r="P22"/>
  <c r="P30"/>
  <c r="P19"/>
  <c r="P17"/>
  <c r="P28"/>
  <c r="M27"/>
  <c r="M21"/>
  <c r="M26"/>
  <c r="M23"/>
  <c r="M18"/>
  <c r="M24"/>
  <c r="M20"/>
  <c r="M25"/>
  <c r="M29"/>
  <c r="M16"/>
  <c r="M22"/>
  <c r="M30"/>
  <c r="M17"/>
  <c r="M19"/>
  <c r="M28"/>
  <c r="J32"/>
  <c r="G32"/>
  <c r="G31"/>
  <c r="J31"/>
  <c r="G30"/>
  <c r="J30"/>
  <c r="G29"/>
  <c r="J29"/>
  <c r="J28"/>
  <c r="G28"/>
  <c r="J27"/>
  <c r="G27"/>
  <c r="G26"/>
  <c r="J26"/>
  <c r="G25"/>
  <c r="J25"/>
  <c r="J24"/>
  <c r="G24"/>
  <c r="G21"/>
  <c r="J21"/>
  <c r="J23"/>
  <c r="G23"/>
  <c r="G18"/>
  <c r="J18"/>
  <c r="G20"/>
  <c r="J20"/>
  <c r="J16"/>
  <c r="G16"/>
  <c r="G22"/>
  <c r="J22"/>
  <c r="G17"/>
  <c r="J17"/>
  <c r="J19"/>
  <c r="G19"/>
  <c r="P18" i="17"/>
  <c r="P19"/>
  <c r="P27"/>
  <c r="P35"/>
  <c r="P43"/>
  <c r="P51"/>
  <c r="P59"/>
  <c r="P67"/>
  <c r="P75"/>
  <c r="P83"/>
  <c r="P21"/>
  <c r="P22"/>
  <c r="P30"/>
  <c r="P38"/>
  <c r="P46"/>
  <c r="P54"/>
  <c r="P62"/>
  <c r="P70"/>
  <c r="P78"/>
  <c r="P86"/>
  <c r="P23"/>
  <c r="P31"/>
  <c r="P39"/>
  <c r="P47"/>
  <c r="P55"/>
  <c r="P63"/>
  <c r="P71"/>
  <c r="P79"/>
  <c r="P87"/>
  <c r="P25"/>
  <c r="P37"/>
  <c r="P50"/>
  <c r="P64"/>
  <c r="P76"/>
  <c r="P89"/>
  <c r="P97"/>
  <c r="P105"/>
  <c r="P113"/>
  <c r="P121"/>
  <c r="P129"/>
  <c r="P137"/>
  <c r="P145"/>
  <c r="P153"/>
  <c r="P161"/>
  <c r="P169"/>
  <c r="P177"/>
  <c r="P185"/>
  <c r="P193"/>
  <c r="P201"/>
  <c r="P209"/>
  <c r="P217"/>
  <c r="P225"/>
  <c r="P233"/>
  <c r="P241"/>
  <c r="P249"/>
  <c r="P257"/>
  <c r="P265"/>
  <c r="P273"/>
  <c r="P281"/>
  <c r="P289"/>
  <c r="P297"/>
  <c r="P305"/>
  <c r="O20"/>
  <c r="O28"/>
  <c r="O36"/>
  <c r="O44"/>
  <c r="O52"/>
  <c r="O60"/>
  <c r="O68"/>
  <c r="O76"/>
  <c r="O84"/>
  <c r="O92"/>
  <c r="O100"/>
  <c r="O108"/>
  <c r="O116"/>
  <c r="O124"/>
  <c r="O132"/>
  <c r="O140"/>
  <c r="O148"/>
  <c r="O156"/>
  <c r="O164"/>
  <c r="O172"/>
  <c r="O180"/>
  <c r="O188"/>
  <c r="O196"/>
  <c r="P26"/>
  <c r="P40"/>
  <c r="P52"/>
  <c r="P65"/>
  <c r="P77"/>
  <c r="P90"/>
  <c r="P98"/>
  <c r="P106"/>
  <c r="P114"/>
  <c r="P122"/>
  <c r="P130"/>
  <c r="P138"/>
  <c r="P146"/>
  <c r="P154"/>
  <c r="P162"/>
  <c r="P170"/>
  <c r="P178"/>
  <c r="P186"/>
  <c r="P194"/>
  <c r="P202"/>
  <c r="P210"/>
  <c r="P218"/>
  <c r="P226"/>
  <c r="P234"/>
  <c r="P242"/>
  <c r="P250"/>
  <c r="P258"/>
  <c r="P266"/>
  <c r="P274"/>
  <c r="P282"/>
  <c r="P290"/>
  <c r="P298"/>
  <c r="P306"/>
  <c r="O21"/>
  <c r="O29"/>
  <c r="O37"/>
  <c r="O45"/>
  <c r="O53"/>
  <c r="O61"/>
  <c r="O69"/>
  <c r="O77"/>
  <c r="O85"/>
  <c r="O93"/>
  <c r="O101"/>
  <c r="O109"/>
  <c r="O117"/>
  <c r="O125"/>
  <c r="O133"/>
  <c r="O141"/>
  <c r="O149"/>
  <c r="O157"/>
  <c r="O165"/>
  <c r="O173"/>
  <c r="O181"/>
  <c r="O189"/>
  <c r="O197"/>
  <c r="O205"/>
  <c r="O213"/>
  <c r="O221"/>
  <c r="O229"/>
  <c r="O237"/>
  <c r="O245"/>
  <c r="O253"/>
  <c r="O261"/>
  <c r="O269"/>
  <c r="O277"/>
  <c r="O285"/>
  <c r="O293"/>
  <c r="O301"/>
  <c r="O309"/>
  <c r="H23" i="16"/>
  <c r="H31"/>
  <c r="P28" i="17"/>
  <c r="P41"/>
  <c r="P53"/>
  <c r="P66"/>
  <c r="P80"/>
  <c r="P91"/>
  <c r="P99"/>
  <c r="P107"/>
  <c r="P115"/>
  <c r="P123"/>
  <c r="P131"/>
  <c r="P139"/>
  <c r="P147"/>
  <c r="P155"/>
  <c r="P163"/>
  <c r="P171"/>
  <c r="P179"/>
  <c r="P187"/>
  <c r="P195"/>
  <c r="P203"/>
  <c r="P211"/>
  <c r="P219"/>
  <c r="P227"/>
  <c r="P235"/>
  <c r="P243"/>
  <c r="P251"/>
  <c r="P259"/>
  <c r="P267"/>
  <c r="P275"/>
  <c r="P283"/>
  <c r="P291"/>
  <c r="P299"/>
  <c r="P307"/>
  <c r="O22"/>
  <c r="O30"/>
  <c r="O38"/>
  <c r="O46"/>
  <c r="O54"/>
  <c r="O62"/>
  <c r="O70"/>
  <c r="O78"/>
  <c r="O86"/>
  <c r="O94"/>
  <c r="O102"/>
  <c r="O110"/>
  <c r="O118"/>
  <c r="O126"/>
  <c r="O134"/>
  <c r="O142"/>
  <c r="O150"/>
  <c r="O158"/>
  <c r="O166"/>
  <c r="O174"/>
  <c r="O182"/>
  <c r="O190"/>
  <c r="O198"/>
  <c r="O206"/>
  <c r="O214"/>
  <c r="O222"/>
  <c r="O230"/>
  <c r="O238"/>
  <c r="O246"/>
  <c r="O254"/>
  <c r="O262"/>
  <c r="O270"/>
  <c r="O278"/>
  <c r="O286"/>
  <c r="O294"/>
  <c r="O302"/>
  <c r="O310"/>
  <c r="H24" i="16"/>
  <c r="H32"/>
  <c r="P29" i="17"/>
  <c r="P42"/>
  <c r="P56"/>
  <c r="P68"/>
  <c r="P81"/>
  <c r="P92"/>
  <c r="P100"/>
  <c r="P108"/>
  <c r="P116"/>
  <c r="P124"/>
  <c r="P132"/>
  <c r="P140"/>
  <c r="P148"/>
  <c r="P156"/>
  <c r="P164"/>
  <c r="P172"/>
  <c r="P180"/>
  <c r="P188"/>
  <c r="P196"/>
  <c r="P204"/>
  <c r="P212"/>
  <c r="P220"/>
  <c r="P228"/>
  <c r="P236"/>
  <c r="P244"/>
  <c r="P252"/>
  <c r="P260"/>
  <c r="P268"/>
  <c r="P276"/>
  <c r="P284"/>
  <c r="P292"/>
  <c r="P300"/>
  <c r="P308"/>
  <c r="O23"/>
  <c r="O31"/>
  <c r="O39"/>
  <c r="O47"/>
  <c r="O55"/>
  <c r="O63"/>
  <c r="O71"/>
  <c r="O79"/>
  <c r="O87"/>
  <c r="O95"/>
  <c r="O103"/>
  <c r="O111"/>
  <c r="O119"/>
  <c r="O127"/>
  <c r="O135"/>
  <c r="O143"/>
  <c r="O151"/>
  <c r="O159"/>
  <c r="O167"/>
  <c r="O175"/>
  <c r="O183"/>
  <c r="O191"/>
  <c r="O199"/>
  <c r="O207"/>
  <c r="O215"/>
  <c r="O223"/>
  <c r="O231"/>
  <c r="O239"/>
  <c r="O247"/>
  <c r="O255"/>
  <c r="O263"/>
  <c r="O271"/>
  <c r="O279"/>
  <c r="O287"/>
  <c r="O295"/>
  <c r="O303"/>
  <c r="H17" i="16"/>
  <c r="H25"/>
  <c r="P32" i="17"/>
  <c r="P44"/>
  <c r="P57"/>
  <c r="P69"/>
  <c r="P82"/>
  <c r="P93"/>
  <c r="P101"/>
  <c r="P109"/>
  <c r="P117"/>
  <c r="P125"/>
  <c r="P133"/>
  <c r="P141"/>
  <c r="P149"/>
  <c r="P157"/>
  <c r="P165"/>
  <c r="P173"/>
  <c r="P181"/>
  <c r="P189"/>
  <c r="P197"/>
  <c r="P205"/>
  <c r="P213"/>
  <c r="P221"/>
  <c r="P229"/>
  <c r="P237"/>
  <c r="P245"/>
  <c r="P253"/>
  <c r="P261"/>
  <c r="P269"/>
  <c r="P277"/>
  <c r="P285"/>
  <c r="P293"/>
  <c r="P301"/>
  <c r="P309"/>
  <c r="O24"/>
  <c r="O32"/>
  <c r="O40"/>
  <c r="O48"/>
  <c r="O56"/>
  <c r="O64"/>
  <c r="O72"/>
  <c r="O80"/>
  <c r="O88"/>
  <c r="O96"/>
  <c r="O104"/>
  <c r="O112"/>
  <c r="O120"/>
  <c r="O128"/>
  <c r="O136"/>
  <c r="O144"/>
  <c r="O152"/>
  <c r="O160"/>
  <c r="O168"/>
  <c r="O176"/>
  <c r="O184"/>
  <c r="O192"/>
  <c r="P24"/>
  <c r="P36"/>
  <c r="P49"/>
  <c r="P61"/>
  <c r="P74"/>
  <c r="P88"/>
  <c r="P96"/>
  <c r="P104"/>
  <c r="P112"/>
  <c r="P120"/>
  <c r="P128"/>
  <c r="P136"/>
  <c r="P144"/>
  <c r="P152"/>
  <c r="P160"/>
  <c r="P168"/>
  <c r="P176"/>
  <c r="P184"/>
  <c r="P192"/>
  <c r="P200"/>
  <c r="P208"/>
  <c r="P216"/>
  <c r="P224"/>
  <c r="P232"/>
  <c r="P240"/>
  <c r="P248"/>
  <c r="P256"/>
  <c r="P264"/>
  <c r="P272"/>
  <c r="P280"/>
  <c r="P288"/>
  <c r="P296"/>
  <c r="P304"/>
  <c r="O19"/>
  <c r="O27"/>
  <c r="O35"/>
  <c r="O43"/>
  <c r="O51"/>
  <c r="O59"/>
  <c r="O67"/>
  <c r="O75"/>
  <c r="O83"/>
  <c r="O91"/>
  <c r="O99"/>
  <c r="O107"/>
  <c r="O115"/>
  <c r="O123"/>
  <c r="O131"/>
  <c r="O139"/>
  <c r="O147"/>
  <c r="O155"/>
  <c r="O163"/>
  <c r="O171"/>
  <c r="O179"/>
  <c r="O187"/>
  <c r="O195"/>
  <c r="O203"/>
  <c r="O211"/>
  <c r="O219"/>
  <c r="O227"/>
  <c r="O235"/>
  <c r="O243"/>
  <c r="O251"/>
  <c r="O259"/>
  <c r="O267"/>
  <c r="O275"/>
  <c r="O283"/>
  <c r="O291"/>
  <c r="O299"/>
  <c r="O307"/>
  <c r="H21" i="16"/>
  <c r="H29"/>
  <c r="G20"/>
  <c r="P58" i="17"/>
  <c r="P102"/>
  <c r="P134"/>
  <c r="P166"/>
  <c r="P198"/>
  <c r="P230"/>
  <c r="P262"/>
  <c r="P294"/>
  <c r="O25"/>
  <c r="O57"/>
  <c r="O89"/>
  <c r="O121"/>
  <c r="O153"/>
  <c r="O185"/>
  <c r="O208"/>
  <c r="O224"/>
  <c r="O240"/>
  <c r="O256"/>
  <c r="O272"/>
  <c r="O288"/>
  <c r="O304"/>
  <c r="H18" i="16"/>
  <c r="H33"/>
  <c r="G19"/>
  <c r="G28"/>
  <c r="B11" i="14"/>
  <c r="B19"/>
  <c r="F19" s="1"/>
  <c r="B27"/>
  <c r="F27"/>
  <c r="P60" i="17"/>
  <c r="P103"/>
  <c r="P135"/>
  <c r="P167"/>
  <c r="P199"/>
  <c r="P231"/>
  <c r="P263"/>
  <c r="P295"/>
  <c r="O26"/>
  <c r="O58"/>
  <c r="O90"/>
  <c r="O122"/>
  <c r="O154"/>
  <c r="O186"/>
  <c r="O209"/>
  <c r="O225"/>
  <c r="O241"/>
  <c r="O257"/>
  <c r="O273"/>
  <c r="O289"/>
  <c r="O305"/>
  <c r="H19" i="16"/>
  <c r="G21"/>
  <c r="G29"/>
  <c r="B12" i="14"/>
  <c r="B20"/>
  <c r="F20" s="1"/>
  <c r="B28"/>
  <c r="F28"/>
  <c r="E28" s="1"/>
  <c r="P72" i="17"/>
  <c r="P110"/>
  <c r="P142"/>
  <c r="P174"/>
  <c r="P206"/>
  <c r="P238"/>
  <c r="P270"/>
  <c r="P302"/>
  <c r="O33"/>
  <c r="O65"/>
  <c r="O97"/>
  <c r="O129"/>
  <c r="O161"/>
  <c r="O193"/>
  <c r="O210"/>
  <c r="O226"/>
  <c r="O242"/>
  <c r="O258"/>
  <c r="O274"/>
  <c r="O290"/>
  <c r="O306"/>
  <c r="H20" i="16"/>
  <c r="G22"/>
  <c r="G30"/>
  <c r="B13" i="14"/>
  <c r="B21"/>
  <c r="F21" s="1"/>
  <c r="D21" s="1"/>
  <c r="B29"/>
  <c r="J29" s="1"/>
  <c r="K29" s="1"/>
  <c r="L29" s="1"/>
  <c r="P20" i="17"/>
  <c r="P73"/>
  <c r="P111"/>
  <c r="P143"/>
  <c r="P175"/>
  <c r="P207"/>
  <c r="P239"/>
  <c r="P271"/>
  <c r="P303"/>
  <c r="O34"/>
  <c r="O66"/>
  <c r="O98"/>
  <c r="O130"/>
  <c r="O162"/>
  <c r="O194"/>
  <c r="O212"/>
  <c r="O228"/>
  <c r="O244"/>
  <c r="O260"/>
  <c r="O276"/>
  <c r="O292"/>
  <c r="O308"/>
  <c r="H22" i="16"/>
  <c r="G23"/>
  <c r="G31"/>
  <c r="B14" i="14"/>
  <c r="B22"/>
  <c r="J22" s="1"/>
  <c r="K22" s="1"/>
  <c r="L22" s="1"/>
  <c r="B30"/>
  <c r="F30" s="1"/>
  <c r="P33" i="17"/>
  <c r="P84"/>
  <c r="P118"/>
  <c r="P150"/>
  <c r="P182"/>
  <c r="P214"/>
  <c r="P246"/>
  <c r="P278"/>
  <c r="P310"/>
  <c r="O41"/>
  <c r="O73"/>
  <c r="O105"/>
  <c r="O137"/>
  <c r="O169"/>
  <c r="O200"/>
  <c r="O216"/>
  <c r="O232"/>
  <c r="O248"/>
  <c r="O264"/>
  <c r="O280"/>
  <c r="O296"/>
  <c r="H26" i="16"/>
  <c r="G24"/>
  <c r="G32"/>
  <c r="F15" i="14"/>
  <c r="D15" s="1"/>
  <c r="B23"/>
  <c r="F23" s="1"/>
  <c r="B31"/>
  <c r="F31"/>
  <c r="R31" s="1"/>
  <c r="P34" i="17"/>
  <c r="P85"/>
  <c r="P119"/>
  <c r="P151"/>
  <c r="P183"/>
  <c r="P215"/>
  <c r="P247"/>
  <c r="P279"/>
  <c r="O42"/>
  <c r="O74"/>
  <c r="O106"/>
  <c r="O138"/>
  <c r="O170"/>
  <c r="O201"/>
  <c r="O217"/>
  <c r="O233"/>
  <c r="O249"/>
  <c r="O265"/>
  <c r="O281"/>
  <c r="O297"/>
  <c r="H27" i="16"/>
  <c r="G25"/>
  <c r="G33"/>
  <c r="B16" i="14"/>
  <c r="J16" s="1"/>
  <c r="K16" s="1"/>
  <c r="L16" s="1"/>
  <c r="B24"/>
  <c r="F24"/>
  <c r="E24" s="1"/>
  <c r="B32"/>
  <c r="J32" s="1"/>
  <c r="K32" s="1"/>
  <c r="L32" s="1"/>
  <c r="P126" i="17"/>
  <c r="P254"/>
  <c r="O81"/>
  <c r="O202"/>
  <c r="O266"/>
  <c r="H28" i="16"/>
  <c r="B25" i="14"/>
  <c r="F25" s="1"/>
  <c r="P127" i="17"/>
  <c r="P255"/>
  <c r="O82"/>
  <c r="O204"/>
  <c r="O268"/>
  <c r="H30" i="16"/>
  <c r="B26" i="14"/>
  <c r="F26" s="1"/>
  <c r="P158" i="17"/>
  <c r="P286"/>
  <c r="O113"/>
  <c r="O218"/>
  <c r="O282"/>
  <c r="G17" i="16"/>
  <c r="P159" i="17"/>
  <c r="P287"/>
  <c r="O114"/>
  <c r="O220"/>
  <c r="O284"/>
  <c r="G18" i="16"/>
  <c r="P45" i="17"/>
  <c r="P190"/>
  <c r="O145"/>
  <c r="O234"/>
  <c r="O298"/>
  <c r="G26" i="16"/>
  <c r="P48" i="17"/>
  <c r="P191"/>
  <c r="O18"/>
  <c r="O146"/>
  <c r="O236"/>
  <c r="O300"/>
  <c r="G27" i="16"/>
  <c r="P95" i="17"/>
  <c r="P223"/>
  <c r="O50"/>
  <c r="O178"/>
  <c r="O252"/>
  <c r="B18" i="14"/>
  <c r="J18" s="1"/>
  <c r="K18" s="1"/>
  <c r="L18" s="1"/>
  <c r="P94" i="17"/>
  <c r="P222"/>
  <c r="O49"/>
  <c r="O177"/>
  <c r="O250"/>
  <c r="B17" i="14"/>
  <c r="J17" s="1"/>
  <c r="K17" s="1"/>
  <c r="L17" s="1"/>
  <c r="F17"/>
  <c r="C17" s="1"/>
  <c r="J23"/>
  <c r="K23" s="1"/>
  <c r="L23" s="1"/>
  <c r="J28"/>
  <c r="K28" s="1"/>
  <c r="L28" s="1"/>
  <c r="J11"/>
  <c r="K11"/>
  <c r="J25"/>
  <c r="K25" s="1"/>
  <c r="L25" s="1"/>
  <c r="J24"/>
  <c r="K24"/>
  <c r="L24" s="1"/>
  <c r="J31"/>
  <c r="K31"/>
  <c r="L31"/>
  <c r="D28"/>
  <c r="J20"/>
  <c r="K20" s="1"/>
  <c r="L20" s="1"/>
  <c r="E17"/>
  <c r="J13"/>
  <c r="K13" s="1"/>
  <c r="J21"/>
  <c r="K21"/>
  <c r="L21" s="1"/>
  <c r="C27"/>
  <c r="J27"/>
  <c r="K27"/>
  <c r="L27" s="1"/>
  <c r="D27"/>
  <c r="E15"/>
  <c r="J15"/>
  <c r="K15" s="1"/>
  <c r="L15" s="1"/>
  <c r="C15"/>
  <c r="C24"/>
  <c r="J14"/>
  <c r="K14"/>
  <c r="J30"/>
  <c r="K30" s="1"/>
  <c r="L30" s="1"/>
  <c r="J12"/>
  <c r="K12" s="1"/>
  <c r="C28"/>
  <c r="R24"/>
  <c r="D24"/>
  <c r="E31"/>
  <c r="D31"/>
  <c r="H16" i="16"/>
  <c r="G16"/>
  <c r="P17" i="17"/>
  <c r="O17"/>
  <c r="J9" i="14"/>
  <c r="K9" s="1"/>
  <c r="J10"/>
  <c r="K10"/>
  <c r="P16" i="17"/>
  <c r="H15" i="16"/>
  <c r="G15"/>
  <c r="J136" i="4"/>
  <c r="J37"/>
  <c r="J55"/>
  <c r="J44"/>
  <c r="J141"/>
  <c r="J195"/>
  <c r="J192"/>
  <c r="J52"/>
  <c r="J50"/>
  <c r="J143"/>
  <c r="J271"/>
  <c r="J79"/>
  <c r="J167"/>
  <c r="J107"/>
  <c r="J242"/>
  <c r="J187"/>
  <c r="J36"/>
  <c r="J148"/>
  <c r="J121"/>
  <c r="J162"/>
  <c r="J302"/>
  <c r="J238"/>
  <c r="J283"/>
  <c r="J293"/>
  <c r="J247"/>
  <c r="J240"/>
  <c r="J175"/>
  <c r="J102"/>
  <c r="J208"/>
  <c r="J129"/>
  <c r="J261"/>
  <c r="J181"/>
  <c r="J229"/>
  <c r="J113"/>
  <c r="J119"/>
  <c r="J248"/>
  <c r="J284"/>
  <c r="J212"/>
  <c r="J255"/>
  <c r="J64"/>
  <c r="J108"/>
  <c r="J24"/>
  <c r="J18"/>
  <c r="J60"/>
  <c r="J298"/>
  <c r="J118"/>
  <c r="J106"/>
  <c r="J126"/>
  <c r="J27"/>
  <c r="J19"/>
  <c r="J256"/>
  <c r="J202"/>
  <c r="J144"/>
  <c r="J190"/>
  <c r="J251"/>
  <c r="J179"/>
  <c r="J43"/>
  <c r="J28"/>
  <c r="J21"/>
  <c r="J22"/>
  <c r="J31"/>
  <c r="J16"/>
  <c r="R26" i="14" l="1"/>
  <c r="D26"/>
  <c r="C26"/>
  <c r="N10" i="5"/>
  <c r="O10" s="1"/>
  <c r="N9"/>
  <c r="O9" s="1"/>
  <c r="N12"/>
  <c r="O12" s="1"/>
  <c r="N13"/>
  <c r="O13" s="1"/>
  <c r="N14"/>
  <c r="O14" s="1"/>
  <c r="P14" s="1"/>
  <c r="B14" s="1"/>
  <c r="N11"/>
  <c r="O11" s="1"/>
  <c r="P11" s="1"/>
  <c r="B11" s="1"/>
  <c r="D25" i="14"/>
  <c r="E25"/>
  <c r="R25"/>
  <c r="C25"/>
  <c r="D23"/>
  <c r="C23"/>
  <c r="E20"/>
  <c r="D20"/>
  <c r="C20"/>
  <c r="R20"/>
  <c r="R19"/>
  <c r="C19"/>
  <c r="D19"/>
  <c r="C30"/>
  <c r="D30"/>
  <c r="R30"/>
  <c r="L12"/>
  <c r="J19"/>
  <c r="K19" s="1"/>
  <c r="L19" s="1"/>
  <c r="J26"/>
  <c r="K26" s="1"/>
  <c r="L26" s="1"/>
  <c r="F18"/>
  <c r="F32"/>
  <c r="F16"/>
  <c r="F22"/>
  <c r="F29"/>
  <c r="C31"/>
  <c r="R15"/>
  <c r="R17"/>
  <c r="R28"/>
  <c r="D17"/>
  <c r="E46" i="27"/>
  <c r="E78"/>
  <c r="E110"/>
  <c r="E142"/>
  <c r="E174"/>
  <c r="E206"/>
  <c r="B206" s="1"/>
  <c r="E238"/>
  <c r="E270"/>
  <c r="E302"/>
  <c r="E55"/>
  <c r="E87"/>
  <c r="E119"/>
  <c r="E56"/>
  <c r="E88"/>
  <c r="E120"/>
  <c r="E152"/>
  <c r="E184"/>
  <c r="E216"/>
  <c r="B216" s="1"/>
  <c r="E248"/>
  <c r="E280"/>
  <c r="E33"/>
  <c r="E65"/>
  <c r="D65" s="1"/>
  <c r="E97"/>
  <c r="E129"/>
  <c r="E161"/>
  <c r="E193"/>
  <c r="E225"/>
  <c r="E257"/>
  <c r="E289"/>
  <c r="E42"/>
  <c r="E74"/>
  <c r="E106"/>
  <c r="E138"/>
  <c r="E170"/>
  <c r="D170" s="1"/>
  <c r="E202"/>
  <c r="E234"/>
  <c r="E266"/>
  <c r="E298"/>
  <c r="E108"/>
  <c r="E199"/>
  <c r="E284"/>
  <c r="E115"/>
  <c r="E203"/>
  <c r="E287"/>
  <c r="E116"/>
  <c r="E204"/>
  <c r="B204" s="1"/>
  <c r="E291"/>
  <c r="E147"/>
  <c r="E231"/>
  <c r="E35"/>
  <c r="E148"/>
  <c r="E235"/>
  <c r="E131"/>
  <c r="E215"/>
  <c r="E300"/>
  <c r="E107"/>
  <c r="E207"/>
  <c r="E283"/>
  <c r="E59"/>
  <c r="E255"/>
  <c r="E155"/>
  <c r="E20"/>
  <c r="E24"/>
  <c r="E17"/>
  <c r="E19"/>
  <c r="E37"/>
  <c r="E69"/>
  <c r="E101"/>
  <c r="E133"/>
  <c r="E165"/>
  <c r="E197"/>
  <c r="E229"/>
  <c r="E261"/>
  <c r="E293"/>
  <c r="E38"/>
  <c r="E70"/>
  <c r="E102"/>
  <c r="E134"/>
  <c r="E166"/>
  <c r="E198"/>
  <c r="E230"/>
  <c r="E262"/>
  <c r="E294"/>
  <c r="E47"/>
  <c r="E79"/>
  <c r="E111"/>
  <c r="E48"/>
  <c r="E80"/>
  <c r="E112"/>
  <c r="E144"/>
  <c r="E176"/>
  <c r="E208"/>
  <c r="E240"/>
  <c r="E272"/>
  <c r="E304"/>
  <c r="E57"/>
  <c r="E89"/>
  <c r="E121"/>
  <c r="E153"/>
  <c r="E185"/>
  <c r="E217"/>
  <c r="E249"/>
  <c r="E281"/>
  <c r="E34"/>
  <c r="E66"/>
  <c r="E98"/>
  <c r="E130"/>
  <c r="E162"/>
  <c r="E194"/>
  <c r="E226"/>
  <c r="E258"/>
  <c r="E290"/>
  <c r="E76"/>
  <c r="E179"/>
  <c r="E263"/>
  <c r="E83"/>
  <c r="E180"/>
  <c r="E267"/>
  <c r="E84"/>
  <c r="E183"/>
  <c r="E268"/>
  <c r="E124"/>
  <c r="E211"/>
  <c r="E295"/>
  <c r="E127"/>
  <c r="E212"/>
  <c r="E100"/>
  <c r="E195"/>
  <c r="E279"/>
  <c r="E260"/>
  <c r="E123"/>
  <c r="E219"/>
  <c r="E292"/>
  <c r="E303"/>
  <c r="E75"/>
  <c r="E16"/>
  <c r="E22"/>
  <c r="E23"/>
  <c r="E15"/>
  <c r="E28"/>
  <c r="E21"/>
  <c r="E25"/>
  <c r="E175"/>
  <c r="E299"/>
  <c r="E164"/>
  <c r="E143"/>
  <c r="E276"/>
  <c r="E196"/>
  <c r="E91"/>
  <c r="E236"/>
  <c r="E151"/>
  <c r="E36"/>
  <c r="E171"/>
  <c r="E67"/>
  <c r="E252"/>
  <c r="E167"/>
  <c r="E60"/>
  <c r="E227"/>
  <c r="E140"/>
  <c r="E308"/>
  <c r="E223"/>
  <c r="E139"/>
  <c r="E307"/>
  <c r="E220"/>
  <c r="E135"/>
  <c r="E306"/>
  <c r="E274"/>
  <c r="E242"/>
  <c r="E210"/>
  <c r="E178"/>
  <c r="E146"/>
  <c r="E114"/>
  <c r="E82"/>
  <c r="E50"/>
  <c r="E297"/>
  <c r="E265"/>
  <c r="E233"/>
  <c r="E201"/>
  <c r="E169"/>
  <c r="E137"/>
  <c r="E105"/>
  <c r="E73"/>
  <c r="E41"/>
  <c r="E288"/>
  <c r="E256"/>
  <c r="E224"/>
  <c r="E192"/>
  <c r="E160"/>
  <c r="E128"/>
  <c r="E96"/>
  <c r="E64"/>
  <c r="E32"/>
  <c r="E95"/>
  <c r="E63"/>
  <c r="E31"/>
  <c r="E278"/>
  <c r="E246"/>
  <c r="E214"/>
  <c r="E182"/>
  <c r="E150"/>
  <c r="E118"/>
  <c r="E86"/>
  <c r="E54"/>
  <c r="E309"/>
  <c r="E277"/>
  <c r="E245"/>
  <c r="E213"/>
  <c r="E181"/>
  <c r="E149"/>
  <c r="E117"/>
  <c r="E85"/>
  <c r="E53"/>
  <c r="E26"/>
  <c r="E10"/>
  <c r="C10" s="1"/>
  <c r="M12" i="3"/>
  <c r="N12" s="1"/>
  <c r="M10"/>
  <c r="N10" s="1"/>
  <c r="O10" s="1"/>
  <c r="A10" s="1"/>
  <c r="M14"/>
  <c r="N14" s="1"/>
  <c r="E27" i="27"/>
  <c r="E239"/>
  <c r="E43"/>
  <c r="E251"/>
  <c r="E228"/>
  <c r="E132"/>
  <c r="E271"/>
  <c r="E187"/>
  <c r="E259"/>
  <c r="E172"/>
  <c r="E68"/>
  <c r="E191"/>
  <c r="E99"/>
  <c r="E275"/>
  <c r="E188"/>
  <c r="E92"/>
  <c r="E247"/>
  <c r="E163"/>
  <c r="E52"/>
  <c r="E244"/>
  <c r="E159"/>
  <c r="E51"/>
  <c r="E243"/>
  <c r="E156"/>
  <c r="E44"/>
  <c r="E282"/>
  <c r="E250"/>
  <c r="E218"/>
  <c r="E186"/>
  <c r="E154"/>
  <c r="E122"/>
  <c r="E90"/>
  <c r="E58"/>
  <c r="E305"/>
  <c r="E273"/>
  <c r="E241"/>
  <c r="E209"/>
  <c r="E177"/>
  <c r="E145"/>
  <c r="E113"/>
  <c r="E81"/>
  <c r="E49"/>
  <c r="E296"/>
  <c r="E264"/>
  <c r="E232"/>
  <c r="E200"/>
  <c r="E168"/>
  <c r="E136"/>
  <c r="E104"/>
  <c r="E72"/>
  <c r="E40"/>
  <c r="E103"/>
  <c r="E71"/>
  <c r="E39"/>
  <c r="E286"/>
  <c r="E254"/>
  <c r="E222"/>
  <c r="E190"/>
  <c r="E158"/>
  <c r="E126"/>
  <c r="E94"/>
  <c r="E62"/>
  <c r="E30"/>
  <c r="E285"/>
  <c r="E253"/>
  <c r="E221"/>
  <c r="E189"/>
  <c r="E157"/>
  <c r="E125"/>
  <c r="E93"/>
  <c r="E61"/>
  <c r="E18"/>
  <c r="E29"/>
  <c r="E301"/>
  <c r="E269"/>
  <c r="E237"/>
  <c r="E205"/>
  <c r="E173"/>
  <c r="E141"/>
  <c r="E109"/>
  <c r="E77"/>
  <c r="E45"/>
  <c r="E14"/>
  <c r="N13" i="24"/>
  <c r="O13" s="1"/>
  <c r="N14"/>
  <c r="O14" s="1"/>
  <c r="N10"/>
  <c r="O10" s="1"/>
  <c r="N12"/>
  <c r="O12" s="1"/>
  <c r="N11"/>
  <c r="O11" s="1"/>
  <c r="N39"/>
  <c r="O39" s="1"/>
  <c r="P39" s="1"/>
  <c r="B39" s="1"/>
  <c r="N9"/>
  <c r="O9" s="1"/>
  <c r="P9" s="1"/>
  <c r="B9" s="1"/>
  <c r="E99" i="3"/>
  <c r="E137"/>
  <c r="C159"/>
  <c r="E110"/>
  <c r="D110"/>
  <c r="F17"/>
  <c r="F99"/>
  <c r="D137"/>
  <c r="C110"/>
  <c r="E14" i="24"/>
  <c r="A217" i="5"/>
  <c r="A64"/>
  <c r="A21"/>
  <c r="A69"/>
  <c r="A195"/>
  <c r="A81"/>
  <c r="A207"/>
  <c r="A296"/>
  <c r="A247"/>
  <c r="A212"/>
  <c r="A99"/>
  <c r="A257"/>
  <c r="A115"/>
  <c r="A140"/>
  <c r="A157"/>
  <c r="A24"/>
  <c r="A135"/>
  <c r="A152"/>
  <c r="A169"/>
  <c r="A57"/>
  <c r="A251"/>
  <c r="A256"/>
  <c r="A267"/>
  <c r="A293"/>
  <c r="A247" i="24"/>
  <c r="A135"/>
  <c r="A70"/>
  <c r="A202"/>
  <c r="A262"/>
  <c r="A142"/>
  <c r="A186"/>
  <c r="A253"/>
  <c r="A133"/>
  <c r="A188"/>
  <c r="A50"/>
  <c r="A228"/>
  <c r="A275"/>
  <c r="A171"/>
  <c r="A51"/>
  <c r="A154"/>
  <c r="A257"/>
  <c r="A137"/>
  <c r="A304"/>
  <c r="A46" i="26"/>
  <c r="P233" i="8"/>
  <c r="P201"/>
  <c r="P169"/>
  <c r="P137"/>
  <c r="P102"/>
  <c r="P109"/>
  <c r="P77"/>
  <c r="P45"/>
  <c r="P92"/>
  <c r="P60"/>
  <c r="P107"/>
  <c r="P75"/>
  <c r="P43"/>
  <c r="P81"/>
  <c r="P49"/>
  <c r="P87"/>
  <c r="A281" i="5"/>
  <c r="A104"/>
  <c r="A27"/>
  <c r="A109"/>
  <c r="A243"/>
  <c r="A145"/>
  <c r="A279"/>
  <c r="A31"/>
  <c r="A252"/>
  <c r="A139"/>
  <c r="A225"/>
  <c r="A83"/>
  <c r="A108"/>
  <c r="A125"/>
  <c r="A295"/>
  <c r="A103"/>
  <c r="A120"/>
  <c r="A137"/>
  <c r="A185"/>
  <c r="A91"/>
  <c r="A55"/>
  <c r="A163"/>
  <c r="A25"/>
  <c r="A287" i="24"/>
  <c r="A175"/>
  <c r="A71"/>
  <c r="A9"/>
  <c r="A17"/>
  <c r="A302"/>
  <c r="A182"/>
  <c r="A62"/>
  <c r="A293"/>
  <c r="A181"/>
  <c r="A61"/>
  <c r="A268"/>
  <c r="A211"/>
  <c r="A91"/>
  <c r="A258"/>
  <c r="A297"/>
  <c r="A185"/>
  <c r="A65"/>
  <c r="A38" i="26"/>
  <c r="A232" i="5"/>
  <c r="A127"/>
  <c r="A237"/>
  <c r="A132"/>
  <c r="A276"/>
  <c r="A308"/>
  <c r="A136"/>
  <c r="A141"/>
  <c r="A36"/>
  <c r="A129"/>
  <c r="A259"/>
  <c r="A284"/>
  <c r="A285"/>
  <c r="A19"/>
  <c r="A280"/>
  <c r="A41"/>
  <c r="A297"/>
  <c r="A111"/>
  <c r="A196"/>
  <c r="A272"/>
  <c r="A165"/>
  <c r="A112"/>
  <c r="A148"/>
  <c r="A223"/>
  <c r="A219"/>
  <c r="A63"/>
  <c r="A295" i="24"/>
  <c r="A199"/>
  <c r="A198"/>
  <c r="A189"/>
  <c r="A85"/>
  <c r="A219"/>
  <c r="A274"/>
  <c r="A193"/>
  <c r="A238" i="26"/>
  <c r="A86"/>
  <c r="D22" i="27"/>
  <c r="B22"/>
  <c r="C22"/>
  <c r="A9"/>
  <c r="D9"/>
  <c r="F9"/>
  <c r="H9"/>
  <c r="C9"/>
  <c r="G9"/>
  <c r="B9"/>
  <c r="C21" i="14"/>
  <c r="E21"/>
  <c r="E27"/>
  <c r="R27"/>
  <c r="E26"/>
  <c r="C18"/>
  <c r="E22"/>
  <c r="E29"/>
  <c r="E19"/>
  <c r="R23"/>
  <c r="E23"/>
  <c r="R21"/>
  <c r="E30"/>
  <c r="C32"/>
  <c r="D32"/>
  <c r="B10" i="27"/>
  <c r="D10"/>
  <c r="C204"/>
  <c r="D204"/>
  <c r="C234"/>
  <c r="C170"/>
  <c r="B170"/>
  <c r="B106"/>
  <c r="B42"/>
  <c r="C193"/>
  <c r="C129"/>
  <c r="C65"/>
  <c r="B65"/>
  <c r="C280"/>
  <c r="C216"/>
  <c r="D216"/>
  <c r="C152"/>
  <c r="C88"/>
  <c r="C55"/>
  <c r="B270"/>
  <c r="D206"/>
  <c r="C206"/>
  <c r="C142"/>
  <c r="D78"/>
  <c r="D109"/>
  <c r="C243"/>
  <c r="D14" i="24"/>
  <c r="F14"/>
  <c r="A9" i="5"/>
  <c r="A75"/>
  <c r="A77"/>
  <c r="A206"/>
  <c r="A183"/>
  <c r="A241"/>
  <c r="A235"/>
  <c r="A228"/>
  <c r="A118"/>
  <c r="A95"/>
  <c r="A113"/>
  <c r="A35"/>
  <c r="A244"/>
  <c r="A150"/>
  <c r="A143"/>
  <c r="A121"/>
  <c r="A43"/>
  <c r="A37"/>
  <c r="A190"/>
  <c r="A151"/>
  <c r="A177"/>
  <c r="A234"/>
  <c r="A307"/>
  <c r="A133"/>
  <c r="A158"/>
  <c r="A26"/>
  <c r="A128"/>
  <c r="A48" i="24"/>
  <c r="A160"/>
  <c r="A200"/>
  <c r="A232"/>
  <c r="A264"/>
  <c r="A296"/>
  <c r="A49"/>
  <c r="A81"/>
  <c r="A113"/>
  <c r="A145"/>
  <c r="A177"/>
  <c r="A209"/>
  <c r="A241"/>
  <c r="A273"/>
  <c r="A305"/>
  <c r="A42"/>
  <c r="A194"/>
  <c r="A250"/>
  <c r="A282"/>
  <c r="A35"/>
  <c r="A67"/>
  <c r="A99"/>
  <c r="A131"/>
  <c r="A163"/>
  <c r="A195"/>
  <c r="A227"/>
  <c r="A259"/>
  <c r="A291"/>
  <c r="A90"/>
  <c r="A140"/>
  <c r="A220"/>
  <c r="A252"/>
  <c r="A284"/>
  <c r="A64"/>
  <c r="A82"/>
  <c r="A218"/>
  <c r="A124"/>
  <c r="A180"/>
  <c r="A45"/>
  <c r="A77"/>
  <c r="A109"/>
  <c r="A141"/>
  <c r="A173"/>
  <c r="A205"/>
  <c r="A237"/>
  <c r="A269"/>
  <c r="A301"/>
  <c r="A66"/>
  <c r="A226"/>
  <c r="A38"/>
  <c r="A94"/>
  <c r="A126"/>
  <c r="A158"/>
  <c r="A190"/>
  <c r="A222"/>
  <c r="A254"/>
  <c r="A286"/>
  <c r="A120"/>
  <c r="A130"/>
  <c r="A68"/>
  <c r="A25"/>
  <c r="A23"/>
  <c r="A12"/>
  <c r="A21"/>
  <c r="A22"/>
  <c r="A24"/>
  <c r="A31"/>
  <c r="A63"/>
  <c r="A95"/>
  <c r="A127"/>
  <c r="A159"/>
  <c r="A191"/>
  <c r="A223"/>
  <c r="A255"/>
  <c r="A40"/>
  <c r="A184"/>
  <c r="A224"/>
  <c r="A272"/>
  <c r="A33"/>
  <c r="A73"/>
  <c r="A121"/>
  <c r="A161"/>
  <c r="A201"/>
  <c r="A249"/>
  <c r="A289"/>
  <c r="A152"/>
  <c r="A210"/>
  <c r="A266"/>
  <c r="A306"/>
  <c r="A75"/>
  <c r="A115"/>
  <c r="A155"/>
  <c r="A203"/>
  <c r="A243"/>
  <c r="A283"/>
  <c r="A162"/>
  <c r="A196"/>
  <c r="A244"/>
  <c r="A292"/>
  <c r="A144"/>
  <c r="A178"/>
  <c r="A148"/>
  <c r="A204"/>
  <c r="A69"/>
  <c r="A117"/>
  <c r="A157"/>
  <c r="A197"/>
  <c r="A245"/>
  <c r="A285"/>
  <c r="A34"/>
  <c r="A60"/>
  <c r="A78"/>
  <c r="A118"/>
  <c r="A166"/>
  <c r="A206"/>
  <c r="A246"/>
  <c r="A294"/>
  <c r="A58"/>
  <c r="A36"/>
  <c r="A10"/>
  <c r="A19"/>
  <c r="A13"/>
  <c r="A30"/>
  <c r="A54"/>
  <c r="A55"/>
  <c r="A103"/>
  <c r="A143"/>
  <c r="A183"/>
  <c r="A231"/>
  <c r="A271"/>
  <c r="A303"/>
  <c r="A153" i="5"/>
  <c r="A192"/>
  <c r="A303"/>
  <c r="A87"/>
  <c r="A15"/>
  <c r="A222"/>
  <c r="A54"/>
  <c r="A197"/>
  <c r="A260"/>
  <c r="A92"/>
  <c r="A155"/>
  <c r="A298"/>
  <c r="A130"/>
  <c r="A273"/>
  <c r="A304"/>
  <c r="A96"/>
  <c r="A159"/>
  <c r="A12"/>
  <c r="A302"/>
  <c r="A126"/>
  <c r="A269"/>
  <c r="A101"/>
  <c r="A164"/>
  <c r="A227"/>
  <c r="A59"/>
  <c r="A202"/>
  <c r="A34"/>
  <c r="A161"/>
  <c r="A289"/>
  <c r="A82"/>
  <c r="A210"/>
  <c r="A299"/>
  <c r="A147"/>
  <c r="A44"/>
  <c r="A172"/>
  <c r="A61"/>
  <c r="A189"/>
  <c r="A263"/>
  <c r="A134"/>
  <c r="A262"/>
  <c r="A23"/>
  <c r="A39"/>
  <c r="A167"/>
  <c r="A56"/>
  <c r="A184"/>
  <c r="A73"/>
  <c r="A201"/>
  <c r="A268"/>
  <c r="A208"/>
  <c r="A22"/>
  <c r="A301"/>
  <c r="A116"/>
  <c r="A154"/>
  <c r="A160"/>
  <c r="A286"/>
  <c r="A156"/>
  <c r="A138"/>
  <c r="A255"/>
  <c r="A288"/>
  <c r="A283"/>
  <c r="A249"/>
  <c r="A20"/>
  <c r="A205"/>
  <c r="A123"/>
  <c r="A49"/>
  <c r="A13"/>
  <c r="A173"/>
  <c r="A282"/>
  <c r="A279" i="24"/>
  <c r="A215"/>
  <c r="A167"/>
  <c r="A111"/>
  <c r="A47"/>
  <c r="A16"/>
  <c r="A29"/>
  <c r="A11"/>
  <c r="A116"/>
  <c r="A98"/>
  <c r="A278"/>
  <c r="A230"/>
  <c r="A174"/>
  <c r="A110"/>
  <c r="A132"/>
  <c r="A106"/>
  <c r="A277"/>
  <c r="A221"/>
  <c r="A165"/>
  <c r="A101"/>
  <c r="A53"/>
  <c r="A156"/>
  <c r="A146"/>
  <c r="A308"/>
  <c r="A260"/>
  <c r="A172"/>
  <c r="A307"/>
  <c r="A251"/>
  <c r="A187"/>
  <c r="A139"/>
  <c r="A83"/>
  <c r="A298"/>
  <c r="A242"/>
  <c r="A74"/>
  <c r="A281"/>
  <c r="A225"/>
  <c r="A169"/>
  <c r="A105"/>
  <c r="A57"/>
  <c r="A280"/>
  <c r="A216"/>
  <c r="A112"/>
  <c r="A300" i="5"/>
  <c r="A89"/>
  <c r="A144"/>
  <c r="A215"/>
  <c r="A47"/>
  <c r="A17"/>
  <c r="A182"/>
  <c r="A287"/>
  <c r="A149"/>
  <c r="A220"/>
  <c r="A52"/>
  <c r="A107"/>
  <c r="A258"/>
  <c r="A90"/>
  <c r="A209"/>
  <c r="A224"/>
  <c r="A48"/>
  <c r="A119"/>
  <c r="A29"/>
  <c r="A254"/>
  <c r="A86"/>
  <c r="A229"/>
  <c r="A53"/>
  <c r="A124"/>
  <c r="A187"/>
  <c r="A275"/>
  <c r="A162"/>
  <c r="A65"/>
  <c r="A193"/>
  <c r="A291"/>
  <c r="A114"/>
  <c r="A242"/>
  <c r="A51"/>
  <c r="A179"/>
  <c r="A76"/>
  <c r="A204"/>
  <c r="A93"/>
  <c r="A221"/>
  <c r="A38"/>
  <c r="A166"/>
  <c r="A294"/>
  <c r="A14"/>
  <c r="A71"/>
  <c r="A199"/>
  <c r="A88"/>
  <c r="A216"/>
  <c r="A105"/>
  <c r="A233"/>
  <c r="A10"/>
  <c r="A40"/>
  <c r="A264"/>
  <c r="A213"/>
  <c r="A171"/>
  <c r="A66"/>
  <c r="A32"/>
  <c r="A62"/>
  <c r="A60"/>
  <c r="A305"/>
  <c r="A11"/>
  <c r="A245"/>
  <c r="A131"/>
  <c r="A200"/>
  <c r="A16"/>
  <c r="A85"/>
  <c r="A194"/>
  <c r="A168"/>
  <c r="A271"/>
  <c r="A188"/>
  <c r="A186"/>
  <c r="A263" i="24"/>
  <c r="A207"/>
  <c r="A151"/>
  <c r="A87"/>
  <c r="A39"/>
  <c r="A15"/>
  <c r="A28"/>
  <c r="A26"/>
  <c r="A92"/>
  <c r="A168"/>
  <c r="A270"/>
  <c r="A214"/>
  <c r="A150"/>
  <c r="A102"/>
  <c r="A84"/>
  <c r="A136"/>
  <c r="A261"/>
  <c r="A213"/>
  <c r="A149"/>
  <c r="A93"/>
  <c r="A37"/>
  <c r="A100"/>
  <c r="A114"/>
  <c r="A300"/>
  <c r="A236"/>
  <c r="A108"/>
  <c r="A299"/>
  <c r="A235"/>
  <c r="A179"/>
  <c r="A123"/>
  <c r="A59"/>
  <c r="A290"/>
  <c r="A234"/>
  <c r="A104"/>
  <c r="A265"/>
  <c r="A217"/>
  <c r="A153"/>
  <c r="A97"/>
  <c r="A41"/>
  <c r="A256"/>
  <c r="A208"/>
  <c r="A72"/>
  <c r="A103" i="26"/>
  <c r="A71"/>
  <c r="A39"/>
  <c r="A25"/>
  <c r="A30"/>
  <c r="A21"/>
  <c r="A12"/>
  <c r="A11"/>
  <c r="A286"/>
  <c r="A190"/>
  <c r="J12" i="4"/>
  <c r="B77" i="27" l="1"/>
  <c r="C77"/>
  <c r="D77"/>
  <c r="C205"/>
  <c r="B205"/>
  <c r="D205"/>
  <c r="C29"/>
  <c r="B29"/>
  <c r="D29"/>
  <c r="B125"/>
  <c r="C125"/>
  <c r="D125"/>
  <c r="D253"/>
  <c r="B253"/>
  <c r="C253"/>
  <c r="B94"/>
  <c r="D94"/>
  <c r="C94"/>
  <c r="B222"/>
  <c r="C222"/>
  <c r="D222"/>
  <c r="D71"/>
  <c r="B71"/>
  <c r="C71"/>
  <c r="D104"/>
  <c r="C104"/>
  <c r="B104"/>
  <c r="D232"/>
  <c r="C232"/>
  <c r="B232"/>
  <c r="C81"/>
  <c r="D81"/>
  <c r="B81"/>
  <c r="D209"/>
  <c r="C209"/>
  <c r="B209"/>
  <c r="B58"/>
  <c r="C58"/>
  <c r="D58"/>
  <c r="D186"/>
  <c r="C186"/>
  <c r="B186"/>
  <c r="C44"/>
  <c r="D44"/>
  <c r="B44"/>
  <c r="C159"/>
  <c r="D159"/>
  <c r="B159"/>
  <c r="B247"/>
  <c r="C247"/>
  <c r="D247"/>
  <c r="D99"/>
  <c r="C99"/>
  <c r="B99"/>
  <c r="C259"/>
  <c r="D259"/>
  <c r="B259"/>
  <c r="B228"/>
  <c r="C228"/>
  <c r="D228"/>
  <c r="C27"/>
  <c r="B27"/>
  <c r="D27"/>
  <c r="C85"/>
  <c r="B85"/>
  <c r="D85"/>
  <c r="D213"/>
  <c r="B213"/>
  <c r="C213"/>
  <c r="D54"/>
  <c r="C54"/>
  <c r="B54"/>
  <c r="B182"/>
  <c r="D182"/>
  <c r="C182"/>
  <c r="B31"/>
  <c r="D31"/>
  <c r="C31"/>
  <c r="D64"/>
  <c r="C64"/>
  <c r="B64"/>
  <c r="B192"/>
  <c r="D192"/>
  <c r="C192"/>
  <c r="B41"/>
  <c r="D41"/>
  <c r="C41"/>
  <c r="C169"/>
  <c r="B169"/>
  <c r="D169"/>
  <c r="D297"/>
  <c r="B297"/>
  <c r="C297"/>
  <c r="B146"/>
  <c r="C146"/>
  <c r="D146"/>
  <c r="C274"/>
  <c r="B274"/>
  <c r="D274"/>
  <c r="B307"/>
  <c r="D307"/>
  <c r="C307"/>
  <c r="D140"/>
  <c r="C140"/>
  <c r="B140"/>
  <c r="D252"/>
  <c r="B252"/>
  <c r="C252"/>
  <c r="D151"/>
  <c r="B151"/>
  <c r="C151"/>
  <c r="D276"/>
  <c r="C276"/>
  <c r="B276"/>
  <c r="B175"/>
  <c r="D175"/>
  <c r="C175"/>
  <c r="B292"/>
  <c r="C292"/>
  <c r="D292"/>
  <c r="B279"/>
  <c r="C279"/>
  <c r="D279"/>
  <c r="D127"/>
  <c r="B127"/>
  <c r="C127"/>
  <c r="C268"/>
  <c r="D268"/>
  <c r="B268"/>
  <c r="B180"/>
  <c r="C180"/>
  <c r="D180"/>
  <c r="C76"/>
  <c r="D76"/>
  <c r="B76"/>
  <c r="D194"/>
  <c r="C194"/>
  <c r="B194"/>
  <c r="B66"/>
  <c r="D66"/>
  <c r="C66"/>
  <c r="B217"/>
  <c r="D217"/>
  <c r="C217"/>
  <c r="C89"/>
  <c r="B89"/>
  <c r="D89"/>
  <c r="C240"/>
  <c r="D240"/>
  <c r="B240"/>
  <c r="B112"/>
  <c r="D112"/>
  <c r="C112"/>
  <c r="D79"/>
  <c r="B79"/>
  <c r="C79"/>
  <c r="B230"/>
  <c r="C230"/>
  <c r="D230"/>
  <c r="D102"/>
  <c r="B102"/>
  <c r="C102"/>
  <c r="C261"/>
  <c r="D261"/>
  <c r="B261"/>
  <c r="C133"/>
  <c r="B133"/>
  <c r="D133"/>
  <c r="C19"/>
  <c r="D19"/>
  <c r="B19"/>
  <c r="D155"/>
  <c r="C155"/>
  <c r="B155"/>
  <c r="C207"/>
  <c r="B207"/>
  <c r="D207"/>
  <c r="B131"/>
  <c r="C131"/>
  <c r="D131"/>
  <c r="B231"/>
  <c r="C231"/>
  <c r="D231"/>
  <c r="D116"/>
  <c r="B116"/>
  <c r="C116"/>
  <c r="D284"/>
  <c r="C284"/>
  <c r="B284"/>
  <c r="D266"/>
  <c r="B266"/>
  <c r="C266"/>
  <c r="D138"/>
  <c r="C138"/>
  <c r="B138"/>
  <c r="C289"/>
  <c r="D289"/>
  <c r="B289"/>
  <c r="B161"/>
  <c r="C161"/>
  <c r="D161"/>
  <c r="D33"/>
  <c r="B33"/>
  <c r="C33"/>
  <c r="C184"/>
  <c r="D184"/>
  <c r="B184"/>
  <c r="B56"/>
  <c r="D56"/>
  <c r="C56"/>
  <c r="D302"/>
  <c r="C302"/>
  <c r="B302"/>
  <c r="C174"/>
  <c r="D174"/>
  <c r="B174"/>
  <c r="D46"/>
  <c r="C46"/>
  <c r="B46"/>
  <c r="R22" i="14"/>
  <c r="C22"/>
  <c r="D22"/>
  <c r="P14" i="24"/>
  <c r="B14" s="1"/>
  <c r="O12" i="3"/>
  <c r="A12" s="1"/>
  <c r="O13"/>
  <c r="A13" s="1"/>
  <c r="L11" i="14"/>
  <c r="P9" i="5"/>
  <c r="B9" s="1"/>
  <c r="C45" i="27"/>
  <c r="D45"/>
  <c r="B45"/>
  <c r="B173"/>
  <c r="D173"/>
  <c r="C173"/>
  <c r="D301"/>
  <c r="B301"/>
  <c r="C301"/>
  <c r="D93"/>
  <c r="C93"/>
  <c r="B93"/>
  <c r="B221"/>
  <c r="C221"/>
  <c r="D221"/>
  <c r="B62"/>
  <c r="D62"/>
  <c r="C62"/>
  <c r="B190"/>
  <c r="C190"/>
  <c r="D190"/>
  <c r="B39"/>
  <c r="D39"/>
  <c r="C39"/>
  <c r="C72"/>
  <c r="D72"/>
  <c r="B72"/>
  <c r="C200"/>
  <c r="D200"/>
  <c r="B200"/>
  <c r="C49"/>
  <c r="B49"/>
  <c r="D49"/>
  <c r="D177"/>
  <c r="C177"/>
  <c r="B177"/>
  <c r="D305"/>
  <c r="C305"/>
  <c r="B305"/>
  <c r="D154"/>
  <c r="C154"/>
  <c r="B154"/>
  <c r="B282"/>
  <c r="C282"/>
  <c r="D282"/>
  <c r="B51"/>
  <c r="D51"/>
  <c r="C51"/>
  <c r="B163"/>
  <c r="C163"/>
  <c r="D163"/>
  <c r="C275"/>
  <c r="B275"/>
  <c r="D275"/>
  <c r="B172"/>
  <c r="C172"/>
  <c r="D172"/>
  <c r="C132"/>
  <c r="B132"/>
  <c r="D132"/>
  <c r="B239"/>
  <c r="C239"/>
  <c r="D239"/>
  <c r="B53"/>
  <c r="D53"/>
  <c r="C53"/>
  <c r="D181"/>
  <c r="B181"/>
  <c r="C181"/>
  <c r="C309"/>
  <c r="B309"/>
  <c r="D309"/>
  <c r="D150"/>
  <c r="B150"/>
  <c r="C150"/>
  <c r="D278"/>
  <c r="C278"/>
  <c r="B278"/>
  <c r="C32"/>
  <c r="B32"/>
  <c r="D32"/>
  <c r="D160"/>
  <c r="B160"/>
  <c r="C160"/>
  <c r="C288"/>
  <c r="B288"/>
  <c r="D288"/>
  <c r="B137"/>
  <c r="D137"/>
  <c r="C137"/>
  <c r="B265"/>
  <c r="C265"/>
  <c r="D265"/>
  <c r="C114"/>
  <c r="B114"/>
  <c r="D114"/>
  <c r="B242"/>
  <c r="D242"/>
  <c r="C242"/>
  <c r="D220"/>
  <c r="B220"/>
  <c r="C220"/>
  <c r="C308"/>
  <c r="B308"/>
  <c r="D308"/>
  <c r="C167"/>
  <c r="D167"/>
  <c r="B167"/>
  <c r="C36"/>
  <c r="B36"/>
  <c r="D36"/>
  <c r="C196"/>
  <c r="D196"/>
  <c r="B196"/>
  <c r="C299"/>
  <c r="B299"/>
  <c r="D299"/>
  <c r="B21"/>
  <c r="C21"/>
  <c r="D21"/>
  <c r="C23"/>
  <c r="B23"/>
  <c r="D23"/>
  <c r="B303"/>
  <c r="D303"/>
  <c r="C303"/>
  <c r="C260"/>
  <c r="B260"/>
  <c r="D260"/>
  <c r="B212"/>
  <c r="D212"/>
  <c r="C212"/>
  <c r="B124"/>
  <c r="D124"/>
  <c r="C124"/>
  <c r="D267"/>
  <c r="C267"/>
  <c r="B267"/>
  <c r="D179"/>
  <c r="C179"/>
  <c r="B179"/>
  <c r="B226"/>
  <c r="D226"/>
  <c r="C226"/>
  <c r="B98"/>
  <c r="C98"/>
  <c r="D98"/>
  <c r="C249"/>
  <c r="D249"/>
  <c r="B249"/>
  <c r="C121"/>
  <c r="D121"/>
  <c r="B121"/>
  <c r="B272"/>
  <c r="C272"/>
  <c r="D272"/>
  <c r="C144"/>
  <c r="D144"/>
  <c r="B144"/>
  <c r="B111"/>
  <c r="D111"/>
  <c r="C111"/>
  <c r="D262"/>
  <c r="C262"/>
  <c r="B262"/>
  <c r="C134"/>
  <c r="D134"/>
  <c r="B134"/>
  <c r="B293"/>
  <c r="C293"/>
  <c r="D293"/>
  <c r="B165"/>
  <c r="D165"/>
  <c r="C165"/>
  <c r="D37"/>
  <c r="C37"/>
  <c r="B37"/>
  <c r="B20"/>
  <c r="D20"/>
  <c r="C20"/>
  <c r="D283"/>
  <c r="B283"/>
  <c r="C283"/>
  <c r="D215"/>
  <c r="B215"/>
  <c r="C215"/>
  <c r="C35"/>
  <c r="B35"/>
  <c r="D35"/>
  <c r="C115"/>
  <c r="D115"/>
  <c r="B115"/>
  <c r="B298"/>
  <c r="C298"/>
  <c r="D298"/>
  <c r="D42"/>
  <c r="C42"/>
  <c r="D193"/>
  <c r="B193"/>
  <c r="D88"/>
  <c r="B88"/>
  <c r="D55"/>
  <c r="B55"/>
  <c r="C78"/>
  <c r="B78"/>
  <c r="R29" i="14"/>
  <c r="C29"/>
  <c r="D29"/>
  <c r="E18"/>
  <c r="D18"/>
  <c r="R18"/>
  <c r="P10" i="24"/>
  <c r="B10" s="1"/>
  <c r="E135" i="25" s="1"/>
  <c r="L9" i="14"/>
  <c r="L10"/>
  <c r="P12" i="5"/>
  <c r="B12" s="1"/>
  <c r="G9" i="24"/>
  <c r="E13" i="25" s="1"/>
  <c r="F9" i="24"/>
  <c r="E9"/>
  <c r="D9"/>
  <c r="C14" i="27"/>
  <c r="B14"/>
  <c r="D14"/>
  <c r="C141"/>
  <c r="B141"/>
  <c r="D141"/>
  <c r="C269"/>
  <c r="D269"/>
  <c r="B269"/>
  <c r="D61"/>
  <c r="C61"/>
  <c r="B61"/>
  <c r="C189"/>
  <c r="D189"/>
  <c r="B189"/>
  <c r="B30"/>
  <c r="C30"/>
  <c r="D30"/>
  <c r="C158"/>
  <c r="D158"/>
  <c r="B158"/>
  <c r="C286"/>
  <c r="B286"/>
  <c r="D286"/>
  <c r="B40"/>
  <c r="C40"/>
  <c r="D40"/>
  <c r="B168"/>
  <c r="C168"/>
  <c r="D168"/>
  <c r="B296"/>
  <c r="C296"/>
  <c r="D296"/>
  <c r="D145"/>
  <c r="B145"/>
  <c r="C145"/>
  <c r="D273"/>
  <c r="C273"/>
  <c r="B273"/>
  <c r="B122"/>
  <c r="D122"/>
  <c r="C122"/>
  <c r="D250"/>
  <c r="C250"/>
  <c r="B250"/>
  <c r="B243"/>
  <c r="D243"/>
  <c r="C52"/>
  <c r="B52"/>
  <c r="D52"/>
  <c r="D188"/>
  <c r="C188"/>
  <c r="B188"/>
  <c r="C68"/>
  <c r="D68"/>
  <c r="B68"/>
  <c r="B271"/>
  <c r="D271"/>
  <c r="C271"/>
  <c r="B43"/>
  <c r="D43"/>
  <c r="C43"/>
  <c r="B26"/>
  <c r="C26"/>
  <c r="D26"/>
  <c r="C149"/>
  <c r="D149"/>
  <c r="B149"/>
  <c r="D277"/>
  <c r="B277"/>
  <c r="C277"/>
  <c r="D118"/>
  <c r="C118"/>
  <c r="B118"/>
  <c r="D246"/>
  <c r="C246"/>
  <c r="B246"/>
  <c r="B95"/>
  <c r="C95"/>
  <c r="D95"/>
  <c r="B128"/>
  <c r="C128"/>
  <c r="D128"/>
  <c r="C256"/>
  <c r="D256"/>
  <c r="B256"/>
  <c r="C105"/>
  <c r="D105"/>
  <c r="B105"/>
  <c r="C233"/>
  <c r="D233"/>
  <c r="B233"/>
  <c r="D82"/>
  <c r="B82"/>
  <c r="C82"/>
  <c r="C210"/>
  <c r="D210"/>
  <c r="B210"/>
  <c r="C135"/>
  <c r="B135"/>
  <c r="D135"/>
  <c r="C223"/>
  <c r="D223"/>
  <c r="B223"/>
  <c r="B60"/>
  <c r="C60"/>
  <c r="D60"/>
  <c r="B171"/>
  <c r="D171"/>
  <c r="C171"/>
  <c r="B91"/>
  <c r="D91"/>
  <c r="C91"/>
  <c r="C164"/>
  <c r="D164"/>
  <c r="B164"/>
  <c r="C15"/>
  <c r="D15"/>
  <c r="B15"/>
  <c r="C75"/>
  <c r="D75"/>
  <c r="B75"/>
  <c r="C123"/>
  <c r="D123"/>
  <c r="B123"/>
  <c r="B100"/>
  <c r="D100"/>
  <c r="C100"/>
  <c r="C211"/>
  <c r="D211"/>
  <c r="B211"/>
  <c r="B84"/>
  <c r="D84"/>
  <c r="C84"/>
  <c r="B263"/>
  <c r="D263"/>
  <c r="C263"/>
  <c r="C258"/>
  <c r="D258"/>
  <c r="B258"/>
  <c r="D130"/>
  <c r="B130"/>
  <c r="C130"/>
  <c r="C281"/>
  <c r="B281"/>
  <c r="D281"/>
  <c r="C153"/>
  <c r="D153"/>
  <c r="B153"/>
  <c r="D304"/>
  <c r="B304"/>
  <c r="C304"/>
  <c r="C176"/>
  <c r="D176"/>
  <c r="B176"/>
  <c r="D48"/>
  <c r="B48"/>
  <c r="C48"/>
  <c r="D294"/>
  <c r="C294"/>
  <c r="B294"/>
  <c r="D166"/>
  <c r="B166"/>
  <c r="C166"/>
  <c r="B38"/>
  <c r="C38"/>
  <c r="D38"/>
  <c r="B197"/>
  <c r="C197"/>
  <c r="D197"/>
  <c r="D69"/>
  <c r="B69"/>
  <c r="C69"/>
  <c r="B24"/>
  <c r="C24"/>
  <c r="D24"/>
  <c r="D59"/>
  <c r="C59"/>
  <c r="B59"/>
  <c r="D300"/>
  <c r="C300"/>
  <c r="B300"/>
  <c r="B148"/>
  <c r="C148"/>
  <c r="D148"/>
  <c r="C291"/>
  <c r="B291"/>
  <c r="D291"/>
  <c r="C203"/>
  <c r="D203"/>
  <c r="B203"/>
  <c r="B108"/>
  <c r="C108"/>
  <c r="D108"/>
  <c r="C202"/>
  <c r="D202"/>
  <c r="B202"/>
  <c r="C74"/>
  <c r="D74"/>
  <c r="B74"/>
  <c r="C225"/>
  <c r="D225"/>
  <c r="B225"/>
  <c r="B97"/>
  <c r="C97"/>
  <c r="D97"/>
  <c r="C248"/>
  <c r="D248"/>
  <c r="B248"/>
  <c r="B120"/>
  <c r="D120"/>
  <c r="C120"/>
  <c r="B87"/>
  <c r="C87"/>
  <c r="D87"/>
  <c r="C238"/>
  <c r="B238"/>
  <c r="D238"/>
  <c r="C110"/>
  <c r="D110"/>
  <c r="B110"/>
  <c r="R32" i="14"/>
  <c r="E32"/>
  <c r="P12" i="24"/>
  <c r="B12" s="1"/>
  <c r="O14" i="3"/>
  <c r="A14" s="1"/>
  <c r="O11"/>
  <c r="A11" s="1"/>
  <c r="L14" i="14"/>
  <c r="P13" i="5"/>
  <c r="B13" s="1"/>
  <c r="C109" i="27"/>
  <c r="B109"/>
  <c r="D237"/>
  <c r="B237"/>
  <c r="C237"/>
  <c r="C18"/>
  <c r="D18"/>
  <c r="B18"/>
  <c r="D157"/>
  <c r="C157"/>
  <c r="B157"/>
  <c r="C285"/>
  <c r="B285"/>
  <c r="D285"/>
  <c r="C126"/>
  <c r="B126"/>
  <c r="D126"/>
  <c r="B254"/>
  <c r="D254"/>
  <c r="C254"/>
  <c r="B103"/>
  <c r="C103"/>
  <c r="D103"/>
  <c r="D136"/>
  <c r="C136"/>
  <c r="B136"/>
  <c r="C264"/>
  <c r="B264"/>
  <c r="D264"/>
  <c r="D113"/>
  <c r="B113"/>
  <c r="C113"/>
  <c r="C241"/>
  <c r="D241"/>
  <c r="B241"/>
  <c r="B90"/>
  <c r="C90"/>
  <c r="D90"/>
  <c r="B218"/>
  <c r="D218"/>
  <c r="C218"/>
  <c r="D156"/>
  <c r="C156"/>
  <c r="B156"/>
  <c r="B244"/>
  <c r="C244"/>
  <c r="D244"/>
  <c r="C92"/>
  <c r="D92"/>
  <c r="B92"/>
  <c r="B191"/>
  <c r="D191"/>
  <c r="C191"/>
  <c r="B187"/>
  <c r="D187"/>
  <c r="C187"/>
  <c r="B251"/>
  <c r="D251"/>
  <c r="C251"/>
  <c r="B117"/>
  <c r="C117"/>
  <c r="D117"/>
  <c r="D245"/>
  <c r="C245"/>
  <c r="B245"/>
  <c r="D86"/>
  <c r="B86"/>
  <c r="C86"/>
  <c r="C214"/>
  <c r="D214"/>
  <c r="B214"/>
  <c r="D63"/>
  <c r="C63"/>
  <c r="B63"/>
  <c r="D96"/>
  <c r="B96"/>
  <c r="C96"/>
  <c r="B224"/>
  <c r="D224"/>
  <c r="C224"/>
  <c r="C73"/>
  <c r="D73"/>
  <c r="B73"/>
  <c r="C201"/>
  <c r="B201"/>
  <c r="D201"/>
  <c r="B50"/>
  <c r="D50"/>
  <c r="C50"/>
  <c r="C178"/>
  <c r="D178"/>
  <c r="B178"/>
  <c r="C306"/>
  <c r="B306"/>
  <c r="D306"/>
  <c r="B139"/>
  <c r="D139"/>
  <c r="C139"/>
  <c r="D227"/>
  <c r="B227"/>
  <c r="C227"/>
  <c r="B67"/>
  <c r="C67"/>
  <c r="D67"/>
  <c r="D236"/>
  <c r="B236"/>
  <c r="C236"/>
  <c r="B143"/>
  <c r="D143"/>
  <c r="C143"/>
  <c r="B25"/>
  <c r="C25"/>
  <c r="D25"/>
  <c r="C28"/>
  <c r="D28"/>
  <c r="B28"/>
  <c r="B16"/>
  <c r="C16"/>
  <c r="D16"/>
  <c r="C219"/>
  <c r="B219"/>
  <c r="D219"/>
  <c r="D195"/>
  <c r="C195"/>
  <c r="B195"/>
  <c r="D295"/>
  <c r="C295"/>
  <c r="B295"/>
  <c r="D183"/>
  <c r="C183"/>
  <c r="B183"/>
  <c r="B83"/>
  <c r="C83"/>
  <c r="D83"/>
  <c r="C290"/>
  <c r="B290"/>
  <c r="D290"/>
  <c r="C162"/>
  <c r="D162"/>
  <c r="B162"/>
  <c r="B34"/>
  <c r="D34"/>
  <c r="C34"/>
  <c r="B185"/>
  <c r="C185"/>
  <c r="D185"/>
  <c r="C57"/>
  <c r="D57"/>
  <c r="B57"/>
  <c r="D208"/>
  <c r="C208"/>
  <c r="B208"/>
  <c r="C80"/>
  <c r="B80"/>
  <c r="D80"/>
  <c r="D47"/>
  <c r="B47"/>
  <c r="C47"/>
  <c r="C198"/>
  <c r="D198"/>
  <c r="B198"/>
  <c r="B70"/>
  <c r="D70"/>
  <c r="C70"/>
  <c r="C229"/>
  <c r="B229"/>
  <c r="D229"/>
  <c r="D101"/>
  <c r="C101"/>
  <c r="B101"/>
  <c r="D17"/>
  <c r="C17"/>
  <c r="B17"/>
  <c r="C255"/>
  <c r="B255"/>
  <c r="D255"/>
  <c r="D107"/>
  <c r="C107"/>
  <c r="B107"/>
  <c r="D235"/>
  <c r="B235"/>
  <c r="C235"/>
  <c r="B147"/>
  <c r="C147"/>
  <c r="D147"/>
  <c r="C287"/>
  <c r="B287"/>
  <c r="D287"/>
  <c r="D199"/>
  <c r="C199"/>
  <c r="B199"/>
  <c r="D234"/>
  <c r="B234"/>
  <c r="D106"/>
  <c r="C106"/>
  <c r="D257"/>
  <c r="B257"/>
  <c r="C257"/>
  <c r="B129"/>
  <c r="D129"/>
  <c r="B280"/>
  <c r="D280"/>
  <c r="B152"/>
  <c r="D152"/>
  <c r="B119"/>
  <c r="D119"/>
  <c r="C119"/>
  <c r="C270"/>
  <c r="D270"/>
  <c r="B142"/>
  <c r="D142"/>
  <c r="E16" i="14"/>
  <c r="D16"/>
  <c r="R16"/>
  <c r="C16"/>
  <c r="P11" i="24"/>
  <c r="B11" s="1"/>
  <c r="E10" i="25" s="1"/>
  <c r="P13" i="24"/>
  <c r="B13" s="1"/>
  <c r="O9" i="3"/>
  <c r="A9" s="1"/>
  <c r="L13" i="14"/>
  <c r="P10" i="5"/>
  <c r="B10" s="1"/>
  <c r="E10"/>
  <c r="G10"/>
  <c r="E13" i="6" s="1"/>
  <c r="D10" i="5"/>
  <c r="F10"/>
  <c r="E13" i="24"/>
  <c r="D13"/>
  <c r="F13"/>
  <c r="G13"/>
  <c r="E14" i="25" s="1"/>
  <c r="F9" i="5"/>
  <c r="E9"/>
  <c r="G9"/>
  <c r="D9"/>
  <c r="G13"/>
  <c r="E12" i="6" s="1"/>
  <c r="D13" i="5"/>
  <c r="F13"/>
  <c r="E13"/>
  <c r="D12"/>
  <c r="F12"/>
  <c r="E12"/>
  <c r="G12"/>
  <c r="E14" i="6" s="1"/>
  <c r="D11" i="26"/>
  <c r="E11"/>
  <c r="F11"/>
  <c r="G11"/>
  <c r="F11" i="5"/>
  <c r="G11"/>
  <c r="E10" i="6" s="1"/>
  <c r="D11" i="5"/>
  <c r="E11"/>
  <c r="F10" i="24"/>
  <c r="G10"/>
  <c r="E10"/>
  <c r="D10"/>
  <c r="E12" i="26"/>
  <c r="D12"/>
  <c r="G12"/>
  <c r="E13" i="27" s="1"/>
  <c r="F12" i="26"/>
  <c r="G14" i="5"/>
  <c r="E11" i="6" s="1"/>
  <c r="D14" i="5"/>
  <c r="E14"/>
  <c r="F14"/>
  <c r="D11" i="24"/>
  <c r="G11"/>
  <c r="E11" i="25" s="1"/>
  <c r="E11" i="24"/>
  <c r="F11"/>
  <c r="E12"/>
  <c r="G12"/>
  <c r="E12" i="25" s="1"/>
  <c r="D12" i="24"/>
  <c r="F12"/>
  <c r="J13" i="4"/>
  <c r="J15"/>
  <c r="J9"/>
  <c r="J10"/>
  <c r="J14"/>
  <c r="J11"/>
  <c r="B13" i="25" l="1"/>
  <c r="C13"/>
  <c r="H13"/>
  <c r="F13"/>
  <c r="A13"/>
  <c r="G13"/>
  <c r="D13"/>
  <c r="C10"/>
  <c r="D10"/>
  <c r="B10"/>
  <c r="C135"/>
  <c r="D135"/>
  <c r="B135"/>
  <c r="E16"/>
  <c r="E261"/>
  <c r="E133"/>
  <c r="E166"/>
  <c r="E220"/>
  <c r="E92"/>
  <c r="E307"/>
  <c r="E179"/>
  <c r="E51"/>
  <c r="E90"/>
  <c r="E297"/>
  <c r="E161"/>
  <c r="E33"/>
  <c r="E296"/>
  <c r="E168"/>
  <c r="E40"/>
  <c r="E239"/>
  <c r="E111"/>
  <c r="E21"/>
  <c r="E110"/>
  <c r="E205"/>
  <c r="E77"/>
  <c r="E292"/>
  <c r="E164"/>
  <c r="E36"/>
  <c r="E251"/>
  <c r="E123"/>
  <c r="E162"/>
  <c r="E34"/>
  <c r="E233"/>
  <c r="E105"/>
  <c r="E54"/>
  <c r="E240"/>
  <c r="E112"/>
  <c r="E226"/>
  <c r="E183"/>
  <c r="E55"/>
  <c r="E17"/>
  <c r="E245"/>
  <c r="E117"/>
  <c r="E86"/>
  <c r="E204"/>
  <c r="E76"/>
  <c r="E291"/>
  <c r="E163"/>
  <c r="E35"/>
  <c r="E74"/>
  <c r="E273"/>
  <c r="E145"/>
  <c r="E262"/>
  <c r="E280"/>
  <c r="E152"/>
  <c r="E254"/>
  <c r="E223"/>
  <c r="E95"/>
  <c r="E18"/>
  <c r="E46"/>
  <c r="E189"/>
  <c r="E61"/>
  <c r="E276"/>
  <c r="E148"/>
  <c r="E246"/>
  <c r="E235"/>
  <c r="E107"/>
  <c r="E146"/>
  <c r="E238"/>
  <c r="E217"/>
  <c r="E89"/>
  <c r="E274"/>
  <c r="E224"/>
  <c r="E96"/>
  <c r="E295"/>
  <c r="E167"/>
  <c r="E39"/>
  <c r="E104" i="4"/>
  <c r="E67"/>
  <c r="E89"/>
  <c r="E165"/>
  <c r="E175"/>
  <c r="E110"/>
  <c r="E28"/>
  <c r="E288"/>
  <c r="E124"/>
  <c r="E208"/>
  <c r="E58"/>
  <c r="E304"/>
  <c r="E275"/>
  <c r="E244"/>
  <c r="E119"/>
  <c r="E145"/>
  <c r="E206"/>
  <c r="E112"/>
  <c r="E93"/>
  <c r="E46"/>
  <c r="E127"/>
  <c r="E300"/>
  <c r="E18"/>
  <c r="E102"/>
  <c r="E191"/>
  <c r="E137"/>
  <c r="E14"/>
  <c r="E141"/>
  <c r="E280"/>
  <c r="E285"/>
  <c r="E252"/>
  <c r="E85"/>
  <c r="E246"/>
  <c r="E49"/>
  <c r="E25"/>
  <c r="E24"/>
  <c r="E45"/>
  <c r="E193"/>
  <c r="E17"/>
  <c r="E214"/>
  <c r="E217"/>
  <c r="E12"/>
  <c r="E201"/>
  <c r="E65"/>
  <c r="E16"/>
  <c r="E36"/>
  <c r="E262"/>
  <c r="E22"/>
  <c r="E302"/>
  <c r="E187"/>
  <c r="E115"/>
  <c r="E242"/>
  <c r="E269"/>
  <c r="E107"/>
  <c r="E198"/>
  <c r="E44"/>
  <c r="E47"/>
  <c r="E167"/>
  <c r="E260"/>
  <c r="E126"/>
  <c r="E181"/>
  <c r="E106"/>
  <c r="E81"/>
  <c r="E307"/>
  <c r="E284"/>
  <c r="E94"/>
  <c r="E298"/>
  <c r="E306"/>
  <c r="E140"/>
  <c r="E202"/>
  <c r="E122"/>
  <c r="E287"/>
  <c r="E211"/>
  <c r="E228"/>
  <c r="E52"/>
  <c r="E148"/>
  <c r="E272"/>
  <c r="E9"/>
  <c r="K6" i="2" s="1"/>
  <c r="E197" i="4"/>
  <c r="E136"/>
  <c r="E227"/>
  <c r="E163"/>
  <c r="E60"/>
  <c r="E23"/>
  <c r="E245"/>
  <c r="E156"/>
  <c r="E184"/>
  <c r="E294"/>
  <c r="E88"/>
  <c r="E33"/>
  <c r="E96"/>
  <c r="E64"/>
  <c r="E261"/>
  <c r="E182"/>
  <c r="E308"/>
  <c r="E56"/>
  <c r="E236"/>
  <c r="E255"/>
  <c r="E135"/>
  <c r="E297"/>
  <c r="E205"/>
  <c r="E73"/>
  <c r="E129"/>
  <c r="E212"/>
  <c r="E143"/>
  <c r="E207"/>
  <c r="E50"/>
  <c r="E270"/>
  <c r="E223"/>
  <c r="E27"/>
  <c r="E10"/>
  <c r="E59"/>
  <c r="E34"/>
  <c r="E235"/>
  <c r="E295"/>
  <c r="E291"/>
  <c r="E263"/>
  <c r="E303"/>
  <c r="E237"/>
  <c r="E133"/>
  <c r="E194"/>
  <c r="E13"/>
  <c r="E21"/>
  <c r="E247"/>
  <c r="E158"/>
  <c r="E293"/>
  <c r="E241"/>
  <c r="E283"/>
  <c r="E116"/>
  <c r="E82"/>
  <c r="E153"/>
  <c r="E224"/>
  <c r="E169"/>
  <c r="E238"/>
  <c r="E99"/>
  <c r="E32"/>
  <c r="E37"/>
  <c r="E248"/>
  <c r="E192"/>
  <c r="E118"/>
  <c r="E267"/>
  <c r="E164"/>
  <c r="E79"/>
  <c r="E87"/>
  <c r="E173"/>
  <c r="E68"/>
  <c r="E130"/>
  <c r="E274"/>
  <c r="E121"/>
  <c r="E48"/>
  <c r="E70"/>
  <c r="E305"/>
  <c r="E240"/>
  <c r="E210"/>
  <c r="E233"/>
  <c r="E229"/>
  <c r="E279"/>
  <c r="E225"/>
  <c r="E209"/>
  <c r="E183"/>
  <c r="E125"/>
  <c r="E204"/>
  <c r="E31"/>
  <c r="E43"/>
  <c r="E196"/>
  <c r="E179"/>
  <c r="E195"/>
  <c r="E213"/>
  <c r="E84"/>
  <c r="E176"/>
  <c r="E117"/>
  <c r="E289"/>
  <c r="E101"/>
  <c r="E66"/>
  <c r="E301"/>
  <c r="E216"/>
  <c r="E232"/>
  <c r="E231"/>
  <c r="E134"/>
  <c r="E286"/>
  <c r="E128"/>
  <c r="E91"/>
  <c r="E71"/>
  <c r="E265"/>
  <c r="E168"/>
  <c r="E273"/>
  <c r="E180"/>
  <c r="E234"/>
  <c r="E19"/>
  <c r="E254"/>
  <c r="E200"/>
  <c r="E108"/>
  <c r="E100"/>
  <c r="E111"/>
  <c r="E11"/>
  <c r="E239"/>
  <c r="E250"/>
  <c r="E57"/>
  <c r="E105"/>
  <c r="E131"/>
  <c r="E277"/>
  <c r="E251"/>
  <c r="E103"/>
  <c r="E190"/>
  <c r="E271"/>
  <c r="E144"/>
  <c r="E146"/>
  <c r="E95"/>
  <c r="E268"/>
  <c r="E62"/>
  <c r="E186"/>
  <c r="E166"/>
  <c r="E215"/>
  <c r="E199"/>
  <c r="E157"/>
  <c r="E55"/>
  <c r="E162"/>
  <c r="E132"/>
  <c r="E257"/>
  <c r="E290"/>
  <c r="E155"/>
  <c r="E256"/>
  <c r="E258"/>
  <c r="E296"/>
  <c r="E218"/>
  <c r="E113"/>
  <c r="E120"/>
  <c r="E54"/>
  <c r="E39"/>
  <c r="E76"/>
  <c r="E142"/>
  <c r="E154"/>
  <c r="E185"/>
  <c r="E177"/>
  <c r="E26"/>
  <c r="E61"/>
  <c r="E299"/>
  <c r="E77"/>
  <c r="E309"/>
  <c r="E83"/>
  <c r="E189"/>
  <c r="E281"/>
  <c r="E172"/>
  <c r="E75"/>
  <c r="E41"/>
  <c r="E161"/>
  <c r="E42"/>
  <c r="E171"/>
  <c r="E188"/>
  <c r="E276"/>
  <c r="E114"/>
  <c r="E74"/>
  <c r="E222"/>
  <c r="E249"/>
  <c r="E226"/>
  <c r="E15"/>
  <c r="E29"/>
  <c r="E174"/>
  <c r="E221"/>
  <c r="E80"/>
  <c r="E78"/>
  <c r="E278"/>
  <c r="E253"/>
  <c r="E139"/>
  <c r="E35"/>
  <c r="E86"/>
  <c r="E63"/>
  <c r="E51"/>
  <c r="E109"/>
  <c r="E266"/>
  <c r="E282"/>
  <c r="E292"/>
  <c r="E151"/>
  <c r="E72"/>
  <c r="E170"/>
  <c r="E97"/>
  <c r="E53"/>
  <c r="E38"/>
  <c r="E123"/>
  <c r="E259"/>
  <c r="E69"/>
  <c r="E92"/>
  <c r="E98"/>
  <c r="E178"/>
  <c r="E30"/>
  <c r="E40"/>
  <c r="E243"/>
  <c r="E138"/>
  <c r="E220"/>
  <c r="E230"/>
  <c r="E219"/>
  <c r="E20"/>
  <c r="E149"/>
  <c r="E152"/>
  <c r="E147"/>
  <c r="E203"/>
  <c r="E159"/>
  <c r="E90"/>
  <c r="E160"/>
  <c r="E264"/>
  <c r="E150"/>
  <c r="E23" i="25"/>
  <c r="E293"/>
  <c r="E165"/>
  <c r="E37"/>
  <c r="E252"/>
  <c r="E124"/>
  <c r="E126"/>
  <c r="E211"/>
  <c r="E83"/>
  <c r="E122"/>
  <c r="E266"/>
  <c r="E193"/>
  <c r="E65"/>
  <c r="E194"/>
  <c r="E200"/>
  <c r="E72"/>
  <c r="E271"/>
  <c r="E143"/>
  <c r="E25"/>
  <c r="E270"/>
  <c r="E237"/>
  <c r="E109"/>
  <c r="E62"/>
  <c r="E196"/>
  <c r="E68"/>
  <c r="E283"/>
  <c r="E155"/>
  <c r="E258"/>
  <c r="E66"/>
  <c r="E265"/>
  <c r="E137"/>
  <c r="E214"/>
  <c r="E272"/>
  <c r="E144"/>
  <c r="E158"/>
  <c r="E215"/>
  <c r="E87"/>
  <c r="E26"/>
  <c r="E277"/>
  <c r="E149"/>
  <c r="E230"/>
  <c r="E236"/>
  <c r="E108"/>
  <c r="E70"/>
  <c r="E195"/>
  <c r="E67"/>
  <c r="E106"/>
  <c r="E210"/>
  <c r="E177"/>
  <c r="E49"/>
  <c r="E289"/>
  <c r="E184"/>
  <c r="E56"/>
  <c r="E255"/>
  <c r="E127"/>
  <c r="E190"/>
  <c r="E221"/>
  <c r="E93"/>
  <c r="E308"/>
  <c r="E180"/>
  <c r="E52"/>
  <c r="E267"/>
  <c r="E139"/>
  <c r="E178"/>
  <c r="E50"/>
  <c r="E249"/>
  <c r="E121"/>
  <c r="E134"/>
  <c r="E256"/>
  <c r="E128"/>
  <c r="E282"/>
  <c r="E199"/>
  <c r="E71"/>
  <c r="E22"/>
  <c r="E78"/>
  <c r="E197"/>
  <c r="E69"/>
  <c r="E284"/>
  <c r="E156"/>
  <c r="E286"/>
  <c r="E243"/>
  <c r="E115"/>
  <c r="E154"/>
  <c r="E302"/>
  <c r="E225"/>
  <c r="E97"/>
  <c r="E306"/>
  <c r="E232"/>
  <c r="E104"/>
  <c r="E303"/>
  <c r="E175"/>
  <c r="E47"/>
  <c r="E19"/>
  <c r="E269"/>
  <c r="E141"/>
  <c r="E198"/>
  <c r="E228"/>
  <c r="E100"/>
  <c r="E30"/>
  <c r="E187"/>
  <c r="E59"/>
  <c r="E98"/>
  <c r="E186"/>
  <c r="E169"/>
  <c r="E41"/>
  <c r="E304"/>
  <c r="E176"/>
  <c r="E48"/>
  <c r="E247"/>
  <c r="E119"/>
  <c r="E27"/>
  <c r="E309"/>
  <c r="E181"/>
  <c r="E53"/>
  <c r="E268"/>
  <c r="E140"/>
  <c r="E206"/>
  <c r="E227"/>
  <c r="E99"/>
  <c r="E138"/>
  <c r="E150"/>
  <c r="E209"/>
  <c r="E81"/>
  <c r="E242"/>
  <c r="E216"/>
  <c r="E88"/>
  <c r="E287"/>
  <c r="E159"/>
  <c r="E31"/>
  <c r="E28"/>
  <c r="E253"/>
  <c r="E125"/>
  <c r="E118"/>
  <c r="E212"/>
  <c r="E84"/>
  <c r="E299"/>
  <c r="E171"/>
  <c r="E43"/>
  <c r="E82"/>
  <c r="E281"/>
  <c r="E153"/>
  <c r="E294"/>
  <c r="E288"/>
  <c r="E160"/>
  <c r="E32"/>
  <c r="E231"/>
  <c r="E103"/>
  <c r="E95" i="6"/>
  <c r="E252"/>
  <c r="E291"/>
  <c r="E293"/>
  <c r="E243"/>
  <c r="E288"/>
  <c r="E114"/>
  <c r="E297"/>
  <c r="E42"/>
  <c r="E229"/>
  <c r="E262"/>
  <c r="E238"/>
  <c r="E98"/>
  <c r="E211"/>
  <c r="E209"/>
  <c r="E271"/>
  <c r="E239"/>
  <c r="E43"/>
  <c r="E180"/>
  <c r="E247"/>
  <c r="E103"/>
  <c r="E82"/>
  <c r="E308"/>
  <c r="E250"/>
  <c r="E277"/>
  <c r="E125"/>
  <c r="E107"/>
  <c r="E143"/>
  <c r="E138"/>
  <c r="E169"/>
  <c r="E62"/>
  <c r="E88"/>
  <c r="E156"/>
  <c r="E205"/>
  <c r="E301"/>
  <c r="E148"/>
  <c r="E61"/>
  <c r="E270"/>
  <c r="E223"/>
  <c r="E181"/>
  <c r="E257"/>
  <c r="E212"/>
  <c r="E111"/>
  <c r="E199"/>
  <c r="E222"/>
  <c r="E101"/>
  <c r="E187"/>
  <c r="E55"/>
  <c r="E64"/>
  <c r="E47"/>
  <c r="E188"/>
  <c r="E219"/>
  <c r="E85"/>
  <c r="E185"/>
  <c r="E172"/>
  <c r="E80"/>
  <c r="E227"/>
  <c r="E273"/>
  <c r="E144"/>
  <c r="E44"/>
  <c r="E127"/>
  <c r="E231"/>
  <c r="E175"/>
  <c r="E178"/>
  <c r="E142"/>
  <c r="E221"/>
  <c r="E152"/>
  <c r="E295"/>
  <c r="E49"/>
  <c r="E29"/>
  <c r="E16"/>
  <c r="E24"/>
  <c r="E21"/>
  <c r="E38"/>
  <c r="E105"/>
  <c r="E176"/>
  <c r="E242"/>
  <c r="E36"/>
  <c r="E165"/>
  <c r="E78"/>
  <c r="E193"/>
  <c r="E228"/>
  <c r="E129"/>
  <c r="E294"/>
  <c r="E251"/>
  <c r="E164"/>
  <c r="E37"/>
  <c r="E163"/>
  <c r="E134"/>
  <c r="E133"/>
  <c r="E32"/>
  <c r="E281"/>
  <c r="E173"/>
  <c r="E190"/>
  <c r="E269"/>
  <c r="E201"/>
  <c r="E284"/>
  <c r="E174"/>
  <c r="E154"/>
  <c r="E230"/>
  <c r="E240"/>
  <c r="E75"/>
  <c r="E79"/>
  <c r="E135"/>
  <c r="E241"/>
  <c r="E195"/>
  <c r="E136"/>
  <c r="E91"/>
  <c r="E245"/>
  <c r="E224"/>
  <c r="E117"/>
  <c r="E139"/>
  <c r="E210"/>
  <c r="E244"/>
  <c r="E179"/>
  <c r="E121"/>
  <c r="E261"/>
  <c r="E96"/>
  <c r="E184"/>
  <c r="E226"/>
  <c r="E100"/>
  <c r="E289"/>
  <c r="E112"/>
  <c r="E254"/>
  <c r="E57"/>
  <c r="E189"/>
  <c r="E137"/>
  <c r="E110"/>
  <c r="E124"/>
  <c r="E194"/>
  <c r="E161"/>
  <c r="E113"/>
  <c r="E149"/>
  <c r="E51"/>
  <c r="E92"/>
  <c r="E108"/>
  <c r="E207"/>
  <c r="E218"/>
  <c r="E45"/>
  <c r="E73"/>
  <c r="E63"/>
  <c r="E81"/>
  <c r="E220"/>
  <c r="E213"/>
  <c r="E145"/>
  <c r="E234"/>
  <c r="E128"/>
  <c r="E160"/>
  <c r="E274"/>
  <c r="E40"/>
  <c r="E265"/>
  <c r="E177"/>
  <c r="E272"/>
  <c r="E119"/>
  <c r="E279"/>
  <c r="E99"/>
  <c r="E307"/>
  <c r="E208"/>
  <c r="E304"/>
  <c r="E215"/>
  <c r="E33"/>
  <c r="E28"/>
  <c r="E20"/>
  <c r="E18"/>
  <c r="E120"/>
  <c r="E253"/>
  <c r="E303"/>
  <c r="E204"/>
  <c r="E255"/>
  <c r="E71"/>
  <c r="E233"/>
  <c r="E225"/>
  <c r="E280"/>
  <c r="E77"/>
  <c r="E196"/>
  <c r="E66"/>
  <c r="E58"/>
  <c r="E309"/>
  <c r="E232"/>
  <c r="E153"/>
  <c r="E298"/>
  <c r="E30"/>
  <c r="E22"/>
  <c r="E302"/>
  <c r="E67"/>
  <c r="E186"/>
  <c r="E93"/>
  <c r="E35"/>
  <c r="E306"/>
  <c r="E130"/>
  <c r="E246"/>
  <c r="E217"/>
  <c r="E53"/>
  <c r="E296"/>
  <c r="E50"/>
  <c r="E266"/>
  <c r="E41"/>
  <c r="E102"/>
  <c r="E198"/>
  <c r="E299"/>
  <c r="E267"/>
  <c r="E258"/>
  <c r="E54"/>
  <c r="E203"/>
  <c r="E59"/>
  <c r="E236"/>
  <c r="E104"/>
  <c r="E206"/>
  <c r="E140"/>
  <c r="E170"/>
  <c r="E68"/>
  <c r="E60"/>
  <c r="E146"/>
  <c r="E132"/>
  <c r="E259"/>
  <c r="E200"/>
  <c r="E155"/>
  <c r="E264"/>
  <c r="E283"/>
  <c r="E126"/>
  <c r="E116"/>
  <c r="E168"/>
  <c r="E249"/>
  <c r="E65"/>
  <c r="E248"/>
  <c r="E263"/>
  <c r="E216"/>
  <c r="E115"/>
  <c r="E56"/>
  <c r="E69"/>
  <c r="E158"/>
  <c r="E285"/>
  <c r="E70"/>
  <c r="E74"/>
  <c r="E123"/>
  <c r="E46"/>
  <c r="E39"/>
  <c r="E256"/>
  <c r="E202"/>
  <c r="E89"/>
  <c r="E197"/>
  <c r="E72"/>
  <c r="E214"/>
  <c r="E157"/>
  <c r="E159"/>
  <c r="E48"/>
  <c r="E290"/>
  <c r="E109"/>
  <c r="E141"/>
  <c r="E52"/>
  <c r="E166"/>
  <c r="E192"/>
  <c r="E34"/>
  <c r="E31"/>
  <c r="E27"/>
  <c r="E15"/>
  <c r="E25"/>
  <c r="E23"/>
  <c r="E90"/>
  <c r="E191"/>
  <c r="E76"/>
  <c r="E87"/>
  <c r="E292"/>
  <c r="E94"/>
  <c r="E287"/>
  <c r="E282"/>
  <c r="E106"/>
  <c r="E260"/>
  <c r="E286"/>
  <c r="E147"/>
  <c r="E150"/>
  <c r="E97"/>
  <c r="E305"/>
  <c r="E275"/>
  <c r="E171"/>
  <c r="E84"/>
  <c r="E26"/>
  <c r="E19"/>
  <c r="E276"/>
  <c r="E278"/>
  <c r="E183"/>
  <c r="E167"/>
  <c r="E235"/>
  <c r="E182"/>
  <c r="E122"/>
  <c r="E300"/>
  <c r="E151"/>
  <c r="E83"/>
  <c r="E237"/>
  <c r="E162"/>
  <c r="E118"/>
  <c r="E86"/>
  <c r="E131"/>
  <c r="E268"/>
  <c r="E17"/>
  <c r="E20" i="25"/>
  <c r="E222"/>
  <c r="E229"/>
  <c r="E101"/>
  <c r="E38"/>
  <c r="E188"/>
  <c r="E60"/>
  <c r="E275"/>
  <c r="E147"/>
  <c r="A147" s="1"/>
  <c r="E202"/>
  <c r="E58"/>
  <c r="E257"/>
  <c r="E129"/>
  <c r="F129" s="1"/>
  <c r="E182"/>
  <c r="E264"/>
  <c r="E136"/>
  <c r="E298"/>
  <c r="E207"/>
  <c r="E79"/>
  <c r="E24"/>
  <c r="E301"/>
  <c r="F301" s="1"/>
  <c r="E173"/>
  <c r="E45"/>
  <c r="E260"/>
  <c r="E132"/>
  <c r="A132" s="1"/>
  <c r="E174"/>
  <c r="E219"/>
  <c r="E91"/>
  <c r="E130"/>
  <c r="E290"/>
  <c r="E201"/>
  <c r="E73"/>
  <c r="E218"/>
  <c r="A218" s="1"/>
  <c r="E208"/>
  <c r="E80"/>
  <c r="E279"/>
  <c r="E151"/>
  <c r="A151" s="1"/>
  <c r="E29"/>
  <c r="E142"/>
  <c r="E213"/>
  <c r="E85"/>
  <c r="A85" s="1"/>
  <c r="E300"/>
  <c r="E172"/>
  <c r="E44"/>
  <c r="E259"/>
  <c r="E131"/>
  <c r="E170"/>
  <c r="E42"/>
  <c r="E241"/>
  <c r="F241" s="1"/>
  <c r="E113"/>
  <c r="E102"/>
  <c r="E248"/>
  <c r="E120"/>
  <c r="A120" s="1"/>
  <c r="E250"/>
  <c r="E191"/>
  <c r="E63"/>
  <c r="E15"/>
  <c r="A15" s="1"/>
  <c r="E285"/>
  <c r="E157"/>
  <c r="E278"/>
  <c r="E244"/>
  <c r="F244" s="1"/>
  <c r="E116"/>
  <c r="E94"/>
  <c r="E203"/>
  <c r="E75"/>
  <c r="A75" s="1"/>
  <c r="E114"/>
  <c r="E234"/>
  <c r="E185"/>
  <c r="E57"/>
  <c r="F57" s="1"/>
  <c r="E305"/>
  <c r="E192"/>
  <c r="E64"/>
  <c r="E263"/>
  <c r="A263" s="1"/>
  <c r="B12"/>
  <c r="G12"/>
  <c r="A12"/>
  <c r="C12"/>
  <c r="F12"/>
  <c r="D12"/>
  <c r="H12"/>
  <c r="A11"/>
  <c r="H11"/>
  <c r="D11"/>
  <c r="B11"/>
  <c r="G11"/>
  <c r="C11"/>
  <c r="F11"/>
  <c r="G14"/>
  <c r="B14"/>
  <c r="A14"/>
  <c r="D14"/>
  <c r="F14"/>
  <c r="H14"/>
  <c r="C14"/>
  <c r="F11" i="6"/>
  <c r="B11"/>
  <c r="H11"/>
  <c r="A11"/>
  <c r="G11"/>
  <c r="C11"/>
  <c r="A196" i="25"/>
  <c r="A207"/>
  <c r="A237"/>
  <c r="F188"/>
  <c r="F193"/>
  <c r="F91"/>
  <c r="A265"/>
  <c r="F144"/>
  <c r="F87"/>
  <c r="F211"/>
  <c r="A122"/>
  <c r="F264"/>
  <c r="A271"/>
  <c r="A190"/>
  <c r="F93"/>
  <c r="A308"/>
  <c r="A50"/>
  <c r="A192"/>
  <c r="A21"/>
  <c r="A279"/>
  <c r="F71"/>
  <c r="F237"/>
  <c r="F174"/>
  <c r="A91"/>
  <c r="A293"/>
  <c r="F60"/>
  <c r="A211"/>
  <c r="A129"/>
  <c r="F271"/>
  <c r="F308"/>
  <c r="A25"/>
  <c r="H10"/>
  <c r="F290"/>
  <c r="A188"/>
  <c r="F139"/>
  <c r="F234"/>
  <c r="E9"/>
  <c r="F203"/>
  <c r="A178"/>
  <c r="A135"/>
  <c r="F25"/>
  <c r="F67"/>
  <c r="A113"/>
  <c r="F49"/>
  <c r="A221"/>
  <c r="A62"/>
  <c r="F293"/>
  <c r="A101"/>
  <c r="F190"/>
  <c r="F178"/>
  <c r="F50"/>
  <c r="F192"/>
  <c r="F135"/>
  <c r="F289"/>
  <c r="A255"/>
  <c r="A191"/>
  <c r="F127"/>
  <c r="F109"/>
  <c r="F73"/>
  <c r="A208"/>
  <c r="A275"/>
  <c r="A257"/>
  <c r="A180"/>
  <c r="A267"/>
  <c r="A121"/>
  <c r="A128"/>
  <c r="A269"/>
  <c r="A198"/>
  <c r="A30"/>
  <c r="A187"/>
  <c r="F59"/>
  <c r="F162"/>
  <c r="A98"/>
  <c r="F34"/>
  <c r="F186"/>
  <c r="F233"/>
  <c r="A169"/>
  <c r="A41"/>
  <c r="F304"/>
  <c r="A176"/>
  <c r="F48"/>
  <c r="A247"/>
  <c r="A119"/>
  <c r="F55"/>
  <c r="F62"/>
  <c r="A174"/>
  <c r="F265"/>
  <c r="F101"/>
  <c r="A60"/>
  <c r="F122"/>
  <c r="A94"/>
  <c r="A185"/>
  <c r="A64"/>
  <c r="F102"/>
  <c r="A289"/>
  <c r="F184"/>
  <c r="A127"/>
  <c r="A63"/>
  <c r="A109"/>
  <c r="F155"/>
  <c r="A66"/>
  <c r="F208"/>
  <c r="A215"/>
  <c r="F165"/>
  <c r="A252"/>
  <c r="F202"/>
  <c r="F194"/>
  <c r="F136"/>
  <c r="F79"/>
  <c r="F285"/>
  <c r="F157"/>
  <c r="F278"/>
  <c r="F52"/>
  <c r="A249"/>
  <c r="A134"/>
  <c r="A282"/>
  <c r="F199"/>
  <c r="A19"/>
  <c r="A110"/>
  <c r="F205"/>
  <c r="F141"/>
  <c r="F77"/>
  <c r="A292"/>
  <c r="F228"/>
  <c r="F164"/>
  <c r="F100"/>
  <c r="F36"/>
  <c r="A59"/>
  <c r="A186"/>
  <c r="A304"/>
  <c r="A48"/>
  <c r="A193"/>
  <c r="F207"/>
  <c r="F218"/>
  <c r="A144"/>
  <c r="A87"/>
  <c r="A264"/>
  <c r="F116"/>
  <c r="F94"/>
  <c r="A203"/>
  <c r="F185"/>
  <c r="A57"/>
  <c r="F64"/>
  <c r="F21"/>
  <c r="F248"/>
  <c r="A184"/>
  <c r="F56"/>
  <c r="A68"/>
  <c r="F66"/>
  <c r="A73"/>
  <c r="F29"/>
  <c r="A29"/>
  <c r="A202"/>
  <c r="A194"/>
  <c r="A79"/>
  <c r="A285"/>
  <c r="A278"/>
  <c r="A52"/>
  <c r="A205"/>
  <c r="A77"/>
  <c r="A164"/>
  <c r="A36"/>
  <c r="F251"/>
  <c r="F187"/>
  <c r="F123"/>
  <c r="A162"/>
  <c r="F98"/>
  <c r="A34"/>
  <c r="A233"/>
  <c r="F169"/>
  <c r="F105"/>
  <c r="F41"/>
  <c r="F54"/>
  <c r="F240"/>
  <c r="F176"/>
  <c r="F112"/>
  <c r="F226"/>
  <c r="F247"/>
  <c r="F183"/>
  <c r="F119"/>
  <c r="A55"/>
  <c r="F255"/>
  <c r="F215"/>
  <c r="A240"/>
  <c r="A260"/>
  <c r="A258"/>
  <c r="F214"/>
  <c r="A37"/>
  <c r="F147"/>
  <c r="F58"/>
  <c r="A65"/>
  <c r="F200"/>
  <c r="A298"/>
  <c r="F78"/>
  <c r="F197"/>
  <c r="A284"/>
  <c r="F156"/>
  <c r="F286"/>
  <c r="A115"/>
  <c r="F302"/>
  <c r="A56"/>
  <c r="A250"/>
  <c r="F110"/>
  <c r="F269"/>
  <c r="A141"/>
  <c r="F198"/>
  <c r="F292"/>
  <c r="A228"/>
  <c r="A100"/>
  <c r="F30"/>
  <c r="A54"/>
  <c r="A183"/>
  <c r="A24"/>
  <c r="A214"/>
  <c r="A197"/>
  <c r="A286"/>
  <c r="A302"/>
  <c r="F68"/>
  <c r="A155"/>
  <c r="A157"/>
  <c r="F180"/>
  <c r="F267"/>
  <c r="A114"/>
  <c r="F249"/>
  <c r="F121"/>
  <c r="F134"/>
  <c r="F128"/>
  <c r="F282"/>
  <c r="A199"/>
  <c r="A123"/>
  <c r="A105"/>
  <c r="A226"/>
  <c r="F24"/>
  <c r="F173"/>
  <c r="F260"/>
  <c r="F283"/>
  <c r="F258"/>
  <c r="F201"/>
  <c r="F80"/>
  <c r="F222"/>
  <c r="F37"/>
  <c r="F124"/>
  <c r="A58"/>
  <c r="F65"/>
  <c r="A200"/>
  <c r="F298"/>
  <c r="A78"/>
  <c r="F69"/>
  <c r="F284"/>
  <c r="A156"/>
  <c r="F243"/>
  <c r="F115"/>
  <c r="F154"/>
  <c r="F225"/>
  <c r="F97"/>
  <c r="F306"/>
  <c r="F104"/>
  <c r="F303"/>
  <c r="F175"/>
  <c r="F47"/>
  <c r="A28"/>
  <c r="A253"/>
  <c r="F189"/>
  <c r="F125"/>
  <c r="F61"/>
  <c r="A118"/>
  <c r="A212"/>
  <c r="F148"/>
  <c r="F84"/>
  <c r="A299"/>
  <c r="F235"/>
  <c r="F171"/>
  <c r="F43"/>
  <c r="A82"/>
  <c r="F238"/>
  <c r="A281"/>
  <c r="A153"/>
  <c r="A294"/>
  <c r="F288"/>
  <c r="F224"/>
  <c r="F160"/>
  <c r="F96"/>
  <c r="A32"/>
  <c r="A231"/>
  <c r="F103"/>
  <c r="A301"/>
  <c r="A165"/>
  <c r="F252"/>
  <c r="F275"/>
  <c r="F257"/>
  <c r="A136"/>
  <c r="F19"/>
  <c r="A251"/>
  <c r="A112"/>
  <c r="A173"/>
  <c r="A283"/>
  <c r="A201"/>
  <c r="A80"/>
  <c r="A222"/>
  <c r="A124"/>
  <c r="A69"/>
  <c r="A243"/>
  <c r="A154"/>
  <c r="A225"/>
  <c r="A306"/>
  <c r="A104"/>
  <c r="A175"/>
  <c r="F18"/>
  <c r="F28"/>
  <c r="A46"/>
  <c r="A84"/>
  <c r="A171"/>
  <c r="A146"/>
  <c r="A217"/>
  <c r="A274"/>
  <c r="A288"/>
  <c r="A167"/>
  <c r="A103"/>
  <c r="A45"/>
  <c r="A219"/>
  <c r="A137"/>
  <c r="A83"/>
  <c r="A143"/>
  <c r="A16"/>
  <c r="A51"/>
  <c r="A297"/>
  <c r="A33"/>
  <c r="A168"/>
  <c r="A239"/>
  <c r="F27"/>
  <c r="A27"/>
  <c r="A245"/>
  <c r="A76"/>
  <c r="A35"/>
  <c r="A273"/>
  <c r="A262"/>
  <c r="A280"/>
  <c r="A152"/>
  <c r="A254"/>
  <c r="A97"/>
  <c r="A47"/>
  <c r="F253"/>
  <c r="A189"/>
  <c r="F118"/>
  <c r="F276"/>
  <c r="F246"/>
  <c r="F107"/>
  <c r="F82"/>
  <c r="A238"/>
  <c r="F153"/>
  <c r="F89"/>
  <c r="A224"/>
  <c r="F32"/>
  <c r="F295"/>
  <c r="F39"/>
  <c r="F270"/>
  <c r="A130"/>
  <c r="F272"/>
  <c r="F158"/>
  <c r="A229"/>
  <c r="F38"/>
  <c r="F126"/>
  <c r="A266"/>
  <c r="F182"/>
  <c r="F72"/>
  <c r="A20"/>
  <c r="F22"/>
  <c r="F261"/>
  <c r="F133"/>
  <c r="F166"/>
  <c r="F220"/>
  <c r="F92"/>
  <c r="F307"/>
  <c r="F179"/>
  <c r="A90"/>
  <c r="F161"/>
  <c r="F296"/>
  <c r="F40"/>
  <c r="A111"/>
  <c r="A309"/>
  <c r="F181"/>
  <c r="F117"/>
  <c r="A53"/>
  <c r="F86"/>
  <c r="F268"/>
  <c r="F204"/>
  <c r="A140"/>
  <c r="A206"/>
  <c r="F291"/>
  <c r="A227"/>
  <c r="F163"/>
  <c r="A99"/>
  <c r="A138"/>
  <c r="F74"/>
  <c r="F150"/>
  <c r="F209"/>
  <c r="F145"/>
  <c r="F81"/>
  <c r="A242"/>
  <c r="F216"/>
  <c r="F88"/>
  <c r="A287"/>
  <c r="F223"/>
  <c r="F159"/>
  <c r="F95"/>
  <c r="A31"/>
  <c r="F232"/>
  <c r="A125"/>
  <c r="A276"/>
  <c r="A246"/>
  <c r="A107"/>
  <c r="A43"/>
  <c r="A89"/>
  <c r="A160"/>
  <c r="A295"/>
  <c r="A39"/>
  <c r="A270"/>
  <c r="A272"/>
  <c r="A23"/>
  <c r="A126"/>
  <c r="A72"/>
  <c r="F20"/>
  <c r="A22"/>
  <c r="A261"/>
  <c r="A166"/>
  <c r="A92"/>
  <c r="A179"/>
  <c r="A161"/>
  <c r="A296"/>
  <c r="A40"/>
  <c r="A17"/>
  <c r="A181"/>
  <c r="A268"/>
  <c r="A150"/>
  <c r="A209"/>
  <c r="A81"/>
  <c r="A216"/>
  <c r="A88"/>
  <c r="A159"/>
  <c r="F31"/>
  <c r="A232"/>
  <c r="A303"/>
  <c r="A18"/>
  <c r="F46"/>
  <c r="A61"/>
  <c r="F212"/>
  <c r="A148"/>
  <c r="F299"/>
  <c r="A235"/>
  <c r="F146"/>
  <c r="F281"/>
  <c r="F217"/>
  <c r="F294"/>
  <c r="F274"/>
  <c r="A96"/>
  <c r="F231"/>
  <c r="F167"/>
  <c r="F45"/>
  <c r="F219"/>
  <c r="F130"/>
  <c r="F137"/>
  <c r="A158"/>
  <c r="F23"/>
  <c r="F229"/>
  <c r="A38"/>
  <c r="F83"/>
  <c r="F266"/>
  <c r="A182"/>
  <c r="F143"/>
  <c r="F16"/>
  <c r="A133"/>
  <c r="A220"/>
  <c r="A307"/>
  <c r="F51"/>
  <c r="F90"/>
  <c r="F297"/>
  <c r="F33"/>
  <c r="F168"/>
  <c r="F239"/>
  <c r="F111"/>
  <c r="F17"/>
  <c r="F309"/>
  <c r="F245"/>
  <c r="A117"/>
  <c r="F53"/>
  <c r="A86"/>
  <c r="A204"/>
  <c r="F140"/>
  <c r="F76"/>
  <c r="F206"/>
  <c r="A291"/>
  <c r="F227"/>
  <c r="A163"/>
  <c r="F99"/>
  <c r="F35"/>
  <c r="F138"/>
  <c r="A74"/>
  <c r="F273"/>
  <c r="A145"/>
  <c r="F262"/>
  <c r="F242"/>
  <c r="F280"/>
  <c r="F152"/>
  <c r="F254"/>
  <c r="F287"/>
  <c r="A223"/>
  <c r="A95"/>
  <c r="F44"/>
  <c r="F26"/>
  <c r="F170"/>
  <c r="A142"/>
  <c r="F277"/>
  <c r="F149"/>
  <c r="F42"/>
  <c r="F113"/>
  <c r="F250"/>
  <c r="A93"/>
  <c r="A116"/>
  <c r="G10"/>
  <c r="A244"/>
  <c r="A290"/>
  <c r="A195"/>
  <c r="F210"/>
  <c r="F70"/>
  <c r="A213"/>
  <c r="F106"/>
  <c r="F213"/>
  <c r="A149"/>
  <c r="F230"/>
  <c r="F108"/>
  <c r="F195"/>
  <c r="A241"/>
  <c r="A102"/>
  <c r="F191"/>
  <c r="F256"/>
  <c r="F10"/>
  <c r="F221"/>
  <c r="A236"/>
  <c r="A177"/>
  <c r="A259"/>
  <c r="A277"/>
  <c r="A42"/>
  <c r="F172"/>
  <c r="A67"/>
  <c r="A26"/>
  <c r="F142"/>
  <c r="F85"/>
  <c r="A230"/>
  <c r="F236"/>
  <c r="A44"/>
  <c r="A131"/>
  <c r="A248"/>
  <c r="F63"/>
  <c r="A139"/>
  <c r="A256"/>
  <c r="A10"/>
  <c r="F279"/>
  <c r="A108"/>
  <c r="A210"/>
  <c r="A70"/>
  <c r="A106"/>
  <c r="A300"/>
  <c r="A49"/>
  <c r="F131"/>
  <c r="F300"/>
  <c r="A172"/>
  <c r="F259"/>
  <c r="A170"/>
  <c r="F177"/>
  <c r="A234"/>
  <c r="A71"/>
  <c r="F196"/>
  <c r="B10" i="6"/>
  <c r="D10"/>
  <c r="G10"/>
  <c r="H10"/>
  <c r="C10"/>
  <c r="A10"/>
  <c r="F10"/>
  <c r="E9"/>
  <c r="F189"/>
  <c r="F161"/>
  <c r="A284"/>
  <c r="F29"/>
  <c r="A33"/>
  <c r="A35"/>
  <c r="A217"/>
  <c r="A101"/>
  <c r="F60"/>
  <c r="A100"/>
  <c r="A56"/>
  <c r="F165"/>
  <c r="A209"/>
  <c r="A307"/>
  <c r="A233"/>
  <c r="A68"/>
  <c r="A55"/>
  <c r="F148"/>
  <c r="F168"/>
  <c r="A119"/>
  <c r="A97"/>
  <c r="F129"/>
  <c r="A271"/>
  <c r="A273"/>
  <c r="F127"/>
  <c r="A200"/>
  <c r="F40"/>
  <c r="F139"/>
  <c r="F292"/>
  <c r="A164"/>
  <c r="A179"/>
  <c r="A234"/>
  <c r="F96"/>
  <c r="A198"/>
  <c r="F242"/>
  <c r="F207"/>
  <c r="A175"/>
  <c r="A282"/>
  <c r="A303"/>
  <c r="F126"/>
  <c r="A245"/>
  <c r="A69"/>
  <c r="A112"/>
  <c r="F169"/>
  <c r="F111"/>
  <c r="A105"/>
  <c r="A58"/>
  <c r="A72"/>
  <c r="A297"/>
  <c r="F170"/>
  <c r="F277"/>
  <c r="A148"/>
  <c r="F133"/>
  <c r="A248"/>
  <c r="A189"/>
  <c r="F136"/>
  <c r="A276"/>
  <c r="A128"/>
  <c r="F59"/>
  <c r="F216"/>
  <c r="A130"/>
  <c r="F150"/>
  <c r="F152"/>
  <c r="F235"/>
  <c r="A220"/>
  <c r="F58"/>
  <c r="A304"/>
  <c r="A194"/>
  <c r="A125"/>
  <c r="F224"/>
  <c r="A207"/>
  <c r="F114"/>
  <c r="A45"/>
  <c r="A203"/>
  <c r="F86"/>
  <c r="A73"/>
  <c r="F72"/>
  <c r="A196"/>
  <c r="A155"/>
  <c r="A201"/>
  <c r="F53"/>
  <c r="A103"/>
  <c r="F218"/>
  <c r="F268"/>
  <c r="A244"/>
  <c r="A59"/>
  <c r="F46"/>
  <c r="A165"/>
  <c r="A36"/>
  <c r="A292"/>
  <c r="F243"/>
  <c r="A225"/>
  <c r="A181"/>
  <c r="A243"/>
  <c r="F105"/>
  <c r="F255"/>
  <c r="A162"/>
  <c r="A137"/>
  <c r="A255"/>
  <c r="F206"/>
  <c r="A80"/>
  <c r="F293"/>
  <c r="F188"/>
  <c r="F272"/>
  <c r="F71"/>
  <c r="F143"/>
  <c r="A293"/>
  <c r="F93"/>
  <c r="F160"/>
  <c r="A182"/>
  <c r="F92"/>
  <c r="F52"/>
  <c r="F57"/>
  <c r="F116"/>
  <c r="A53"/>
  <c r="A48"/>
  <c r="A259"/>
  <c r="A57"/>
  <c r="A242"/>
  <c r="A190"/>
  <c r="A131"/>
  <c r="F179"/>
  <c r="A289"/>
  <c r="F145"/>
  <c r="A180"/>
  <c r="F176"/>
  <c r="F287"/>
  <c r="A99"/>
  <c r="A147"/>
  <c r="F51"/>
  <c r="A50"/>
  <c r="F254"/>
  <c r="F214"/>
  <c r="F247"/>
  <c r="F263"/>
  <c r="A116"/>
  <c r="A47"/>
  <c r="A229"/>
  <c r="F107"/>
  <c r="F276"/>
  <c r="A90"/>
  <c r="A31"/>
  <c r="F131"/>
  <c r="F200"/>
  <c r="F84"/>
  <c r="A87"/>
  <c r="F226"/>
  <c r="A265"/>
  <c r="A249"/>
  <c r="F128"/>
  <c r="A240"/>
  <c r="F225"/>
  <c r="A177"/>
  <c r="F47"/>
  <c r="F248"/>
  <c r="A247"/>
  <c r="A82"/>
  <c r="A40"/>
  <c r="F190"/>
  <c r="F285"/>
  <c r="F209"/>
  <c r="A43"/>
  <c r="F187"/>
  <c r="A113"/>
  <c r="A294"/>
  <c r="F252"/>
  <c r="A89"/>
  <c r="A239"/>
  <c r="A109"/>
  <c r="F153"/>
  <c r="A187"/>
  <c r="A104"/>
  <c r="A38"/>
  <c r="F121"/>
  <c r="F55"/>
  <c r="A154"/>
  <c r="F87"/>
  <c r="F193"/>
  <c r="F249"/>
  <c r="A195"/>
  <c r="A232"/>
  <c r="F125"/>
  <c r="A275"/>
  <c r="F18"/>
  <c r="F25"/>
  <c r="A23"/>
  <c r="F21"/>
  <c r="F213"/>
  <c r="F75"/>
  <c r="A250"/>
  <c r="F90"/>
  <c r="F184"/>
  <c r="A92"/>
  <c r="F141"/>
  <c r="A299"/>
  <c r="A236"/>
  <c r="A153"/>
  <c r="F185"/>
  <c r="A279"/>
  <c r="F306"/>
  <c r="F271"/>
  <c r="F50"/>
  <c r="A254"/>
  <c r="F223"/>
  <c r="F166"/>
  <c r="F56"/>
  <c r="F119"/>
  <c r="A91"/>
  <c r="A210"/>
  <c r="A290"/>
  <c r="F146"/>
  <c r="A70"/>
  <c r="F97"/>
  <c r="A281"/>
  <c r="A83"/>
  <c r="F308"/>
  <c r="A191"/>
  <c r="F66"/>
  <c r="F307"/>
  <c r="F267"/>
  <c r="F48"/>
  <c r="F289"/>
  <c r="A309"/>
  <c r="F163"/>
  <c r="F27"/>
  <c r="F120"/>
  <c r="F134"/>
  <c r="F265"/>
  <c r="F70"/>
  <c r="F240"/>
  <c r="A27"/>
  <c r="F302"/>
  <c r="F36"/>
  <c r="F49"/>
  <c r="A34"/>
  <c r="A206"/>
  <c r="F104"/>
  <c r="A176"/>
  <c r="F241"/>
  <c r="A253"/>
  <c r="F112"/>
  <c r="A278"/>
  <c r="F197"/>
  <c r="A54"/>
  <c r="F231"/>
  <c r="F26"/>
  <c r="F149"/>
  <c r="A114"/>
  <c r="F244"/>
  <c r="F42"/>
  <c r="A173"/>
  <c r="A163"/>
  <c r="A85"/>
  <c r="A197"/>
  <c r="F45"/>
  <c r="F278"/>
  <c r="F62"/>
  <c r="F191"/>
  <c r="F210"/>
  <c r="F106"/>
  <c r="A211"/>
  <c r="A216"/>
  <c r="F99"/>
  <c r="F41"/>
  <c r="A129"/>
  <c r="A184"/>
  <c r="F77"/>
  <c r="A37"/>
  <c r="F73"/>
  <c r="F230"/>
  <c r="A126"/>
  <c r="F237"/>
  <c r="A267"/>
  <c r="F130"/>
  <c r="A256"/>
  <c r="F222"/>
  <c r="A199"/>
  <c r="F138"/>
  <c r="F281"/>
  <c r="A178"/>
  <c r="F194"/>
  <c r="A230"/>
  <c r="A237"/>
  <c r="A156"/>
  <c r="F211"/>
  <c r="A296"/>
  <c r="F217"/>
  <c r="F196"/>
  <c r="F229"/>
  <c r="F234"/>
  <c r="F300"/>
  <c r="A96"/>
  <c r="A84"/>
  <c r="A193"/>
  <c r="A238"/>
  <c r="A221"/>
  <c r="F232"/>
  <c r="A135"/>
  <c r="F192"/>
  <c r="F279"/>
  <c r="A169"/>
  <c r="F282"/>
  <c r="A66"/>
  <c r="A185"/>
  <c r="A65"/>
  <c r="F174"/>
  <c r="A171"/>
  <c r="F82"/>
  <c r="F122"/>
  <c r="F173"/>
  <c r="A305"/>
  <c r="F208"/>
  <c r="F298"/>
  <c r="A152"/>
  <c r="F64"/>
  <c r="F33"/>
  <c r="A81"/>
  <c r="A192"/>
  <c r="F115"/>
  <c r="F37"/>
  <c r="F79"/>
  <c r="F31"/>
  <c r="F284"/>
  <c r="A174"/>
  <c r="A269"/>
  <c r="A107"/>
  <c r="A86"/>
  <c r="F38"/>
  <c r="A241"/>
  <c r="A141"/>
  <c r="F63"/>
  <c r="A288"/>
  <c r="F195"/>
  <c r="F253"/>
  <c r="A106"/>
  <c r="F294"/>
  <c r="F180"/>
  <c r="A51"/>
  <c r="A149"/>
  <c r="A157"/>
  <c r="A205"/>
  <c r="F155"/>
  <c r="F76"/>
  <c r="A218"/>
  <c r="A18"/>
  <c r="A25"/>
  <c r="F23"/>
  <c r="A261"/>
  <c r="F132"/>
  <c r="F238"/>
  <c r="A228"/>
  <c r="A139"/>
  <c r="F203"/>
  <c r="A291"/>
  <c r="F257"/>
  <c r="A127"/>
  <c r="F296"/>
  <c r="F290"/>
  <c r="A160"/>
  <c r="F178"/>
  <c r="A186"/>
  <c r="F89"/>
  <c r="F220"/>
  <c r="A268"/>
  <c r="F201"/>
  <c r="A262"/>
  <c r="F110"/>
  <c r="A214"/>
  <c r="A161"/>
  <c r="F74"/>
  <c r="A224"/>
  <c r="A132"/>
  <c r="A168"/>
  <c r="A71"/>
  <c r="F309"/>
  <c r="A258"/>
  <c r="F291"/>
  <c r="F259"/>
  <c r="F269"/>
  <c r="F286"/>
  <c r="F198"/>
  <c r="A227"/>
  <c r="A298"/>
  <c r="F183"/>
  <c r="A78"/>
  <c r="A77"/>
  <c r="F156"/>
  <c r="F219"/>
  <c r="A140"/>
  <c r="F245"/>
  <c r="F172"/>
  <c r="F288"/>
  <c r="F91"/>
  <c r="A60"/>
  <c r="A246"/>
  <c r="F43"/>
  <c r="A266"/>
  <c r="A63"/>
  <c r="A123"/>
  <c r="F260"/>
  <c r="A146"/>
  <c r="F30"/>
  <c r="A124"/>
  <c r="F123"/>
  <c r="F167"/>
  <c r="F205"/>
  <c r="F39"/>
  <c r="F181"/>
  <c r="A170"/>
  <c r="A88"/>
  <c r="A44"/>
  <c r="F303"/>
  <c r="F275"/>
  <c r="F186"/>
  <c r="F113"/>
  <c r="F177"/>
  <c r="F151"/>
  <c r="A302"/>
  <c r="F109"/>
  <c r="A159"/>
  <c r="A213"/>
  <c r="A280"/>
  <c r="A144"/>
  <c r="F20"/>
  <c r="A22"/>
  <c r="A24"/>
  <c r="F22"/>
  <c r="F16"/>
  <c r="A39"/>
  <c r="A98"/>
  <c r="A306"/>
  <c r="A110"/>
  <c r="F142"/>
  <c r="A67"/>
  <c r="F239"/>
  <c r="A79"/>
  <c r="F69"/>
  <c r="A263"/>
  <c r="A274"/>
  <c r="A64"/>
  <c r="A308"/>
  <c r="F95"/>
  <c r="F297"/>
  <c r="A283"/>
  <c r="A93"/>
  <c r="A295"/>
  <c r="A231"/>
  <c r="A118"/>
  <c r="F221"/>
  <c r="A215"/>
  <c r="F251"/>
  <c r="F236"/>
  <c r="F295"/>
  <c r="A270"/>
  <c r="A143"/>
  <c r="A41"/>
  <c r="F159"/>
  <c r="A166"/>
  <c r="F108"/>
  <c r="A223"/>
  <c r="A145"/>
  <c r="A134"/>
  <c r="A76"/>
  <c r="F256"/>
  <c r="A136"/>
  <c r="A264"/>
  <c r="A301"/>
  <c r="F273"/>
  <c r="F274"/>
  <c r="F304"/>
  <c r="F283"/>
  <c r="F264"/>
  <c r="A142"/>
  <c r="A94"/>
  <c r="F88"/>
  <c r="A95"/>
  <c r="A277"/>
  <c r="F101"/>
  <c r="F204"/>
  <c r="F266"/>
  <c r="F270"/>
  <c r="A286"/>
  <c r="A226"/>
  <c r="F258"/>
  <c r="A121"/>
  <c r="F250"/>
  <c r="F147"/>
  <c r="A115"/>
  <c r="F301"/>
  <c r="F78"/>
  <c r="A46"/>
  <c r="F61"/>
  <c r="A62"/>
  <c r="A108"/>
  <c r="F144"/>
  <c r="A49"/>
  <c r="A111"/>
  <c r="F117"/>
  <c r="A287"/>
  <c r="A138"/>
  <c r="F280"/>
  <c r="A251"/>
  <c r="F215"/>
  <c r="A20"/>
  <c r="A183"/>
  <c r="A219"/>
  <c r="F233"/>
  <c r="F118"/>
  <c r="A167"/>
  <c r="A120"/>
  <c r="A235"/>
  <c r="F299"/>
  <c r="A208"/>
  <c r="F157"/>
  <c r="A222"/>
  <c r="A102"/>
  <c r="F102"/>
  <c r="F199"/>
  <c r="A202"/>
  <c r="A285"/>
  <c r="F246"/>
  <c r="A133"/>
  <c r="F98"/>
  <c r="F262"/>
  <c r="A26"/>
  <c r="A75"/>
  <c r="F124"/>
  <c r="F103"/>
  <c r="F171"/>
  <c r="A21"/>
  <c r="F44"/>
  <c r="A117"/>
  <c r="F212"/>
  <c r="A212"/>
  <c r="A158"/>
  <c r="A42"/>
  <c r="F100"/>
  <c r="A172"/>
  <c r="F83"/>
  <c r="A257"/>
  <c r="F175"/>
  <c r="A272"/>
  <c r="F162"/>
  <c r="F182"/>
  <c r="F65"/>
  <c r="A150"/>
  <c r="A29"/>
  <c r="F68"/>
  <c r="A19"/>
  <c r="F137"/>
  <c r="F228"/>
  <c r="A74"/>
  <c r="A188"/>
  <c r="F94"/>
  <c r="F164"/>
  <c r="F54"/>
  <c r="F81"/>
  <c r="A52"/>
  <c r="F135"/>
  <c r="A122"/>
  <c r="A260"/>
  <c r="F35"/>
  <c r="F227"/>
  <c r="F158"/>
  <c r="A151"/>
  <c r="A61"/>
  <c r="A252"/>
  <c r="F154"/>
  <c r="A300"/>
  <c r="F305"/>
  <c r="F202"/>
  <c r="F85"/>
  <c r="F80"/>
  <c r="A32"/>
  <c r="F140"/>
  <c r="A30"/>
  <c r="A204"/>
  <c r="F67"/>
  <c r="F261"/>
  <c r="F19"/>
  <c r="F24"/>
  <c r="F17"/>
  <c r="A15"/>
  <c r="F32"/>
  <c r="F28"/>
  <c r="F34"/>
  <c r="A17"/>
  <c r="A28"/>
  <c r="A16"/>
  <c r="F15"/>
  <c r="D12"/>
  <c r="A12"/>
  <c r="F12"/>
  <c r="C12"/>
  <c r="G12"/>
  <c r="B12"/>
  <c r="H12"/>
  <c r="C13"/>
  <c r="D13"/>
  <c r="B13"/>
  <c r="F13"/>
  <c r="G13"/>
  <c r="A13"/>
  <c r="H13"/>
  <c r="A13" i="27"/>
  <c r="D13"/>
  <c r="F13"/>
  <c r="G13"/>
  <c r="B13"/>
  <c r="H13"/>
  <c r="C13"/>
  <c r="F242"/>
  <c r="A181"/>
  <c r="F27"/>
  <c r="A242"/>
  <c r="A94"/>
  <c r="A308"/>
  <c r="A27"/>
  <c r="F224"/>
  <c r="A204"/>
  <c r="A234"/>
  <c r="A170"/>
  <c r="A129"/>
  <c r="A65"/>
  <c r="A55"/>
  <c r="F237"/>
  <c r="F109"/>
  <c r="F45"/>
  <c r="A296"/>
  <c r="F189"/>
  <c r="A137"/>
  <c r="F214"/>
  <c r="F309"/>
  <c r="F20"/>
  <c r="F107"/>
  <c r="A235"/>
  <c r="A115"/>
  <c r="F199"/>
  <c r="A290"/>
  <c r="A162"/>
  <c r="A185"/>
  <c r="A70"/>
  <c r="A101"/>
  <c r="E11"/>
  <c r="A286"/>
  <c r="A25"/>
  <c r="F181"/>
  <c r="F42"/>
  <c r="F257"/>
  <c r="A216"/>
  <c r="A206"/>
  <c r="F78"/>
  <c r="F301"/>
  <c r="A259"/>
  <c r="F250"/>
  <c r="F58"/>
  <c r="A299"/>
  <c r="F114"/>
  <c r="A107"/>
  <c r="F235"/>
  <c r="F147"/>
  <c r="F115"/>
  <c r="A199"/>
  <c r="F17"/>
  <c r="F243"/>
  <c r="F286"/>
  <c r="F25"/>
  <c r="F170"/>
  <c r="A106"/>
  <c r="A88"/>
  <c r="F119"/>
  <c r="A301"/>
  <c r="F188"/>
  <c r="A250"/>
  <c r="A58"/>
  <c r="F296"/>
  <c r="A40"/>
  <c r="F36"/>
  <c r="F308"/>
  <c r="A114"/>
  <c r="F137"/>
  <c r="A96"/>
  <c r="A17"/>
  <c r="H10"/>
  <c r="A280"/>
  <c r="A270"/>
  <c r="A45"/>
  <c r="F40"/>
  <c r="F94"/>
  <c r="A189"/>
  <c r="F96"/>
  <c r="A214"/>
  <c r="A309"/>
  <c r="F219"/>
  <c r="A260"/>
  <c r="F124"/>
  <c r="A267"/>
  <c r="F83"/>
  <c r="F226"/>
  <c r="A98"/>
  <c r="F185"/>
  <c r="F57"/>
  <c r="A272"/>
  <c r="A144"/>
  <c r="F111"/>
  <c r="A47"/>
  <c r="F198"/>
  <c r="F134"/>
  <c r="A293"/>
  <c r="F101"/>
  <c r="F228"/>
  <c r="A99"/>
  <c r="A122"/>
  <c r="A253"/>
  <c r="A196"/>
  <c r="A288"/>
  <c r="A150"/>
  <c r="A298"/>
  <c r="F239"/>
  <c r="F132"/>
  <c r="F187"/>
  <c r="A172"/>
  <c r="F275"/>
  <c r="A163"/>
  <c r="F51"/>
  <c r="F156"/>
  <c r="A282"/>
  <c r="F218"/>
  <c r="F154"/>
  <c r="F305"/>
  <c r="F65"/>
  <c r="F142"/>
  <c r="A173"/>
  <c r="A20"/>
  <c r="F303"/>
  <c r="F195"/>
  <c r="A212"/>
  <c r="F179"/>
  <c r="A226"/>
  <c r="A34"/>
  <c r="A121"/>
  <c r="A80"/>
  <c r="F47"/>
  <c r="F262"/>
  <c r="A134"/>
  <c r="A229"/>
  <c r="F37"/>
  <c r="F145"/>
  <c r="F168"/>
  <c r="A222"/>
  <c r="A227"/>
  <c r="F306"/>
  <c r="F265"/>
  <c r="A63"/>
  <c r="F53"/>
  <c r="F255"/>
  <c r="F283"/>
  <c r="F215"/>
  <c r="F35"/>
  <c r="F287"/>
  <c r="A239"/>
  <c r="A132"/>
  <c r="A275"/>
  <c r="A51"/>
  <c r="A154"/>
  <c r="A224"/>
  <c r="A237"/>
  <c r="F173"/>
  <c r="F259"/>
  <c r="A188"/>
  <c r="F299"/>
  <c r="A36"/>
  <c r="A147"/>
  <c r="F260"/>
  <c r="F295"/>
  <c r="A124"/>
  <c r="A179"/>
  <c r="F162"/>
  <c r="F34"/>
  <c r="F249"/>
  <c r="F272"/>
  <c r="A208"/>
  <c r="F80"/>
  <c r="A111"/>
  <c r="A262"/>
  <c r="F70"/>
  <c r="F229"/>
  <c r="F165"/>
  <c r="A37"/>
  <c r="F99"/>
  <c r="A159"/>
  <c r="A145"/>
  <c r="A265"/>
  <c r="A53"/>
  <c r="A255"/>
  <c r="A215"/>
  <c r="A287"/>
  <c r="F22"/>
  <c r="F251"/>
  <c r="A187"/>
  <c r="F172"/>
  <c r="F191"/>
  <c r="F92"/>
  <c r="F163"/>
  <c r="F244"/>
  <c r="A156"/>
  <c r="F282"/>
  <c r="A218"/>
  <c r="F90"/>
  <c r="F241"/>
  <c r="F177"/>
  <c r="F290"/>
  <c r="F208"/>
  <c r="F144"/>
  <c r="A165"/>
  <c r="A228"/>
  <c r="A92"/>
  <c r="A90"/>
  <c r="A305"/>
  <c r="A241"/>
  <c r="F113"/>
  <c r="A49"/>
  <c r="F264"/>
  <c r="F200"/>
  <c r="F72"/>
  <c r="A39"/>
  <c r="A190"/>
  <c r="F126"/>
  <c r="F62"/>
  <c r="A221"/>
  <c r="F157"/>
  <c r="F93"/>
  <c r="A18"/>
  <c r="A276"/>
  <c r="A151"/>
  <c r="A252"/>
  <c r="A140"/>
  <c r="A169"/>
  <c r="A41"/>
  <c r="A192"/>
  <c r="F31"/>
  <c r="A246"/>
  <c r="A118"/>
  <c r="F54"/>
  <c r="A277"/>
  <c r="F213"/>
  <c r="A149"/>
  <c r="F85"/>
  <c r="A24"/>
  <c r="F247"/>
  <c r="F44"/>
  <c r="F273"/>
  <c r="F104"/>
  <c r="F61"/>
  <c r="F143"/>
  <c r="F67"/>
  <c r="F178"/>
  <c r="F201"/>
  <c r="A160"/>
  <c r="F278"/>
  <c r="F245"/>
  <c r="A16"/>
  <c r="A303"/>
  <c r="F121"/>
  <c r="A57"/>
  <c r="F293"/>
  <c r="A191"/>
  <c r="A177"/>
  <c r="A200"/>
  <c r="A72"/>
  <c r="A62"/>
  <c r="A93"/>
  <c r="A91"/>
  <c r="F171"/>
  <c r="A60"/>
  <c r="F223"/>
  <c r="F307"/>
  <c r="F135"/>
  <c r="F274"/>
  <c r="A210"/>
  <c r="F146"/>
  <c r="A82"/>
  <c r="F297"/>
  <c r="A233"/>
  <c r="A105"/>
  <c r="F256"/>
  <c r="A128"/>
  <c r="F64"/>
  <c r="A95"/>
  <c r="A26"/>
  <c r="F24"/>
  <c r="A247"/>
  <c r="A273"/>
  <c r="A104"/>
  <c r="A61"/>
  <c r="A67"/>
  <c r="A178"/>
  <c r="A245"/>
  <c r="F212"/>
  <c r="F267"/>
  <c r="A249"/>
  <c r="A198"/>
  <c r="A283"/>
  <c r="A35"/>
  <c r="F298"/>
  <c r="A113"/>
  <c r="F49"/>
  <c r="A264"/>
  <c r="F136"/>
  <c r="F103"/>
  <c r="F39"/>
  <c r="F254"/>
  <c r="F190"/>
  <c r="A126"/>
  <c r="F285"/>
  <c r="F221"/>
  <c r="A157"/>
  <c r="F15"/>
  <c r="A171"/>
  <c r="A223"/>
  <c r="A135"/>
  <c r="A256"/>
  <c r="F246"/>
  <c r="F182"/>
  <c r="F118"/>
  <c r="A54"/>
  <c r="F277"/>
  <c r="A213"/>
  <c r="F149"/>
  <c r="A85"/>
  <c r="F26"/>
  <c r="F271"/>
  <c r="A44"/>
  <c r="F81"/>
  <c r="F158"/>
  <c r="A143"/>
  <c r="F139"/>
  <c r="A201"/>
  <c r="F160"/>
  <c r="A278"/>
  <c r="F164"/>
  <c r="A23"/>
  <c r="A155"/>
  <c r="F207"/>
  <c r="F131"/>
  <c r="F148"/>
  <c r="F183"/>
  <c r="F98"/>
  <c r="F159"/>
  <c r="F122"/>
  <c r="A168"/>
  <c r="F222"/>
  <c r="F253"/>
  <c r="F196"/>
  <c r="F227"/>
  <c r="A306"/>
  <c r="F288"/>
  <c r="F63"/>
  <c r="F150"/>
  <c r="A22"/>
  <c r="A251"/>
  <c r="A244"/>
  <c r="A136"/>
  <c r="A103"/>
  <c r="A254"/>
  <c r="A285"/>
  <c r="F18"/>
  <c r="A15"/>
  <c r="F276"/>
  <c r="F91"/>
  <c r="F151"/>
  <c r="F252"/>
  <c r="F60"/>
  <c r="F140"/>
  <c r="A307"/>
  <c r="A274"/>
  <c r="F210"/>
  <c r="A146"/>
  <c r="F82"/>
  <c r="A297"/>
  <c r="F233"/>
  <c r="F169"/>
  <c r="F105"/>
  <c r="F41"/>
  <c r="F192"/>
  <c r="F128"/>
  <c r="A64"/>
  <c r="F95"/>
  <c r="A31"/>
  <c r="A182"/>
  <c r="A271"/>
  <c r="A81"/>
  <c r="A158"/>
  <c r="A139"/>
  <c r="F23"/>
  <c r="A59"/>
  <c r="A207"/>
  <c r="F231"/>
  <c r="A116"/>
  <c r="F284"/>
  <c r="F108"/>
  <c r="F266"/>
  <c r="F138"/>
  <c r="F74"/>
  <c r="A289"/>
  <c r="F161"/>
  <c r="A33"/>
  <c r="F248"/>
  <c r="A184"/>
  <c r="F56"/>
  <c r="A302"/>
  <c r="F238"/>
  <c r="A174"/>
  <c r="A46"/>
  <c r="F269"/>
  <c r="F205"/>
  <c r="A77"/>
  <c r="A21"/>
  <c r="A68"/>
  <c r="A30"/>
  <c r="F28"/>
  <c r="A167"/>
  <c r="A32"/>
  <c r="G14"/>
  <c r="A175"/>
  <c r="F292"/>
  <c r="A279"/>
  <c r="F127"/>
  <c r="F211"/>
  <c r="A268"/>
  <c r="F180"/>
  <c r="F263"/>
  <c r="F76"/>
  <c r="F194"/>
  <c r="A66"/>
  <c r="F281"/>
  <c r="A217"/>
  <c r="F153"/>
  <c r="A89"/>
  <c r="F304"/>
  <c r="A240"/>
  <c r="F112"/>
  <c r="F48"/>
  <c r="A79"/>
  <c r="F230"/>
  <c r="F166"/>
  <c r="F102"/>
  <c r="F38"/>
  <c r="F261"/>
  <c r="A133"/>
  <c r="F69"/>
  <c r="F300"/>
  <c r="A231"/>
  <c r="A284"/>
  <c r="A266"/>
  <c r="A138"/>
  <c r="A161"/>
  <c r="A56"/>
  <c r="A205"/>
  <c r="F43"/>
  <c r="A52"/>
  <c r="F186"/>
  <c r="F209"/>
  <c r="F232"/>
  <c r="A71"/>
  <c r="A29"/>
  <c r="A28"/>
  <c r="F236"/>
  <c r="A220"/>
  <c r="F50"/>
  <c r="A73"/>
  <c r="A86"/>
  <c r="F117"/>
  <c r="A292"/>
  <c r="A127"/>
  <c r="A180"/>
  <c r="A76"/>
  <c r="A194"/>
  <c r="A112"/>
  <c r="A230"/>
  <c r="A102"/>
  <c r="A261"/>
  <c r="F19"/>
  <c r="A164"/>
  <c r="A300"/>
  <c r="A131"/>
  <c r="F291"/>
  <c r="F116"/>
  <c r="F203"/>
  <c r="A108"/>
  <c r="F202"/>
  <c r="A74"/>
  <c r="F289"/>
  <c r="F225"/>
  <c r="F97"/>
  <c r="F33"/>
  <c r="A248"/>
  <c r="F184"/>
  <c r="F120"/>
  <c r="F87"/>
  <c r="F302"/>
  <c r="A238"/>
  <c r="F174"/>
  <c r="F110"/>
  <c r="F46"/>
  <c r="A269"/>
  <c r="F141"/>
  <c r="F77"/>
  <c r="A43"/>
  <c r="A209"/>
  <c r="F125"/>
  <c r="F29"/>
  <c r="A236"/>
  <c r="A14"/>
  <c r="F75"/>
  <c r="F123"/>
  <c r="F279"/>
  <c r="F100"/>
  <c r="A211"/>
  <c r="F268"/>
  <c r="F84"/>
  <c r="A263"/>
  <c r="F258"/>
  <c r="F130"/>
  <c r="F66"/>
  <c r="A281"/>
  <c r="F217"/>
  <c r="A153"/>
  <c r="F89"/>
  <c r="A304"/>
  <c r="F240"/>
  <c r="F176"/>
  <c r="A48"/>
  <c r="F79"/>
  <c r="F294"/>
  <c r="A166"/>
  <c r="A38"/>
  <c r="F197"/>
  <c r="F133"/>
  <c r="A69"/>
  <c r="A19"/>
  <c r="F155"/>
  <c r="F59"/>
  <c r="A148"/>
  <c r="A291"/>
  <c r="A203"/>
  <c r="A202"/>
  <c r="A225"/>
  <c r="A97"/>
  <c r="A120"/>
  <c r="A87"/>
  <c r="A110"/>
  <c r="A141"/>
  <c r="F21"/>
  <c r="F68"/>
  <c r="F52"/>
  <c r="A186"/>
  <c r="A232"/>
  <c r="F71"/>
  <c r="F30"/>
  <c r="A125"/>
  <c r="F167"/>
  <c r="F220"/>
  <c r="A50"/>
  <c r="F73"/>
  <c r="F32"/>
  <c r="F86"/>
  <c r="A117"/>
  <c r="F14"/>
  <c r="H14"/>
  <c r="F175"/>
  <c r="A75"/>
  <c r="A123"/>
  <c r="A100"/>
  <c r="A84"/>
  <c r="A258"/>
  <c r="A130"/>
  <c r="A176"/>
  <c r="A294"/>
  <c r="A197"/>
  <c r="A10"/>
  <c r="F234"/>
  <c r="F106"/>
  <c r="A257"/>
  <c r="F129"/>
  <c r="F280"/>
  <c r="F55"/>
  <c r="F206"/>
  <c r="A183"/>
  <c r="A243"/>
  <c r="A152"/>
  <c r="F88"/>
  <c r="F270"/>
  <c r="A78"/>
  <c r="A295"/>
  <c r="G10"/>
  <c r="F204"/>
  <c r="F193"/>
  <c r="A119"/>
  <c r="A142"/>
  <c r="A195"/>
  <c r="F16"/>
  <c r="F10"/>
  <c r="A42"/>
  <c r="A193"/>
  <c r="F216"/>
  <c r="F152"/>
  <c r="A109"/>
  <c r="A83"/>
  <c r="A219"/>
  <c r="C14" i="6"/>
  <c r="F14"/>
  <c r="A14"/>
  <c r="G14"/>
  <c r="B14"/>
  <c r="D14"/>
  <c r="H14"/>
  <c r="J196" i="25"/>
  <c r="J271"/>
  <c r="J50"/>
  <c r="J279"/>
  <c r="J91"/>
  <c r="J129"/>
  <c r="J25"/>
  <c r="J178"/>
  <c r="J113"/>
  <c r="J255"/>
  <c r="J257"/>
  <c r="J128"/>
  <c r="J187"/>
  <c r="J41"/>
  <c r="J247"/>
  <c r="J174"/>
  <c r="J60"/>
  <c r="J185"/>
  <c r="J249"/>
  <c r="J19"/>
  <c r="J304"/>
  <c r="J57"/>
  <c r="J202"/>
  <c r="J285"/>
  <c r="J205"/>
  <c r="J258"/>
  <c r="J298"/>
  <c r="J56"/>
  <c r="J141"/>
  <c r="J100"/>
  <c r="J24"/>
  <c r="J286"/>
  <c r="J155"/>
  <c r="J114"/>
  <c r="J105"/>
  <c r="J156"/>
  <c r="J253"/>
  <c r="J118"/>
  <c r="J299"/>
  <c r="J82"/>
  <c r="J294"/>
  <c r="J301"/>
  <c r="J112"/>
  <c r="J80"/>
  <c r="J243"/>
  <c r="J104"/>
  <c r="J46"/>
  <c r="J217"/>
  <c r="J103"/>
  <c r="J83"/>
  <c r="J297"/>
  <c r="J35"/>
  <c r="J152"/>
  <c r="J130"/>
  <c r="J138"/>
  <c r="J276"/>
  <c r="J89"/>
  <c r="J270"/>
  <c r="J72"/>
  <c r="J166"/>
  <c r="J296"/>
  <c r="J268"/>
  <c r="J216"/>
  <c r="J232"/>
  <c r="J61"/>
  <c r="J235"/>
  <c r="J182"/>
  <c r="J220"/>
  <c r="J117"/>
  <c r="J244"/>
  <c r="J149"/>
  <c r="J241"/>
  <c r="J177"/>
  <c r="J131"/>
  <c r="J256"/>
  <c r="J210"/>
  <c r="J49"/>
  <c r="J234"/>
  <c r="J35" i="6"/>
  <c r="J100"/>
  <c r="J307"/>
  <c r="J200"/>
  <c r="J164"/>
  <c r="J198"/>
  <c r="J282"/>
  <c r="J69"/>
  <c r="J105"/>
  <c r="J248"/>
  <c r="J128"/>
  <c r="J203"/>
  <c r="J196"/>
  <c r="J103"/>
  <c r="J59"/>
  <c r="J292"/>
  <c r="J243"/>
  <c r="J137"/>
  <c r="J182"/>
  <c r="J57"/>
  <c r="J229"/>
  <c r="J31"/>
  <c r="J87"/>
  <c r="J40"/>
  <c r="J43"/>
  <c r="J23"/>
  <c r="J250"/>
  <c r="J290"/>
  <c r="J281"/>
  <c r="J176"/>
  <c r="J278"/>
  <c r="J197"/>
  <c r="J216"/>
  <c r="J184"/>
  <c r="J230"/>
  <c r="J296"/>
  <c r="J193"/>
  <c r="J135"/>
  <c r="J152"/>
  <c r="J192"/>
  <c r="J107"/>
  <c r="J141"/>
  <c r="J51"/>
  <c r="J25"/>
  <c r="J291"/>
  <c r="J262"/>
  <c r="J71"/>
  <c r="J227"/>
  <c r="J77"/>
  <c r="J60"/>
  <c r="J63"/>
  <c r="J88"/>
  <c r="J302"/>
  <c r="J280"/>
  <c r="J24"/>
  <c r="J98"/>
  <c r="J67"/>
  <c r="J263"/>
  <c r="J295"/>
  <c r="J215"/>
  <c r="J270"/>
  <c r="J166"/>
  <c r="J134"/>
  <c r="J264"/>
  <c r="J94"/>
  <c r="J286"/>
  <c r="J108"/>
  <c r="J251"/>
  <c r="J219"/>
  <c r="J120"/>
  <c r="J133"/>
  <c r="J75"/>
  <c r="J172"/>
  <c r="J150"/>
  <c r="J32"/>
  <c r="J170" i="27"/>
  <c r="J25"/>
  <c r="J96"/>
  <c r="J253"/>
  <c r="J20"/>
  <c r="J222"/>
  <c r="J224"/>
  <c r="J90"/>
  <c r="J276"/>
  <c r="J198"/>
  <c r="J85"/>
  <c r="J285"/>
  <c r="J139"/>
  <c r="J46"/>
  <c r="J268"/>
  <c r="J292"/>
  <c r="J108"/>
  <c r="J308" i="25"/>
  <c r="J21"/>
  <c r="J211"/>
  <c r="J188"/>
  <c r="J135"/>
  <c r="J62"/>
  <c r="J275"/>
  <c r="J121"/>
  <c r="J30"/>
  <c r="J98"/>
  <c r="J169"/>
  <c r="J94"/>
  <c r="J289"/>
  <c r="J109"/>
  <c r="J215"/>
  <c r="J186"/>
  <c r="J264"/>
  <c r="J68"/>
  <c r="J29"/>
  <c r="J36"/>
  <c r="J162"/>
  <c r="J260"/>
  <c r="J37"/>
  <c r="J284"/>
  <c r="J228"/>
  <c r="J183"/>
  <c r="J197"/>
  <c r="J123"/>
  <c r="J200"/>
  <c r="J28"/>
  <c r="J153"/>
  <c r="J251"/>
  <c r="J201"/>
  <c r="J69"/>
  <c r="J306"/>
  <c r="J146"/>
  <c r="J167"/>
  <c r="J137"/>
  <c r="J51"/>
  <c r="J239"/>
  <c r="J76"/>
  <c r="J280"/>
  <c r="J47"/>
  <c r="J238"/>
  <c r="J229"/>
  <c r="J309"/>
  <c r="J206"/>
  <c r="J99"/>
  <c r="J125"/>
  <c r="J43"/>
  <c r="J39"/>
  <c r="J126"/>
  <c r="J261"/>
  <c r="J161"/>
  <c r="J181"/>
  <c r="J81"/>
  <c r="J133"/>
  <c r="J204"/>
  <c r="J291"/>
  <c r="J145"/>
  <c r="J95"/>
  <c r="J142"/>
  <c r="J236"/>
  <c r="J42"/>
  <c r="J44"/>
  <c r="J139"/>
  <c r="J108"/>
  <c r="J300"/>
  <c r="J172"/>
  <c r="J33" i="6"/>
  <c r="J209"/>
  <c r="J55"/>
  <c r="J97"/>
  <c r="J175"/>
  <c r="J245"/>
  <c r="J297"/>
  <c r="J276"/>
  <c r="J130"/>
  <c r="J220"/>
  <c r="J125"/>
  <c r="J45"/>
  <c r="J244"/>
  <c r="J36"/>
  <c r="J181"/>
  <c r="J162"/>
  <c r="J80"/>
  <c r="J259"/>
  <c r="J131"/>
  <c r="J180"/>
  <c r="J147"/>
  <c r="J47"/>
  <c r="J90"/>
  <c r="J249"/>
  <c r="J177"/>
  <c r="J82"/>
  <c r="J294"/>
  <c r="J109"/>
  <c r="J38"/>
  <c r="J232"/>
  <c r="J92"/>
  <c r="J153"/>
  <c r="J210"/>
  <c r="J191"/>
  <c r="J85"/>
  <c r="J211"/>
  <c r="J129"/>
  <c r="J267"/>
  <c r="J199"/>
  <c r="J84"/>
  <c r="J169"/>
  <c r="J65"/>
  <c r="J81"/>
  <c r="J269"/>
  <c r="J241"/>
  <c r="J205"/>
  <c r="J18"/>
  <c r="J186"/>
  <c r="J161"/>
  <c r="J168"/>
  <c r="J78"/>
  <c r="J140"/>
  <c r="J266"/>
  <c r="J146"/>
  <c r="J170"/>
  <c r="J213"/>
  <c r="J22"/>
  <c r="J39"/>
  <c r="J308"/>
  <c r="J93"/>
  <c r="J145"/>
  <c r="J136"/>
  <c r="J142"/>
  <c r="J277"/>
  <c r="J121"/>
  <c r="J62"/>
  <c r="J111"/>
  <c r="J183"/>
  <c r="J167"/>
  <c r="J208"/>
  <c r="J26"/>
  <c r="J19"/>
  <c r="J188"/>
  <c r="J260"/>
  <c r="J151"/>
  <c r="J300"/>
  <c r="J204"/>
  <c r="J16"/>
  <c r="J181" i="27"/>
  <c r="J308"/>
  <c r="J234"/>
  <c r="J55"/>
  <c r="J296"/>
  <c r="J115"/>
  <c r="J185"/>
  <c r="J286"/>
  <c r="J299"/>
  <c r="J106"/>
  <c r="J40"/>
  <c r="J280"/>
  <c r="J309"/>
  <c r="J267"/>
  <c r="J293"/>
  <c r="J122"/>
  <c r="J150"/>
  <c r="J173"/>
  <c r="J212"/>
  <c r="J121"/>
  <c r="J134"/>
  <c r="J239"/>
  <c r="J154"/>
  <c r="J147"/>
  <c r="J179"/>
  <c r="J262"/>
  <c r="J37"/>
  <c r="J265"/>
  <c r="J287"/>
  <c r="J92"/>
  <c r="J18"/>
  <c r="J140"/>
  <c r="J277"/>
  <c r="J24"/>
  <c r="J57"/>
  <c r="J200"/>
  <c r="J91"/>
  <c r="J105"/>
  <c r="J95"/>
  <c r="J273"/>
  <c r="J178"/>
  <c r="J249"/>
  <c r="J157"/>
  <c r="J135"/>
  <c r="J44"/>
  <c r="J251"/>
  <c r="J254"/>
  <c r="J31"/>
  <c r="J158"/>
  <c r="J207"/>
  <c r="J289"/>
  <c r="J184"/>
  <c r="J174"/>
  <c r="J77"/>
  <c r="J175"/>
  <c r="J217"/>
  <c r="J240"/>
  <c r="J231"/>
  <c r="J161"/>
  <c r="J52"/>
  <c r="J71"/>
  <c r="J220"/>
  <c r="J76"/>
  <c r="J102"/>
  <c r="J300"/>
  <c r="J248"/>
  <c r="J43"/>
  <c r="J236"/>
  <c r="J48"/>
  <c r="J38"/>
  <c r="J19"/>
  <c r="J291"/>
  <c r="J97"/>
  <c r="J141"/>
  <c r="J186"/>
  <c r="J125"/>
  <c r="J123"/>
  <c r="J130"/>
  <c r="J183"/>
  <c r="J195"/>
  <c r="J193"/>
  <c r="J83"/>
  <c r="J33"/>
  <c r="J68"/>
  <c r="J66"/>
  <c r="J266"/>
  <c r="J28"/>
  <c r="J112"/>
  <c r="J202"/>
  <c r="J84"/>
  <c r="J119"/>
  <c r="J212" i="6"/>
  <c r="J70" i="27"/>
  <c r="J250"/>
  <c r="J47"/>
  <c r="J80"/>
  <c r="J188"/>
  <c r="J221"/>
  <c r="J72"/>
  <c r="J26"/>
  <c r="J113"/>
  <c r="J54"/>
  <c r="J23"/>
  <c r="J182"/>
  <c r="J21"/>
  <c r="J133"/>
  <c r="J29"/>
  <c r="J131"/>
  <c r="J238"/>
  <c r="J237" i="25"/>
  <c r="J265"/>
  <c r="J122"/>
  <c r="J221"/>
  <c r="J208"/>
  <c r="J267"/>
  <c r="J198"/>
  <c r="J176"/>
  <c r="J63"/>
  <c r="J282"/>
  <c r="J59"/>
  <c r="J193"/>
  <c r="J87"/>
  <c r="J203"/>
  <c r="J79"/>
  <c r="J52"/>
  <c r="J164"/>
  <c r="J233"/>
  <c r="J55"/>
  <c r="J240"/>
  <c r="J65"/>
  <c r="J115"/>
  <c r="J54"/>
  <c r="J199"/>
  <c r="J281"/>
  <c r="J231"/>
  <c r="J283"/>
  <c r="J124"/>
  <c r="J225"/>
  <c r="J171"/>
  <c r="J288"/>
  <c r="J219"/>
  <c r="J16"/>
  <c r="J168"/>
  <c r="J245"/>
  <c r="J262"/>
  <c r="J97"/>
  <c r="J224"/>
  <c r="J266"/>
  <c r="J90"/>
  <c r="J111"/>
  <c r="J53"/>
  <c r="J140"/>
  <c r="J242"/>
  <c r="J107"/>
  <c r="J295"/>
  <c r="J23"/>
  <c r="J22"/>
  <c r="J179"/>
  <c r="J17"/>
  <c r="J209"/>
  <c r="J159"/>
  <c r="J18"/>
  <c r="J148"/>
  <c r="J96"/>
  <c r="J158"/>
  <c r="J86"/>
  <c r="J223"/>
  <c r="J116"/>
  <c r="J195"/>
  <c r="J277"/>
  <c r="J26"/>
  <c r="J106"/>
  <c r="J101" i="6"/>
  <c r="J68"/>
  <c r="J119"/>
  <c r="J273"/>
  <c r="J234"/>
  <c r="J72"/>
  <c r="J148"/>
  <c r="J194"/>
  <c r="J73"/>
  <c r="J201"/>
  <c r="J165"/>
  <c r="J225"/>
  <c r="J48"/>
  <c r="J190"/>
  <c r="J99"/>
  <c r="J116"/>
  <c r="J265"/>
  <c r="J247"/>
  <c r="J113"/>
  <c r="J239"/>
  <c r="J104"/>
  <c r="J154"/>
  <c r="J195"/>
  <c r="J236"/>
  <c r="J91"/>
  <c r="J70"/>
  <c r="J206"/>
  <c r="J253"/>
  <c r="J54"/>
  <c r="J114"/>
  <c r="J163"/>
  <c r="J37"/>
  <c r="J178"/>
  <c r="J156"/>
  <c r="J96"/>
  <c r="J221"/>
  <c r="J185"/>
  <c r="J174"/>
  <c r="J288"/>
  <c r="J157"/>
  <c r="J218"/>
  <c r="J261"/>
  <c r="J139"/>
  <c r="J127"/>
  <c r="J268"/>
  <c r="J214"/>
  <c r="J132"/>
  <c r="J258"/>
  <c r="J159"/>
  <c r="J110"/>
  <c r="J79"/>
  <c r="J64"/>
  <c r="J283"/>
  <c r="J118"/>
  <c r="J41"/>
  <c r="J223"/>
  <c r="J95"/>
  <c r="J115"/>
  <c r="J49"/>
  <c r="J138"/>
  <c r="J20"/>
  <c r="J102"/>
  <c r="J285"/>
  <c r="J117"/>
  <c r="J42"/>
  <c r="J257"/>
  <c r="J74"/>
  <c r="J122"/>
  <c r="J30"/>
  <c r="J28"/>
  <c r="J94" i="27"/>
  <c r="J204"/>
  <c r="J65"/>
  <c r="J235"/>
  <c r="J162"/>
  <c r="J301"/>
  <c r="J114"/>
  <c r="J214"/>
  <c r="J98"/>
  <c r="J144"/>
  <c r="J99"/>
  <c r="J288"/>
  <c r="J163"/>
  <c r="J34"/>
  <c r="J51"/>
  <c r="J36"/>
  <c r="J124"/>
  <c r="J111"/>
  <c r="J145"/>
  <c r="J215"/>
  <c r="J187"/>
  <c r="J218"/>
  <c r="J228"/>
  <c r="J241"/>
  <c r="J252"/>
  <c r="J192"/>
  <c r="J177"/>
  <c r="J93"/>
  <c r="J210"/>
  <c r="J233"/>
  <c r="J247"/>
  <c r="J67"/>
  <c r="J35"/>
  <c r="J264"/>
  <c r="J223"/>
  <c r="J213"/>
  <c r="J143"/>
  <c r="J278"/>
  <c r="J306"/>
  <c r="J22"/>
  <c r="J103"/>
  <c r="J15"/>
  <c r="J274"/>
  <c r="J297"/>
  <c r="J81"/>
  <c r="J59"/>
  <c r="J30"/>
  <c r="J79"/>
  <c r="J138"/>
  <c r="J86"/>
  <c r="J180"/>
  <c r="J230"/>
  <c r="J164"/>
  <c r="J74"/>
  <c r="J153"/>
  <c r="J166"/>
  <c r="J69"/>
  <c r="J148"/>
  <c r="J225"/>
  <c r="J110"/>
  <c r="J50"/>
  <c r="J117"/>
  <c r="J75"/>
  <c r="J258"/>
  <c r="J197"/>
  <c r="J257"/>
  <c r="J142"/>
  <c r="J42"/>
  <c r="J109"/>
  <c r="J307"/>
  <c r="J64"/>
  <c r="J116"/>
  <c r="J302"/>
  <c r="J32"/>
  <c r="J127"/>
  <c r="J211"/>
  <c r="J87"/>
  <c r="J295"/>
  <c r="J21" i="6"/>
  <c r="J52"/>
  <c r="J27" i="27"/>
  <c r="J216"/>
  <c r="J189"/>
  <c r="J172"/>
  <c r="J63"/>
  <c r="J53"/>
  <c r="J49"/>
  <c r="J246"/>
  <c r="J16"/>
  <c r="J104"/>
  <c r="J256"/>
  <c r="J201"/>
  <c r="J167"/>
  <c r="J284"/>
  <c r="J261"/>
  <c r="J207" i="25"/>
  <c r="J190"/>
  <c r="J192"/>
  <c r="J293"/>
  <c r="J101"/>
  <c r="J191"/>
  <c r="J180"/>
  <c r="J269"/>
  <c r="J119"/>
  <c r="J64"/>
  <c r="J127"/>
  <c r="J66"/>
  <c r="J252"/>
  <c r="J134"/>
  <c r="J110"/>
  <c r="J292"/>
  <c r="J48"/>
  <c r="J144"/>
  <c r="J184"/>
  <c r="J73"/>
  <c r="J194"/>
  <c r="J278"/>
  <c r="J77"/>
  <c r="J34"/>
  <c r="J250"/>
  <c r="J214"/>
  <c r="J302"/>
  <c r="J157"/>
  <c r="J226"/>
  <c r="J58"/>
  <c r="J78"/>
  <c r="J212"/>
  <c r="J32"/>
  <c r="J165"/>
  <c r="J136"/>
  <c r="J173"/>
  <c r="J222"/>
  <c r="J154"/>
  <c r="J175"/>
  <c r="J84"/>
  <c r="J274"/>
  <c r="J45"/>
  <c r="J143"/>
  <c r="J33"/>
  <c r="J27"/>
  <c r="J273"/>
  <c r="J254"/>
  <c r="J189"/>
  <c r="J20"/>
  <c r="J227"/>
  <c r="J287"/>
  <c r="J31"/>
  <c r="J246"/>
  <c r="J160"/>
  <c r="J272"/>
  <c r="J92"/>
  <c r="J40"/>
  <c r="J150"/>
  <c r="J88"/>
  <c r="J303"/>
  <c r="J38"/>
  <c r="J307"/>
  <c r="J163"/>
  <c r="J74"/>
  <c r="J93"/>
  <c r="J290"/>
  <c r="J213"/>
  <c r="J102"/>
  <c r="J259"/>
  <c r="J67"/>
  <c r="J230"/>
  <c r="J248"/>
  <c r="J70"/>
  <c r="J170"/>
  <c r="J71"/>
  <c r="J284" i="6"/>
  <c r="J217"/>
  <c r="J56"/>
  <c r="J233"/>
  <c r="J271"/>
  <c r="J179"/>
  <c r="J303"/>
  <c r="J112"/>
  <c r="J58"/>
  <c r="J189"/>
  <c r="J304"/>
  <c r="J207"/>
  <c r="J155"/>
  <c r="J255"/>
  <c r="J293"/>
  <c r="J53"/>
  <c r="J242"/>
  <c r="J289"/>
  <c r="J50"/>
  <c r="J240"/>
  <c r="J89"/>
  <c r="J187"/>
  <c r="J275"/>
  <c r="J299"/>
  <c r="J279"/>
  <c r="J254"/>
  <c r="J83"/>
  <c r="J309"/>
  <c r="J27"/>
  <c r="J34"/>
  <c r="J173"/>
  <c r="J126"/>
  <c r="J256"/>
  <c r="J237"/>
  <c r="J238"/>
  <c r="J66"/>
  <c r="J171"/>
  <c r="J305"/>
  <c r="J86"/>
  <c r="J106"/>
  <c r="J149"/>
  <c r="J228"/>
  <c r="J160"/>
  <c r="J224"/>
  <c r="J298"/>
  <c r="J246"/>
  <c r="J123"/>
  <c r="J124"/>
  <c r="J44"/>
  <c r="J144"/>
  <c r="J306"/>
  <c r="J274"/>
  <c r="J231"/>
  <c r="J143"/>
  <c r="J76"/>
  <c r="J301"/>
  <c r="J226"/>
  <c r="J46"/>
  <c r="J287"/>
  <c r="J235"/>
  <c r="J222"/>
  <c r="J202"/>
  <c r="J158"/>
  <c r="J29"/>
  <c r="J252"/>
  <c r="J15"/>
  <c r="J17"/>
  <c r="J242" i="27"/>
  <c r="J129"/>
  <c r="J137"/>
  <c r="J290"/>
  <c r="J101"/>
  <c r="J206"/>
  <c r="J107"/>
  <c r="J199"/>
  <c r="J58"/>
  <c r="J17"/>
  <c r="J45"/>
  <c r="J260"/>
  <c r="J272"/>
  <c r="J196"/>
  <c r="J282"/>
  <c r="J226"/>
  <c r="J227"/>
  <c r="J275"/>
  <c r="J237"/>
  <c r="J159"/>
  <c r="J255"/>
  <c r="J165"/>
  <c r="J305"/>
  <c r="J190"/>
  <c r="J151"/>
  <c r="J41"/>
  <c r="J118"/>
  <c r="J149"/>
  <c r="J160"/>
  <c r="J303"/>
  <c r="J191"/>
  <c r="J62"/>
  <c r="J60"/>
  <c r="J128"/>
  <c r="J61"/>
  <c r="J283"/>
  <c r="J171"/>
  <c r="J155"/>
  <c r="J168"/>
  <c r="J136"/>
  <c r="J271"/>
  <c r="J279"/>
  <c r="J89"/>
  <c r="J205"/>
  <c r="J73"/>
  <c r="J294"/>
  <c r="J152"/>
  <c r="J272" i="6"/>
  <c r="J61"/>
  <c r="J259" i="27"/>
  <c r="J88"/>
  <c r="J270"/>
  <c r="J298"/>
  <c r="J229"/>
  <c r="J132"/>
  <c r="J208"/>
  <c r="J156"/>
  <c r="J39"/>
  <c r="J169"/>
  <c r="J82"/>
  <c r="J245"/>
  <c r="J126"/>
  <c r="J244"/>
  <c r="J146"/>
  <c r="J56"/>
  <c r="J194"/>
  <c r="J281"/>
  <c r="J232"/>
  <c r="J243"/>
  <c r="J219"/>
  <c r="J147" i="25"/>
  <c r="J132"/>
  <c r="J218"/>
  <c r="J151"/>
  <c r="J85"/>
  <c r="J120"/>
  <c r="J15"/>
  <c r="J75"/>
  <c r="J263"/>
  <c r="J209" i="27"/>
  <c r="J263"/>
  <c r="J120"/>
  <c r="J100"/>
  <c r="J78"/>
  <c r="J269"/>
  <c r="J304"/>
  <c r="J203"/>
  <c r="J176"/>
  <c r="C305" i="25" l="1"/>
  <c r="D305"/>
  <c r="B305"/>
  <c r="D114"/>
  <c r="B114"/>
  <c r="C114"/>
  <c r="C116"/>
  <c r="B116"/>
  <c r="D116"/>
  <c r="C285"/>
  <c r="D285"/>
  <c r="B285"/>
  <c r="B250"/>
  <c r="D250"/>
  <c r="C250"/>
  <c r="D113"/>
  <c r="C113"/>
  <c r="B113"/>
  <c r="D131"/>
  <c r="B131"/>
  <c r="C131"/>
  <c r="B300"/>
  <c r="C300"/>
  <c r="D300"/>
  <c r="D29"/>
  <c r="B29"/>
  <c r="C29"/>
  <c r="D208"/>
  <c r="C208"/>
  <c r="B208"/>
  <c r="C290"/>
  <c r="D290"/>
  <c r="B290"/>
  <c r="C174"/>
  <c r="B174"/>
  <c r="D174"/>
  <c r="C173"/>
  <c r="D173"/>
  <c r="B173"/>
  <c r="D207"/>
  <c r="C207"/>
  <c r="B207"/>
  <c r="D182"/>
  <c r="B182"/>
  <c r="C182"/>
  <c r="C202"/>
  <c r="D202"/>
  <c r="B202"/>
  <c r="C188"/>
  <c r="B188"/>
  <c r="D188"/>
  <c r="C222"/>
  <c r="D222"/>
  <c r="B222"/>
  <c r="B131" i="6"/>
  <c r="D131"/>
  <c r="C131"/>
  <c r="D237"/>
  <c r="C237"/>
  <c r="B237"/>
  <c r="C122"/>
  <c r="B122"/>
  <c r="D122"/>
  <c r="C183"/>
  <c r="D183"/>
  <c r="B183"/>
  <c r="D26"/>
  <c r="C26"/>
  <c r="B26"/>
  <c r="C305"/>
  <c r="D305"/>
  <c r="B305"/>
  <c r="B286"/>
  <c r="C286"/>
  <c r="D286"/>
  <c r="B287"/>
  <c r="C287"/>
  <c r="D287"/>
  <c r="B76"/>
  <c r="C76"/>
  <c r="D76"/>
  <c r="D25"/>
  <c r="B25"/>
  <c r="C25"/>
  <c r="D34"/>
  <c r="C34"/>
  <c r="B34"/>
  <c r="C141"/>
  <c r="D141"/>
  <c r="B141"/>
  <c r="B159"/>
  <c r="C159"/>
  <c r="D159"/>
  <c r="C197"/>
  <c r="B197"/>
  <c r="D197"/>
  <c r="B39"/>
  <c r="D39"/>
  <c r="C39"/>
  <c r="B70"/>
  <c r="C70"/>
  <c r="D70"/>
  <c r="B56"/>
  <c r="C56"/>
  <c r="D56"/>
  <c r="C248"/>
  <c r="B248"/>
  <c r="D248"/>
  <c r="C116"/>
  <c r="D116"/>
  <c r="B116"/>
  <c r="B155"/>
  <c r="D155"/>
  <c r="C155"/>
  <c r="D146"/>
  <c r="B146"/>
  <c r="C146"/>
  <c r="D140"/>
  <c r="B140"/>
  <c r="C140"/>
  <c r="C59"/>
  <c r="B59"/>
  <c r="D59"/>
  <c r="D267"/>
  <c r="B267"/>
  <c r="C267"/>
  <c r="B41"/>
  <c r="D41"/>
  <c r="C41"/>
  <c r="D53"/>
  <c r="B53"/>
  <c r="C53"/>
  <c r="B306"/>
  <c r="D306"/>
  <c r="C306"/>
  <c r="B67"/>
  <c r="C67"/>
  <c r="D67"/>
  <c r="D298"/>
  <c r="B298"/>
  <c r="C298"/>
  <c r="B58"/>
  <c r="C58"/>
  <c r="D58"/>
  <c r="C280"/>
  <c r="D280"/>
  <c r="B280"/>
  <c r="D255"/>
  <c r="B255"/>
  <c r="C255"/>
  <c r="B120"/>
  <c r="C120"/>
  <c r="D120"/>
  <c r="B33"/>
  <c r="D33"/>
  <c r="C33"/>
  <c r="D307"/>
  <c r="C307"/>
  <c r="B307"/>
  <c r="D272"/>
  <c r="C272"/>
  <c r="B272"/>
  <c r="C274"/>
  <c r="D274"/>
  <c r="B274"/>
  <c r="D145"/>
  <c r="C145"/>
  <c r="B145"/>
  <c r="C63"/>
  <c r="D63"/>
  <c r="B63"/>
  <c r="D207"/>
  <c r="C207"/>
  <c r="B207"/>
  <c r="B149"/>
  <c r="D149"/>
  <c r="C149"/>
  <c r="B124"/>
  <c r="D124"/>
  <c r="C124"/>
  <c r="C57"/>
  <c r="D57"/>
  <c r="B57"/>
  <c r="B100"/>
  <c r="D100"/>
  <c r="C100"/>
  <c r="B261"/>
  <c r="D261"/>
  <c r="C261"/>
  <c r="B210"/>
  <c r="C210"/>
  <c r="D210"/>
  <c r="D245"/>
  <c r="B245"/>
  <c r="C245"/>
  <c r="C241"/>
  <c r="B241"/>
  <c r="D241"/>
  <c r="B240"/>
  <c r="D240"/>
  <c r="C240"/>
  <c r="C284"/>
  <c r="D284"/>
  <c r="B284"/>
  <c r="B173"/>
  <c r="D173"/>
  <c r="C173"/>
  <c r="C134"/>
  <c r="D134"/>
  <c r="B134"/>
  <c r="D251"/>
  <c r="C251"/>
  <c r="B251"/>
  <c r="B193"/>
  <c r="D193"/>
  <c r="C193"/>
  <c r="D242"/>
  <c r="C242"/>
  <c r="B242"/>
  <c r="B21"/>
  <c r="C21"/>
  <c r="D21"/>
  <c r="B49"/>
  <c r="C49"/>
  <c r="D49"/>
  <c r="B142"/>
  <c r="C142"/>
  <c r="D142"/>
  <c r="D127"/>
  <c r="B127"/>
  <c r="C127"/>
  <c r="D227"/>
  <c r="C227"/>
  <c r="B227"/>
  <c r="D85"/>
  <c r="B85"/>
  <c r="C85"/>
  <c r="C64"/>
  <c r="B64"/>
  <c r="D64"/>
  <c r="B222"/>
  <c r="C222"/>
  <c r="D222"/>
  <c r="C257"/>
  <c r="D257"/>
  <c r="B257"/>
  <c r="C61"/>
  <c r="D61"/>
  <c r="B61"/>
  <c r="D156"/>
  <c r="C156"/>
  <c r="B156"/>
  <c r="D138"/>
  <c r="C138"/>
  <c r="B138"/>
  <c r="C277"/>
  <c r="D277"/>
  <c r="B277"/>
  <c r="B103"/>
  <c r="C103"/>
  <c r="D103"/>
  <c r="B239"/>
  <c r="C239"/>
  <c r="D239"/>
  <c r="B98"/>
  <c r="C98"/>
  <c r="D98"/>
  <c r="C42"/>
  <c r="D42"/>
  <c r="B42"/>
  <c r="C243"/>
  <c r="D243"/>
  <c r="B243"/>
  <c r="C95"/>
  <c r="D95"/>
  <c r="B95"/>
  <c r="D160" i="25"/>
  <c r="C160"/>
  <c r="B160"/>
  <c r="D281"/>
  <c r="C281"/>
  <c r="B281"/>
  <c r="D299"/>
  <c r="C299"/>
  <c r="B299"/>
  <c r="C125"/>
  <c r="B125"/>
  <c r="D125"/>
  <c r="B159"/>
  <c r="C159"/>
  <c r="D159"/>
  <c r="B242"/>
  <c r="C242"/>
  <c r="D242"/>
  <c r="D138"/>
  <c r="B138"/>
  <c r="C138"/>
  <c r="D140"/>
  <c r="B140"/>
  <c r="C140"/>
  <c r="B309"/>
  <c r="D309"/>
  <c r="C309"/>
  <c r="D48"/>
  <c r="C48"/>
  <c r="B48"/>
  <c r="B169"/>
  <c r="C169"/>
  <c r="D169"/>
  <c r="D187"/>
  <c r="C187"/>
  <c r="B187"/>
  <c r="B198"/>
  <c r="C198"/>
  <c r="D198"/>
  <c r="B47"/>
  <c r="D47"/>
  <c r="C47"/>
  <c r="B232"/>
  <c r="D232"/>
  <c r="C232"/>
  <c r="B302"/>
  <c r="C302"/>
  <c r="D302"/>
  <c r="B286"/>
  <c r="C286"/>
  <c r="D286"/>
  <c r="C197"/>
  <c r="D197"/>
  <c r="B197"/>
  <c r="C199"/>
  <c r="D199"/>
  <c r="B199"/>
  <c r="D134"/>
  <c r="B134"/>
  <c r="C134"/>
  <c r="B178"/>
  <c r="C178"/>
  <c r="D178"/>
  <c r="C180"/>
  <c r="B180"/>
  <c r="D180"/>
  <c r="B190"/>
  <c r="D190"/>
  <c r="C190"/>
  <c r="D184"/>
  <c r="B184"/>
  <c r="C184"/>
  <c r="D210"/>
  <c r="C210"/>
  <c r="B210"/>
  <c r="B70"/>
  <c r="D70"/>
  <c r="C70"/>
  <c r="B149"/>
  <c r="C149"/>
  <c r="D149"/>
  <c r="C215"/>
  <c r="B215"/>
  <c r="D215"/>
  <c r="C214"/>
  <c r="D214"/>
  <c r="B214"/>
  <c r="D258"/>
  <c r="B258"/>
  <c r="C258"/>
  <c r="C196"/>
  <c r="D196"/>
  <c r="B196"/>
  <c r="B270"/>
  <c r="C270"/>
  <c r="D270"/>
  <c r="D72"/>
  <c r="B72"/>
  <c r="C72"/>
  <c r="C193"/>
  <c r="B193"/>
  <c r="D193"/>
  <c r="C211"/>
  <c r="D211"/>
  <c r="B211"/>
  <c r="B37"/>
  <c r="C37"/>
  <c r="D37"/>
  <c r="C150" i="4"/>
  <c r="A150"/>
  <c r="F150"/>
  <c r="D150"/>
  <c r="B150"/>
  <c r="B159"/>
  <c r="A159"/>
  <c r="C159"/>
  <c r="D159"/>
  <c r="F159"/>
  <c r="D149"/>
  <c r="B149"/>
  <c r="C149"/>
  <c r="A149"/>
  <c r="F149"/>
  <c r="A220"/>
  <c r="B220"/>
  <c r="F220"/>
  <c r="C220"/>
  <c r="D220"/>
  <c r="D30"/>
  <c r="F30"/>
  <c r="C30"/>
  <c r="A30"/>
  <c r="B30"/>
  <c r="C69"/>
  <c r="D69"/>
  <c r="F69"/>
  <c r="A69"/>
  <c r="B69"/>
  <c r="A53"/>
  <c r="F53"/>
  <c r="D53"/>
  <c r="C53"/>
  <c r="B53"/>
  <c r="F151"/>
  <c r="A151"/>
  <c r="B151"/>
  <c r="C151"/>
  <c r="D151"/>
  <c r="D109"/>
  <c r="C109"/>
  <c r="A109"/>
  <c r="B109"/>
  <c r="F109"/>
  <c r="B35"/>
  <c r="A35"/>
  <c r="C35"/>
  <c r="F35"/>
  <c r="D35"/>
  <c r="F78"/>
  <c r="D78"/>
  <c r="A78"/>
  <c r="B78"/>
  <c r="C78"/>
  <c r="D29"/>
  <c r="C29"/>
  <c r="A29"/>
  <c r="F29"/>
  <c r="B29"/>
  <c r="F222"/>
  <c r="C222"/>
  <c r="A222"/>
  <c r="D222"/>
  <c r="B222"/>
  <c r="A188"/>
  <c r="F188"/>
  <c r="B188"/>
  <c r="D188"/>
  <c r="C188"/>
  <c r="F41"/>
  <c r="D41"/>
  <c r="B41"/>
  <c r="A41"/>
  <c r="C41"/>
  <c r="D189"/>
  <c r="F189"/>
  <c r="C189"/>
  <c r="B189"/>
  <c r="A189"/>
  <c r="B299"/>
  <c r="D299"/>
  <c r="C299"/>
  <c r="F299"/>
  <c r="A299"/>
  <c r="B185"/>
  <c r="A185"/>
  <c r="F185"/>
  <c r="C185"/>
  <c r="D185"/>
  <c r="B39"/>
  <c r="C39"/>
  <c r="A39"/>
  <c r="D39"/>
  <c r="F39"/>
  <c r="C218"/>
  <c r="B218"/>
  <c r="A218"/>
  <c r="F218"/>
  <c r="D218"/>
  <c r="A155"/>
  <c r="F155"/>
  <c r="D155"/>
  <c r="B155"/>
  <c r="C155"/>
  <c r="F162"/>
  <c r="B162"/>
  <c r="D162"/>
  <c r="A162"/>
  <c r="C162"/>
  <c r="F215"/>
  <c r="B215"/>
  <c r="D215"/>
  <c r="C215"/>
  <c r="A215"/>
  <c r="C268"/>
  <c r="B268"/>
  <c r="D268"/>
  <c r="F268"/>
  <c r="A268"/>
  <c r="D271"/>
  <c r="F271"/>
  <c r="A271"/>
  <c r="C271"/>
  <c r="B271"/>
  <c r="D277"/>
  <c r="C277"/>
  <c r="A277"/>
  <c r="F277"/>
  <c r="B277"/>
  <c r="A250"/>
  <c r="F250"/>
  <c r="C250"/>
  <c r="D250"/>
  <c r="B250"/>
  <c r="A100"/>
  <c r="F100"/>
  <c r="D100"/>
  <c r="C100"/>
  <c r="B100"/>
  <c r="B19"/>
  <c r="C19"/>
  <c r="D19"/>
  <c r="A19"/>
  <c r="F19"/>
  <c r="B168"/>
  <c r="A168"/>
  <c r="F168"/>
  <c r="C168"/>
  <c r="D168"/>
  <c r="F128"/>
  <c r="D128"/>
  <c r="A128"/>
  <c r="B128"/>
  <c r="C128"/>
  <c r="F232"/>
  <c r="C232"/>
  <c r="A232"/>
  <c r="B232"/>
  <c r="D232"/>
  <c r="B101"/>
  <c r="D101"/>
  <c r="A101"/>
  <c r="F101"/>
  <c r="C101"/>
  <c r="B84"/>
  <c r="A84"/>
  <c r="F84"/>
  <c r="C84"/>
  <c r="D84"/>
  <c r="A196"/>
  <c r="F196"/>
  <c r="C196"/>
  <c r="D196"/>
  <c r="B196"/>
  <c r="C125"/>
  <c r="B125"/>
  <c r="A125"/>
  <c r="F125"/>
  <c r="D125"/>
  <c r="B279"/>
  <c r="A279"/>
  <c r="F279"/>
  <c r="C279"/>
  <c r="D279"/>
  <c r="A240"/>
  <c r="D240"/>
  <c r="F240"/>
  <c r="B240"/>
  <c r="C240"/>
  <c r="F121"/>
  <c r="C121"/>
  <c r="B121"/>
  <c r="D121"/>
  <c r="A121"/>
  <c r="F173"/>
  <c r="D173"/>
  <c r="A173"/>
  <c r="C173"/>
  <c r="B173"/>
  <c r="D267"/>
  <c r="C267"/>
  <c r="F267"/>
  <c r="A267"/>
  <c r="B267"/>
  <c r="F37"/>
  <c r="A37"/>
  <c r="C37"/>
  <c r="D37"/>
  <c r="B37"/>
  <c r="B169"/>
  <c r="D169"/>
  <c r="A169"/>
  <c r="F169"/>
  <c r="C169"/>
  <c r="B116"/>
  <c r="F116"/>
  <c r="D116"/>
  <c r="A116"/>
  <c r="C116"/>
  <c r="F158"/>
  <c r="D158"/>
  <c r="C158"/>
  <c r="B158"/>
  <c r="A158"/>
  <c r="C194"/>
  <c r="B194"/>
  <c r="A194"/>
  <c r="F194"/>
  <c r="D194"/>
  <c r="F263"/>
  <c r="D263"/>
  <c r="C263"/>
  <c r="A263"/>
  <c r="B263"/>
  <c r="A34"/>
  <c r="F34"/>
  <c r="C34"/>
  <c r="B34"/>
  <c r="D34"/>
  <c r="A223"/>
  <c r="F223"/>
  <c r="D223"/>
  <c r="C223"/>
  <c r="B223"/>
  <c r="D143"/>
  <c r="B143"/>
  <c r="F143"/>
  <c r="A143"/>
  <c r="C143"/>
  <c r="C205"/>
  <c r="A205"/>
  <c r="F205"/>
  <c r="D205"/>
  <c r="B205"/>
  <c r="F236"/>
  <c r="D236"/>
  <c r="B236"/>
  <c r="C236"/>
  <c r="A236"/>
  <c r="A261"/>
  <c r="F261"/>
  <c r="D261"/>
  <c r="C261"/>
  <c r="B261"/>
  <c r="D88"/>
  <c r="C88"/>
  <c r="A88"/>
  <c r="F88"/>
  <c r="B88"/>
  <c r="C245"/>
  <c r="D245"/>
  <c r="B245"/>
  <c r="A245"/>
  <c r="F245"/>
  <c r="F227"/>
  <c r="D227"/>
  <c r="C227"/>
  <c r="B227"/>
  <c r="A227"/>
  <c r="A272"/>
  <c r="D272"/>
  <c r="B272"/>
  <c r="C272"/>
  <c r="F272"/>
  <c r="F211"/>
  <c r="B211"/>
  <c r="D211"/>
  <c r="C211"/>
  <c r="A211"/>
  <c r="A140"/>
  <c r="D140"/>
  <c r="C140"/>
  <c r="F140"/>
  <c r="B140"/>
  <c r="C284"/>
  <c r="D284"/>
  <c r="B284"/>
  <c r="F284"/>
  <c r="A284"/>
  <c r="A181"/>
  <c r="C181"/>
  <c r="B181"/>
  <c r="D181"/>
  <c r="F181"/>
  <c r="C47"/>
  <c r="D47"/>
  <c r="B47"/>
  <c r="A47"/>
  <c r="F47"/>
  <c r="A269"/>
  <c r="F269"/>
  <c r="D269"/>
  <c r="C269"/>
  <c r="B269"/>
  <c r="F302"/>
  <c r="C302"/>
  <c r="D302"/>
  <c r="B302"/>
  <c r="A302"/>
  <c r="F16"/>
  <c r="D16"/>
  <c r="A16"/>
  <c r="B16"/>
  <c r="C16"/>
  <c r="A217"/>
  <c r="D217"/>
  <c r="C217"/>
  <c r="B217"/>
  <c r="F217"/>
  <c r="C45"/>
  <c r="D45"/>
  <c r="B45"/>
  <c r="A45"/>
  <c r="F45"/>
  <c r="C246"/>
  <c r="F246"/>
  <c r="B246"/>
  <c r="A246"/>
  <c r="D246"/>
  <c r="D280"/>
  <c r="A280"/>
  <c r="C280"/>
  <c r="F280"/>
  <c r="B280"/>
  <c r="F191"/>
  <c r="A191"/>
  <c r="C191"/>
  <c r="B191"/>
  <c r="D191"/>
  <c r="B127"/>
  <c r="D127"/>
  <c r="A127"/>
  <c r="F127"/>
  <c r="C127"/>
  <c r="A206"/>
  <c r="F206"/>
  <c r="C206"/>
  <c r="D206"/>
  <c r="B206"/>
  <c r="B275"/>
  <c r="A275"/>
  <c r="F275"/>
  <c r="D275"/>
  <c r="C275"/>
  <c r="B124"/>
  <c r="D124"/>
  <c r="F124"/>
  <c r="C124"/>
  <c r="A124"/>
  <c r="C175"/>
  <c r="A175"/>
  <c r="F175"/>
  <c r="B175"/>
  <c r="D175"/>
  <c r="A104"/>
  <c r="C104"/>
  <c r="B104"/>
  <c r="D104"/>
  <c r="F104"/>
  <c r="C96" i="25"/>
  <c r="D96"/>
  <c r="B96"/>
  <c r="C217"/>
  <c r="D217"/>
  <c r="B217"/>
  <c r="C235"/>
  <c r="D235"/>
  <c r="B235"/>
  <c r="C61"/>
  <c r="D61"/>
  <c r="B61"/>
  <c r="D95"/>
  <c r="B95"/>
  <c r="C95"/>
  <c r="C280"/>
  <c r="B280"/>
  <c r="D280"/>
  <c r="B74"/>
  <c r="C74"/>
  <c r="D74"/>
  <c r="C76"/>
  <c r="B76"/>
  <c r="D76"/>
  <c r="B245"/>
  <c r="C245"/>
  <c r="D245"/>
  <c r="D226"/>
  <c r="B226"/>
  <c r="C226"/>
  <c r="C105"/>
  <c r="D105"/>
  <c r="B105"/>
  <c r="B123"/>
  <c r="D123"/>
  <c r="C123"/>
  <c r="B292"/>
  <c r="C292"/>
  <c r="D292"/>
  <c r="D21"/>
  <c r="C21"/>
  <c r="B21"/>
  <c r="D168"/>
  <c r="C168"/>
  <c r="B168"/>
  <c r="B297"/>
  <c r="D297"/>
  <c r="C297"/>
  <c r="C307"/>
  <c r="D307"/>
  <c r="B307"/>
  <c r="D133"/>
  <c r="B133"/>
  <c r="C133"/>
  <c r="F151"/>
  <c r="F15"/>
  <c r="K7" i="2"/>
  <c r="D192" i="25"/>
  <c r="B192"/>
  <c r="C192"/>
  <c r="B234"/>
  <c r="C234"/>
  <c r="D234"/>
  <c r="B94"/>
  <c r="D94"/>
  <c r="C94"/>
  <c r="C157"/>
  <c r="D157"/>
  <c r="B157"/>
  <c r="C191"/>
  <c r="B191"/>
  <c r="D191"/>
  <c r="D102"/>
  <c r="C102"/>
  <c r="B102"/>
  <c r="C170"/>
  <c r="D170"/>
  <c r="B170"/>
  <c r="C172"/>
  <c r="D172"/>
  <c r="B172"/>
  <c r="B142"/>
  <c r="C142"/>
  <c r="D142"/>
  <c r="B80"/>
  <c r="C80"/>
  <c r="D80"/>
  <c r="D201"/>
  <c r="C201"/>
  <c r="B201"/>
  <c r="C219"/>
  <c r="D219"/>
  <c r="B219"/>
  <c r="C45"/>
  <c r="B45"/>
  <c r="D45"/>
  <c r="C79"/>
  <c r="B79"/>
  <c r="D79"/>
  <c r="B264"/>
  <c r="C264"/>
  <c r="D264"/>
  <c r="C58"/>
  <c r="D58"/>
  <c r="B58"/>
  <c r="B60"/>
  <c r="D60"/>
  <c r="C60"/>
  <c r="B229"/>
  <c r="D229"/>
  <c r="C229"/>
  <c r="C268" i="6"/>
  <c r="D268"/>
  <c r="B268"/>
  <c r="C162"/>
  <c r="D162"/>
  <c r="B162"/>
  <c r="C300"/>
  <c r="B300"/>
  <c r="D300"/>
  <c r="C167"/>
  <c r="D167"/>
  <c r="B167"/>
  <c r="D19"/>
  <c r="B19"/>
  <c r="C19"/>
  <c r="B275"/>
  <c r="C275"/>
  <c r="D275"/>
  <c r="B147"/>
  <c r="C147"/>
  <c r="D147"/>
  <c r="D282"/>
  <c r="C282"/>
  <c r="B282"/>
  <c r="C87"/>
  <c r="B87"/>
  <c r="D87"/>
  <c r="B23"/>
  <c r="D23"/>
  <c r="C23"/>
  <c r="B31"/>
  <c r="D31"/>
  <c r="C31"/>
  <c r="B52"/>
  <c r="D52"/>
  <c r="C52"/>
  <c r="C48"/>
  <c r="B48"/>
  <c r="D48"/>
  <c r="B72"/>
  <c r="D72"/>
  <c r="C72"/>
  <c r="C256"/>
  <c r="D256"/>
  <c r="B256"/>
  <c r="D74"/>
  <c r="B74"/>
  <c r="C74"/>
  <c r="C69"/>
  <c r="B69"/>
  <c r="D69"/>
  <c r="B263"/>
  <c r="D263"/>
  <c r="C263"/>
  <c r="B168"/>
  <c r="C168"/>
  <c r="D168"/>
  <c r="D264"/>
  <c r="C264"/>
  <c r="B264"/>
  <c r="D132"/>
  <c r="B132"/>
  <c r="C132"/>
  <c r="C170"/>
  <c r="B170"/>
  <c r="D170"/>
  <c r="D236"/>
  <c r="B236"/>
  <c r="C236"/>
  <c r="C258"/>
  <c r="B258"/>
  <c r="D258"/>
  <c r="D102"/>
  <c r="B102"/>
  <c r="C102"/>
  <c r="B296"/>
  <c r="D296"/>
  <c r="C296"/>
  <c r="B130"/>
  <c r="D130"/>
  <c r="C130"/>
  <c r="B186"/>
  <c r="D186"/>
  <c r="C186"/>
  <c r="D30"/>
  <c r="C30"/>
  <c r="B30"/>
  <c r="C309"/>
  <c r="D309"/>
  <c r="B309"/>
  <c r="C77"/>
  <c r="D77"/>
  <c r="B77"/>
  <c r="D71"/>
  <c r="C71"/>
  <c r="B71"/>
  <c r="D253"/>
  <c r="C253"/>
  <c r="B253"/>
  <c r="C28"/>
  <c r="D28"/>
  <c r="B28"/>
  <c r="B208"/>
  <c r="D208"/>
  <c r="C208"/>
  <c r="D119"/>
  <c r="C119"/>
  <c r="B119"/>
  <c r="D40"/>
  <c r="C40"/>
  <c r="B40"/>
  <c r="D234"/>
  <c r="C234"/>
  <c r="B234"/>
  <c r="C81"/>
  <c r="B81"/>
  <c r="D81"/>
  <c r="B218"/>
  <c r="C218"/>
  <c r="D218"/>
  <c r="D51"/>
  <c r="C51"/>
  <c r="B51"/>
  <c r="B194"/>
  <c r="D194"/>
  <c r="C194"/>
  <c r="D189"/>
  <c r="B189"/>
  <c r="C189"/>
  <c r="D289"/>
  <c r="C289"/>
  <c r="B289"/>
  <c r="C96"/>
  <c r="D96"/>
  <c r="B96"/>
  <c r="D244"/>
  <c r="B244"/>
  <c r="C244"/>
  <c r="D224"/>
  <c r="B224"/>
  <c r="C224"/>
  <c r="C195"/>
  <c r="B195"/>
  <c r="D195"/>
  <c r="D75"/>
  <c r="B75"/>
  <c r="C75"/>
  <c r="C174"/>
  <c r="B174"/>
  <c r="D174"/>
  <c r="B190"/>
  <c r="D190"/>
  <c r="C190"/>
  <c r="D133"/>
  <c r="B133"/>
  <c r="C133"/>
  <c r="B164"/>
  <c r="D164"/>
  <c r="C164"/>
  <c r="C228"/>
  <c r="D228"/>
  <c r="B228"/>
  <c r="D36"/>
  <c r="C36"/>
  <c r="B36"/>
  <c r="D38"/>
  <c r="C38"/>
  <c r="B38"/>
  <c r="C29"/>
  <c r="B29"/>
  <c r="D29"/>
  <c r="B221"/>
  <c r="C221"/>
  <c r="D221"/>
  <c r="D231"/>
  <c r="C231"/>
  <c r="B231"/>
  <c r="D273"/>
  <c r="B273"/>
  <c r="C273"/>
  <c r="C185"/>
  <c r="D185"/>
  <c r="B185"/>
  <c r="D47"/>
  <c r="B47"/>
  <c r="C47"/>
  <c r="B101"/>
  <c r="D101"/>
  <c r="C101"/>
  <c r="B212"/>
  <c r="C212"/>
  <c r="D212"/>
  <c r="C270"/>
  <c r="D270"/>
  <c r="B270"/>
  <c r="D205"/>
  <c r="C205"/>
  <c r="B205"/>
  <c r="B169"/>
  <c r="D169"/>
  <c r="C169"/>
  <c r="C125"/>
  <c r="D125"/>
  <c r="B125"/>
  <c r="C82"/>
  <c r="D82"/>
  <c r="B82"/>
  <c r="D43"/>
  <c r="C43"/>
  <c r="B43"/>
  <c r="C211"/>
  <c r="D211"/>
  <c r="B211"/>
  <c r="B229"/>
  <c r="D229"/>
  <c r="C229"/>
  <c r="D288"/>
  <c r="C288"/>
  <c r="B288"/>
  <c r="B252"/>
  <c r="D252"/>
  <c r="C252"/>
  <c r="B32" i="25"/>
  <c r="C32"/>
  <c r="D32"/>
  <c r="C153"/>
  <c r="B153"/>
  <c r="D153"/>
  <c r="B171"/>
  <c r="C171"/>
  <c r="D171"/>
  <c r="B118"/>
  <c r="C118"/>
  <c r="D118"/>
  <c r="B31"/>
  <c r="D31"/>
  <c r="C31"/>
  <c r="C216"/>
  <c r="B216"/>
  <c r="D216"/>
  <c r="B150"/>
  <c r="C150"/>
  <c r="D150"/>
  <c r="C206"/>
  <c r="D206"/>
  <c r="B206"/>
  <c r="B181"/>
  <c r="C181"/>
  <c r="D181"/>
  <c r="D247"/>
  <c r="B247"/>
  <c r="C247"/>
  <c r="B41"/>
  <c r="C41"/>
  <c r="D41"/>
  <c r="B59"/>
  <c r="D59"/>
  <c r="C59"/>
  <c r="D228"/>
  <c r="B228"/>
  <c r="C228"/>
  <c r="B19"/>
  <c r="C19"/>
  <c r="D19"/>
  <c r="B104"/>
  <c r="C104"/>
  <c r="D104"/>
  <c r="B225"/>
  <c r="C225"/>
  <c r="D225"/>
  <c r="B243"/>
  <c r="C243"/>
  <c r="D243"/>
  <c r="C69"/>
  <c r="D69"/>
  <c r="B69"/>
  <c r="D71"/>
  <c r="C71"/>
  <c r="B71"/>
  <c r="B256"/>
  <c r="C256"/>
  <c r="D256"/>
  <c r="D50"/>
  <c r="B50"/>
  <c r="C50"/>
  <c r="D52"/>
  <c r="C52"/>
  <c r="B52"/>
  <c r="B221"/>
  <c r="C221"/>
  <c r="D221"/>
  <c r="C56"/>
  <c r="D56"/>
  <c r="B56"/>
  <c r="D177"/>
  <c r="B177"/>
  <c r="C177"/>
  <c r="C195"/>
  <c r="B195"/>
  <c r="D195"/>
  <c r="D230"/>
  <c r="C230"/>
  <c r="B230"/>
  <c r="D87"/>
  <c r="B87"/>
  <c r="C87"/>
  <c r="D272"/>
  <c r="B272"/>
  <c r="C272"/>
  <c r="B66"/>
  <c r="C66"/>
  <c r="D66"/>
  <c r="C68"/>
  <c r="D68"/>
  <c r="B68"/>
  <c r="D237"/>
  <c r="B237"/>
  <c r="C237"/>
  <c r="B271"/>
  <c r="C271"/>
  <c r="D271"/>
  <c r="D65"/>
  <c r="B65"/>
  <c r="C65"/>
  <c r="B83"/>
  <c r="C83"/>
  <c r="D83"/>
  <c r="B252"/>
  <c r="D252"/>
  <c r="C252"/>
  <c r="D23"/>
  <c r="C23"/>
  <c r="B23"/>
  <c r="D90" i="4"/>
  <c r="A90"/>
  <c r="F90"/>
  <c r="C90"/>
  <c r="B90"/>
  <c r="D152"/>
  <c r="A152"/>
  <c r="F152"/>
  <c r="C152"/>
  <c r="B152"/>
  <c r="C230"/>
  <c r="D230"/>
  <c r="B230"/>
  <c r="A230"/>
  <c r="F230"/>
  <c r="D40"/>
  <c r="F40"/>
  <c r="C40"/>
  <c r="B40"/>
  <c r="A40"/>
  <c r="B92"/>
  <c r="A92"/>
  <c r="C92"/>
  <c r="F92"/>
  <c r="D92"/>
  <c r="D38"/>
  <c r="A38"/>
  <c r="F38"/>
  <c r="C38"/>
  <c r="B38"/>
  <c r="D72"/>
  <c r="F72"/>
  <c r="C72"/>
  <c r="A72"/>
  <c r="B72"/>
  <c r="A266"/>
  <c r="C266"/>
  <c r="F266"/>
  <c r="B266"/>
  <c r="D266"/>
  <c r="F86"/>
  <c r="A86"/>
  <c r="B86"/>
  <c r="C86"/>
  <c r="D86"/>
  <c r="F278"/>
  <c r="B278"/>
  <c r="C278"/>
  <c r="D278"/>
  <c r="A278"/>
  <c r="D174"/>
  <c r="F174"/>
  <c r="C174"/>
  <c r="A174"/>
  <c r="B174"/>
  <c r="C249"/>
  <c r="A249"/>
  <c r="B249"/>
  <c r="D249"/>
  <c r="F249"/>
  <c r="D276"/>
  <c r="F276"/>
  <c r="B276"/>
  <c r="A276"/>
  <c r="C276"/>
  <c r="D161"/>
  <c r="F161"/>
  <c r="C161"/>
  <c r="B161"/>
  <c r="A161"/>
  <c r="A281"/>
  <c r="D281"/>
  <c r="B281"/>
  <c r="C281"/>
  <c r="F281"/>
  <c r="C77"/>
  <c r="A77"/>
  <c r="B77"/>
  <c r="F77"/>
  <c r="D77"/>
  <c r="C177"/>
  <c r="F177"/>
  <c r="D177"/>
  <c r="A177"/>
  <c r="B177"/>
  <c r="D76"/>
  <c r="F76"/>
  <c r="A76"/>
  <c r="C76"/>
  <c r="B76"/>
  <c r="F113"/>
  <c r="A113"/>
  <c r="B113"/>
  <c r="D113"/>
  <c r="C113"/>
  <c r="C256"/>
  <c r="A256"/>
  <c r="D256"/>
  <c r="F256"/>
  <c r="B256"/>
  <c r="B132"/>
  <c r="A132"/>
  <c r="F132"/>
  <c r="D132"/>
  <c r="C132"/>
  <c r="C199"/>
  <c r="D199"/>
  <c r="A199"/>
  <c r="B199"/>
  <c r="F199"/>
  <c r="A62"/>
  <c r="F62"/>
  <c r="B62"/>
  <c r="C62"/>
  <c r="D62"/>
  <c r="F144"/>
  <c r="D144"/>
  <c r="C144"/>
  <c r="B144"/>
  <c r="A144"/>
  <c r="B251"/>
  <c r="F251"/>
  <c r="D251"/>
  <c r="A251"/>
  <c r="C251"/>
  <c r="D57"/>
  <c r="A57"/>
  <c r="F57"/>
  <c r="C57"/>
  <c r="B57"/>
  <c r="F111"/>
  <c r="B111"/>
  <c r="A111"/>
  <c r="D111"/>
  <c r="C111"/>
  <c r="D254"/>
  <c r="B254"/>
  <c r="C254"/>
  <c r="A254"/>
  <c r="F254"/>
  <c r="A273"/>
  <c r="F273"/>
  <c r="D273"/>
  <c r="C273"/>
  <c r="B273"/>
  <c r="F91"/>
  <c r="D91"/>
  <c r="B91"/>
  <c r="C91"/>
  <c r="A91"/>
  <c r="D231"/>
  <c r="F231"/>
  <c r="A231"/>
  <c r="B231"/>
  <c r="C231"/>
  <c r="F66"/>
  <c r="C66"/>
  <c r="D66"/>
  <c r="B66"/>
  <c r="A66"/>
  <c r="C176"/>
  <c r="D176"/>
  <c r="A176"/>
  <c r="F176"/>
  <c r="B176"/>
  <c r="F179"/>
  <c r="D179"/>
  <c r="C179"/>
  <c r="A179"/>
  <c r="B179"/>
  <c r="C204"/>
  <c r="D204"/>
  <c r="A204"/>
  <c r="F204"/>
  <c r="B204"/>
  <c r="C225"/>
  <c r="A225"/>
  <c r="F225"/>
  <c r="D225"/>
  <c r="B225"/>
  <c r="C210"/>
  <c r="D210"/>
  <c r="F210"/>
  <c r="A210"/>
  <c r="B210"/>
  <c r="C48"/>
  <c r="B48"/>
  <c r="A48"/>
  <c r="F48"/>
  <c r="D48"/>
  <c r="D68"/>
  <c r="C68"/>
  <c r="A68"/>
  <c r="F68"/>
  <c r="B68"/>
  <c r="B164"/>
  <c r="C164"/>
  <c r="D164"/>
  <c r="A164"/>
  <c r="F164"/>
  <c r="D248"/>
  <c r="C248"/>
  <c r="F248"/>
  <c r="B248"/>
  <c r="A248"/>
  <c r="D238"/>
  <c r="F238"/>
  <c r="A238"/>
  <c r="C238"/>
  <c r="B238"/>
  <c r="B82"/>
  <c r="D82"/>
  <c r="A82"/>
  <c r="F82"/>
  <c r="C82"/>
  <c r="C293"/>
  <c r="D293"/>
  <c r="A293"/>
  <c r="B293"/>
  <c r="F293"/>
  <c r="A13"/>
  <c r="F13"/>
  <c r="D13"/>
  <c r="H13"/>
  <c r="B13"/>
  <c r="C13"/>
  <c r="G13"/>
  <c r="C303"/>
  <c r="F303"/>
  <c r="D303"/>
  <c r="B303"/>
  <c r="A303"/>
  <c r="B235"/>
  <c r="A235"/>
  <c r="F235"/>
  <c r="D235"/>
  <c r="C235"/>
  <c r="F27"/>
  <c r="D27"/>
  <c r="C27"/>
  <c r="B27"/>
  <c r="A27"/>
  <c r="C207"/>
  <c r="B207"/>
  <c r="F207"/>
  <c r="A207"/>
  <c r="D207"/>
  <c r="A73"/>
  <c r="C73"/>
  <c r="D73"/>
  <c r="B73"/>
  <c r="F73"/>
  <c r="F255"/>
  <c r="A255"/>
  <c r="C255"/>
  <c r="B255"/>
  <c r="D255"/>
  <c r="D182"/>
  <c r="A182"/>
  <c r="F182"/>
  <c r="C182"/>
  <c r="B182"/>
  <c r="C33"/>
  <c r="D33"/>
  <c r="A33"/>
  <c r="F33"/>
  <c r="B33"/>
  <c r="A156"/>
  <c r="F156"/>
  <c r="D156"/>
  <c r="B156"/>
  <c r="C156"/>
  <c r="B163"/>
  <c r="D163"/>
  <c r="A163"/>
  <c r="F163"/>
  <c r="C163"/>
  <c r="B9"/>
  <c r="A9"/>
  <c r="C9"/>
  <c r="G9"/>
  <c r="F9"/>
  <c r="D9"/>
  <c r="H9"/>
  <c r="K209" i="2"/>
  <c r="K299"/>
  <c r="K160"/>
  <c r="K226"/>
  <c r="K199"/>
  <c r="K37"/>
  <c r="K232"/>
  <c r="K55"/>
  <c r="K262"/>
  <c r="K34"/>
  <c r="K33"/>
  <c r="K97"/>
  <c r="K135"/>
  <c r="K107"/>
  <c r="K204"/>
  <c r="K200"/>
  <c r="K18"/>
  <c r="K70"/>
  <c r="K177"/>
  <c r="K184"/>
  <c r="K147"/>
  <c r="K194"/>
  <c r="K62"/>
  <c r="K275"/>
  <c r="K222"/>
  <c r="K71"/>
  <c r="K166"/>
  <c r="K64"/>
  <c r="K221"/>
  <c r="K269"/>
  <c r="K59"/>
  <c r="K46"/>
  <c r="K219"/>
  <c r="K121"/>
  <c r="K89"/>
  <c r="K282"/>
  <c r="K268"/>
  <c r="K196"/>
  <c r="K110"/>
  <c r="K240"/>
  <c r="K178"/>
  <c r="K208"/>
  <c r="K76"/>
  <c r="K28"/>
  <c r="K173"/>
  <c r="K77"/>
  <c r="K157"/>
  <c r="K239"/>
  <c r="K47"/>
  <c r="K159"/>
  <c r="K139"/>
  <c r="K90"/>
  <c r="K256"/>
  <c r="K57"/>
  <c r="K80"/>
  <c r="K242"/>
  <c r="K78"/>
  <c r="K203"/>
  <c r="K114"/>
  <c r="K95"/>
  <c r="K65"/>
  <c r="K158"/>
  <c r="K102"/>
  <c r="K11"/>
  <c r="K134"/>
  <c r="K54"/>
  <c r="K197"/>
  <c r="K217"/>
  <c r="K277"/>
  <c r="K284"/>
  <c r="K193"/>
  <c r="K185"/>
  <c r="K98"/>
  <c r="K81"/>
  <c r="K43"/>
  <c r="K202"/>
  <c r="K238"/>
  <c r="K8"/>
  <c r="K130"/>
  <c r="K237"/>
  <c r="K300"/>
  <c r="K68"/>
  <c r="K286"/>
  <c r="K142"/>
  <c r="K100"/>
  <c r="K214"/>
  <c r="K274"/>
  <c r="K20"/>
  <c r="K261"/>
  <c r="K40"/>
  <c r="K48"/>
  <c r="K163"/>
  <c r="K120"/>
  <c r="K289"/>
  <c r="K288"/>
  <c r="K41"/>
  <c r="K39"/>
  <c r="K63"/>
  <c r="K108"/>
  <c r="K143"/>
  <c r="K181"/>
  <c r="K115"/>
  <c r="K103"/>
  <c r="K152"/>
  <c r="K186"/>
  <c r="K205"/>
  <c r="K231"/>
  <c r="K56"/>
  <c r="K169"/>
  <c r="K215"/>
  <c r="K272"/>
  <c r="K283"/>
  <c r="K132"/>
  <c r="K45"/>
  <c r="K179"/>
  <c r="K253"/>
  <c r="K149"/>
  <c r="K16"/>
  <c r="K213"/>
  <c r="K106"/>
  <c r="K9"/>
  <c r="K172"/>
  <c r="K24"/>
  <c r="K287"/>
  <c r="K82"/>
  <c r="K285"/>
  <c r="K72"/>
  <c r="K119"/>
  <c r="K75"/>
  <c r="K12"/>
  <c r="K38"/>
  <c r="K156"/>
  <c r="K171"/>
  <c r="K128"/>
  <c r="K50"/>
  <c r="K122"/>
  <c r="K271"/>
  <c r="K137"/>
  <c r="K244"/>
  <c r="K113"/>
  <c r="K230"/>
  <c r="K101"/>
  <c r="K124"/>
  <c r="K191"/>
  <c r="K190"/>
  <c r="K31"/>
  <c r="K23"/>
  <c r="K140"/>
  <c r="K290"/>
  <c r="K301"/>
  <c r="K298"/>
  <c r="K192"/>
  <c r="K265"/>
  <c r="K292"/>
  <c r="K136"/>
  <c r="K198"/>
  <c r="K42"/>
  <c r="K144"/>
  <c r="K246"/>
  <c r="K26"/>
  <c r="K223"/>
  <c r="K264"/>
  <c r="K153"/>
  <c r="K92"/>
  <c r="K212"/>
  <c r="K162"/>
  <c r="K109"/>
  <c r="K93"/>
  <c r="K99"/>
  <c r="K52"/>
  <c r="K225"/>
  <c r="K295"/>
  <c r="K250"/>
  <c r="K241"/>
  <c r="K229"/>
  <c r="K73"/>
  <c r="K278"/>
  <c r="K88"/>
  <c r="K53"/>
  <c r="K245"/>
  <c r="K96"/>
  <c r="K116"/>
  <c r="K207"/>
  <c r="K251"/>
  <c r="K263"/>
  <c r="K248"/>
  <c r="K170"/>
  <c r="K67"/>
  <c r="K252"/>
  <c r="K105"/>
  <c r="K21"/>
  <c r="K273"/>
  <c r="K69"/>
  <c r="K234"/>
  <c r="K117"/>
  <c r="K60"/>
  <c r="K58"/>
  <c r="K291"/>
  <c r="K17"/>
  <c r="K280"/>
  <c r="K146"/>
  <c r="K94"/>
  <c r="K258"/>
  <c r="K236"/>
  <c r="K182"/>
  <c r="K131"/>
  <c r="K25"/>
  <c r="K154"/>
  <c r="K91"/>
  <c r="K129"/>
  <c r="K235"/>
  <c r="K123"/>
  <c r="K297"/>
  <c r="K22"/>
  <c r="K266"/>
  <c r="K133"/>
  <c r="K189"/>
  <c r="K66"/>
  <c r="K255"/>
  <c r="K51"/>
  <c r="K138"/>
  <c r="K233"/>
  <c r="K201"/>
  <c r="K267"/>
  <c r="K296"/>
  <c r="K167"/>
  <c r="K145"/>
  <c r="K228"/>
  <c r="K141"/>
  <c r="K13"/>
  <c r="K19"/>
  <c r="K180"/>
  <c r="K294"/>
  <c r="K79"/>
  <c r="K151"/>
  <c r="K176"/>
  <c r="K227"/>
  <c r="K61"/>
  <c r="K155"/>
  <c r="K254"/>
  <c r="K281"/>
  <c r="K125"/>
  <c r="K216"/>
  <c r="K260"/>
  <c r="K36"/>
  <c r="K29"/>
  <c r="K276"/>
  <c r="K168"/>
  <c r="K165"/>
  <c r="K188"/>
  <c r="K257"/>
  <c r="K195"/>
  <c r="K164"/>
  <c r="K293"/>
  <c r="K247"/>
  <c r="K118"/>
  <c r="K111"/>
  <c r="K126"/>
  <c r="K243"/>
  <c r="K249"/>
  <c r="K15"/>
  <c r="K30"/>
  <c r="K211"/>
  <c r="K224"/>
  <c r="K84"/>
  <c r="K174"/>
  <c r="K150"/>
  <c r="K127"/>
  <c r="K83"/>
  <c r="K27"/>
  <c r="K259"/>
  <c r="K161"/>
  <c r="K148"/>
  <c r="K220"/>
  <c r="K14"/>
  <c r="K187"/>
  <c r="K74"/>
  <c r="K270"/>
  <c r="K35"/>
  <c r="K32"/>
  <c r="K86"/>
  <c r="K218"/>
  <c r="K279"/>
  <c r="K175"/>
  <c r="K85"/>
  <c r="K206"/>
  <c r="K10"/>
  <c r="K112"/>
  <c r="K49"/>
  <c r="K210"/>
  <c r="K104"/>
  <c r="K183"/>
  <c r="K87"/>
  <c r="K44"/>
  <c r="K4"/>
  <c r="B228" i="4"/>
  <c r="A228"/>
  <c r="F228"/>
  <c r="D228"/>
  <c r="C228"/>
  <c r="F202"/>
  <c r="B202"/>
  <c r="C202"/>
  <c r="D202"/>
  <c r="A202"/>
  <c r="A94"/>
  <c r="B94"/>
  <c r="F94"/>
  <c r="D94"/>
  <c r="C94"/>
  <c r="D106"/>
  <c r="C106"/>
  <c r="B106"/>
  <c r="A106"/>
  <c r="F106"/>
  <c r="F167"/>
  <c r="C167"/>
  <c r="B167"/>
  <c r="A167"/>
  <c r="D167"/>
  <c r="F107"/>
  <c r="B107"/>
  <c r="C107"/>
  <c r="A107"/>
  <c r="D107"/>
  <c r="F187"/>
  <c r="C187"/>
  <c r="D187"/>
  <c r="A187"/>
  <c r="B187"/>
  <c r="D36"/>
  <c r="B36"/>
  <c r="F36"/>
  <c r="C36"/>
  <c r="A36"/>
  <c r="F12"/>
  <c r="H12"/>
  <c r="B12"/>
  <c r="G12"/>
  <c r="C12"/>
  <c r="A12"/>
  <c r="D12"/>
  <c r="A193"/>
  <c r="F193"/>
  <c r="C193"/>
  <c r="D193"/>
  <c r="B193"/>
  <c r="F49"/>
  <c r="D49"/>
  <c r="C49"/>
  <c r="B49"/>
  <c r="A49"/>
  <c r="D285"/>
  <c r="B285"/>
  <c r="F285"/>
  <c r="A285"/>
  <c r="C285"/>
  <c r="A137"/>
  <c r="D137"/>
  <c r="C137"/>
  <c r="F137"/>
  <c r="B137"/>
  <c r="F300"/>
  <c r="B300"/>
  <c r="D300"/>
  <c r="C300"/>
  <c r="A300"/>
  <c r="C112"/>
  <c r="A112"/>
  <c r="F112"/>
  <c r="D112"/>
  <c r="B112"/>
  <c r="F244"/>
  <c r="B244"/>
  <c r="D244"/>
  <c r="C244"/>
  <c r="A244"/>
  <c r="A208"/>
  <c r="F208"/>
  <c r="C208"/>
  <c r="B208"/>
  <c r="D208"/>
  <c r="B110"/>
  <c r="F110"/>
  <c r="C110"/>
  <c r="A110"/>
  <c r="D110"/>
  <c r="D67"/>
  <c r="B67"/>
  <c r="F67"/>
  <c r="C67"/>
  <c r="A67"/>
  <c r="D295" i="25"/>
  <c r="B295"/>
  <c r="C295"/>
  <c r="B89"/>
  <c r="C89"/>
  <c r="D89"/>
  <c r="C107"/>
  <c r="D107"/>
  <c r="B107"/>
  <c r="C276"/>
  <c r="D276"/>
  <c r="B276"/>
  <c r="B18"/>
  <c r="D18"/>
  <c r="C18"/>
  <c r="D152"/>
  <c r="B152"/>
  <c r="C152"/>
  <c r="C273"/>
  <c r="D273"/>
  <c r="B273"/>
  <c r="B291"/>
  <c r="C291"/>
  <c r="D291"/>
  <c r="B117"/>
  <c r="D117"/>
  <c r="C117"/>
  <c r="B183"/>
  <c r="D183"/>
  <c r="C183"/>
  <c r="B54"/>
  <c r="D54"/>
  <c r="C54"/>
  <c r="B162"/>
  <c r="D162"/>
  <c r="C162"/>
  <c r="D164"/>
  <c r="B164"/>
  <c r="C164"/>
  <c r="C110"/>
  <c r="D110"/>
  <c r="B110"/>
  <c r="C40"/>
  <c r="B40"/>
  <c r="D40"/>
  <c r="B161"/>
  <c r="C161"/>
  <c r="D161"/>
  <c r="B179"/>
  <c r="C179"/>
  <c r="D179"/>
  <c r="B166"/>
  <c r="C166"/>
  <c r="D166"/>
  <c r="F132"/>
  <c r="F120"/>
  <c r="F263"/>
  <c r="F75"/>
  <c r="F305"/>
  <c r="K3" i="2"/>
  <c r="B64" i="25"/>
  <c r="C64"/>
  <c r="D64"/>
  <c r="C185"/>
  <c r="B185"/>
  <c r="D185"/>
  <c r="C203"/>
  <c r="B203"/>
  <c r="D203"/>
  <c r="C278"/>
  <c r="D278"/>
  <c r="B278"/>
  <c r="C63"/>
  <c r="D63"/>
  <c r="B63"/>
  <c r="B248"/>
  <c r="D248"/>
  <c r="C248"/>
  <c r="C42"/>
  <c r="B42"/>
  <c r="D42"/>
  <c r="C44"/>
  <c r="D44"/>
  <c r="B44"/>
  <c r="B213"/>
  <c r="D213"/>
  <c r="C213"/>
  <c r="C279"/>
  <c r="D279"/>
  <c r="B279"/>
  <c r="C73"/>
  <c r="B73"/>
  <c r="D73"/>
  <c r="D91"/>
  <c r="C91"/>
  <c r="B91"/>
  <c r="B260"/>
  <c r="D260"/>
  <c r="C260"/>
  <c r="D24"/>
  <c r="B24"/>
  <c r="C24"/>
  <c r="D136"/>
  <c r="B136"/>
  <c r="C136"/>
  <c r="C257"/>
  <c r="D257"/>
  <c r="B257"/>
  <c r="C275"/>
  <c r="B275"/>
  <c r="D275"/>
  <c r="C101"/>
  <c r="B101"/>
  <c r="D101"/>
  <c r="B17" i="6"/>
  <c r="D17"/>
  <c r="C17"/>
  <c r="B118"/>
  <c r="C118"/>
  <c r="D118"/>
  <c r="D151"/>
  <c r="B151"/>
  <c r="C151"/>
  <c r="D235"/>
  <c r="B235"/>
  <c r="C235"/>
  <c r="B276"/>
  <c r="C276"/>
  <c r="D276"/>
  <c r="D171"/>
  <c r="B171"/>
  <c r="C171"/>
  <c r="C150"/>
  <c r="B150"/>
  <c r="D150"/>
  <c r="D106"/>
  <c r="B106"/>
  <c r="C106"/>
  <c r="B292"/>
  <c r="C292"/>
  <c r="D292"/>
  <c r="C90"/>
  <c r="D90"/>
  <c r="B90"/>
  <c r="D27"/>
  <c r="B27"/>
  <c r="C27"/>
  <c r="B166"/>
  <c r="D166"/>
  <c r="C166"/>
  <c r="D290"/>
  <c r="B290"/>
  <c r="C290"/>
  <c r="D214"/>
  <c r="B214"/>
  <c r="C214"/>
  <c r="B202"/>
  <c r="C202"/>
  <c r="D202"/>
  <c r="B123"/>
  <c r="D123"/>
  <c r="C123"/>
  <c r="B158"/>
  <c r="C158"/>
  <c r="D158"/>
  <c r="C216"/>
  <c r="B216"/>
  <c r="D216"/>
  <c r="D249"/>
  <c r="C249"/>
  <c r="B249"/>
  <c r="B283"/>
  <c r="D283"/>
  <c r="C283"/>
  <c r="B259"/>
  <c r="C259"/>
  <c r="D259"/>
  <c r="D68"/>
  <c r="C68"/>
  <c r="B68"/>
  <c r="B104"/>
  <c r="C104"/>
  <c r="D104"/>
  <c r="D54"/>
  <c r="B54"/>
  <c r="C54"/>
  <c r="C198"/>
  <c r="D198"/>
  <c r="B198"/>
  <c r="B50"/>
  <c r="D50"/>
  <c r="C50"/>
  <c r="D246"/>
  <c r="B246"/>
  <c r="C246"/>
  <c r="B93"/>
  <c r="D93"/>
  <c r="C93"/>
  <c r="B22"/>
  <c r="C22"/>
  <c r="D22"/>
  <c r="C232"/>
  <c r="D232"/>
  <c r="B232"/>
  <c r="D196"/>
  <c r="B196"/>
  <c r="C196"/>
  <c r="C233"/>
  <c r="D233"/>
  <c r="B233"/>
  <c r="B303"/>
  <c r="C303"/>
  <c r="D303"/>
  <c r="B20"/>
  <c r="D20"/>
  <c r="C20"/>
  <c r="D304"/>
  <c r="C304"/>
  <c r="B304"/>
  <c r="B279"/>
  <c r="C279"/>
  <c r="D279"/>
  <c r="D265"/>
  <c r="B265"/>
  <c r="C265"/>
  <c r="D128"/>
  <c r="C128"/>
  <c r="B128"/>
  <c r="C220"/>
  <c r="B220"/>
  <c r="D220"/>
  <c r="C45"/>
  <c r="B45"/>
  <c r="D45"/>
  <c r="C92"/>
  <c r="B92"/>
  <c r="D92"/>
  <c r="B161"/>
  <c r="D161"/>
  <c r="C161"/>
  <c r="D137"/>
  <c r="B137"/>
  <c r="C137"/>
  <c r="C112"/>
  <c r="D112"/>
  <c r="B112"/>
  <c r="B184"/>
  <c r="D184"/>
  <c r="C184"/>
  <c r="C179"/>
  <c r="D179"/>
  <c r="B179"/>
  <c r="B117"/>
  <c r="D117"/>
  <c r="C117"/>
  <c r="C136"/>
  <c r="B136"/>
  <c r="D136"/>
  <c r="B79"/>
  <c r="D79"/>
  <c r="C79"/>
  <c r="C154"/>
  <c r="B154"/>
  <c r="D154"/>
  <c r="C269"/>
  <c r="B269"/>
  <c r="D269"/>
  <c r="C32"/>
  <c r="B32"/>
  <c r="D32"/>
  <c r="C37"/>
  <c r="B37"/>
  <c r="D37"/>
  <c r="D129"/>
  <c r="C129"/>
  <c r="B129"/>
  <c r="D165"/>
  <c r="B165"/>
  <c r="C165"/>
  <c r="B105"/>
  <c r="C105"/>
  <c r="D105"/>
  <c r="C16"/>
  <c r="B16"/>
  <c r="D16"/>
  <c r="D152"/>
  <c r="C152"/>
  <c r="B152"/>
  <c r="C175"/>
  <c r="B175"/>
  <c r="D175"/>
  <c r="C144"/>
  <c r="D144"/>
  <c r="B144"/>
  <c r="B172"/>
  <c r="C172"/>
  <c r="D172"/>
  <c r="C188"/>
  <c r="B188"/>
  <c r="D188"/>
  <c r="C187"/>
  <c r="B187"/>
  <c r="D187"/>
  <c r="D111"/>
  <c r="B111"/>
  <c r="C111"/>
  <c r="B223"/>
  <c r="C223"/>
  <c r="D223"/>
  <c r="B301"/>
  <c r="C301"/>
  <c r="D301"/>
  <c r="B62"/>
  <c r="D62"/>
  <c r="C62"/>
  <c r="B107"/>
  <c r="D107"/>
  <c r="C107"/>
  <c r="B308"/>
  <c r="D308"/>
  <c r="C308"/>
  <c r="D180"/>
  <c r="C180"/>
  <c r="B180"/>
  <c r="D209"/>
  <c r="B209"/>
  <c r="C209"/>
  <c r="C262"/>
  <c r="D262"/>
  <c r="B262"/>
  <c r="C114"/>
  <c r="D114"/>
  <c r="B114"/>
  <c r="D291"/>
  <c r="C291"/>
  <c r="B291"/>
  <c r="C231" i="25"/>
  <c r="D231"/>
  <c r="B231"/>
  <c r="D294"/>
  <c r="B294"/>
  <c r="C294"/>
  <c r="C43"/>
  <c r="D43"/>
  <c r="B43"/>
  <c r="D212"/>
  <c r="B212"/>
  <c r="C212"/>
  <c r="D28"/>
  <c r="B28"/>
  <c r="C28"/>
  <c r="D88"/>
  <c r="B88"/>
  <c r="C88"/>
  <c r="D209"/>
  <c r="B209"/>
  <c r="C209"/>
  <c r="C227"/>
  <c r="D227"/>
  <c r="B227"/>
  <c r="C53"/>
  <c r="D53"/>
  <c r="B53"/>
  <c r="D119"/>
  <c r="B119"/>
  <c r="C119"/>
  <c r="B304"/>
  <c r="C304"/>
  <c r="D304"/>
  <c r="C98"/>
  <c r="B98"/>
  <c r="D98"/>
  <c r="D100"/>
  <c r="C100"/>
  <c r="B100"/>
  <c r="B269"/>
  <c r="D269"/>
  <c r="C269"/>
  <c r="D303"/>
  <c r="B303"/>
  <c r="C303"/>
  <c r="C97"/>
  <c r="D97"/>
  <c r="B97"/>
  <c r="B115"/>
  <c r="C115"/>
  <c r="D115"/>
  <c r="B284"/>
  <c r="C284"/>
  <c r="D284"/>
  <c r="D22"/>
  <c r="C22"/>
  <c r="B22"/>
  <c r="C128"/>
  <c r="B128"/>
  <c r="D128"/>
  <c r="D249"/>
  <c r="B249"/>
  <c r="C249"/>
  <c r="C267"/>
  <c r="D267"/>
  <c r="B267"/>
  <c r="B93"/>
  <c r="D93"/>
  <c r="C93"/>
  <c r="B255"/>
  <c r="D255"/>
  <c r="C255"/>
  <c r="C49"/>
  <c r="B49"/>
  <c r="D49"/>
  <c r="B67"/>
  <c r="D67"/>
  <c r="C67"/>
  <c r="C236"/>
  <c r="B236"/>
  <c r="D236"/>
  <c r="B26"/>
  <c r="D26"/>
  <c r="C26"/>
  <c r="B144"/>
  <c r="C144"/>
  <c r="D144"/>
  <c r="D265"/>
  <c r="B265"/>
  <c r="C265"/>
  <c r="B283"/>
  <c r="C283"/>
  <c r="D283"/>
  <c r="B109"/>
  <c r="D109"/>
  <c r="C109"/>
  <c r="C143"/>
  <c r="D143"/>
  <c r="B143"/>
  <c r="D194"/>
  <c r="B194"/>
  <c r="C194"/>
  <c r="D122"/>
  <c r="B122"/>
  <c r="C122"/>
  <c r="D124"/>
  <c r="B124"/>
  <c r="C124"/>
  <c r="C293"/>
  <c r="D293"/>
  <c r="B293"/>
  <c r="B160" i="4"/>
  <c r="A160"/>
  <c r="F160"/>
  <c r="C160"/>
  <c r="D160"/>
  <c r="B147"/>
  <c r="D147"/>
  <c r="A147"/>
  <c r="F147"/>
  <c r="C147"/>
  <c r="A219"/>
  <c r="F219"/>
  <c r="B219"/>
  <c r="C219"/>
  <c r="D219"/>
  <c r="B243"/>
  <c r="F243"/>
  <c r="A243"/>
  <c r="D243"/>
  <c r="C243"/>
  <c r="B98"/>
  <c r="F98"/>
  <c r="C98"/>
  <c r="D98"/>
  <c r="A98"/>
  <c r="A123"/>
  <c r="F123"/>
  <c r="C123"/>
  <c r="D123"/>
  <c r="B123"/>
  <c r="A170"/>
  <c r="D170"/>
  <c r="B170"/>
  <c r="F170"/>
  <c r="C170"/>
  <c r="F282"/>
  <c r="C282"/>
  <c r="A282"/>
  <c r="B282"/>
  <c r="D282"/>
  <c r="D63"/>
  <c r="A63"/>
  <c r="B63"/>
  <c r="C63"/>
  <c r="F63"/>
  <c r="A253"/>
  <c r="C253"/>
  <c r="B253"/>
  <c r="F253"/>
  <c r="D253"/>
  <c r="D221"/>
  <c r="B221"/>
  <c r="C221"/>
  <c r="A221"/>
  <c r="F221"/>
  <c r="B226"/>
  <c r="A226"/>
  <c r="F226"/>
  <c r="D226"/>
  <c r="C226"/>
  <c r="B114"/>
  <c r="F114"/>
  <c r="D114"/>
  <c r="C114"/>
  <c r="A114"/>
  <c r="F42"/>
  <c r="A42"/>
  <c r="D42"/>
  <c r="B42"/>
  <c r="C42"/>
  <c r="B172"/>
  <c r="A172"/>
  <c r="D172"/>
  <c r="F172"/>
  <c r="C172"/>
  <c r="D309"/>
  <c r="C309"/>
  <c r="A309"/>
  <c r="F309"/>
  <c r="B309"/>
  <c r="D26"/>
  <c r="A26"/>
  <c r="B26"/>
  <c r="F26"/>
  <c r="C26"/>
  <c r="F142"/>
  <c r="C142"/>
  <c r="A142"/>
  <c r="B142"/>
  <c r="D142"/>
  <c r="C120"/>
  <c r="A120"/>
  <c r="B120"/>
  <c r="D120"/>
  <c r="F120"/>
  <c r="D258"/>
  <c r="A258"/>
  <c r="F258"/>
  <c r="B258"/>
  <c r="C258"/>
  <c r="F257"/>
  <c r="B257"/>
  <c r="A257"/>
  <c r="D257"/>
  <c r="C257"/>
  <c r="C157"/>
  <c r="D157"/>
  <c r="B157"/>
  <c r="F157"/>
  <c r="A157"/>
  <c r="D186"/>
  <c r="C186"/>
  <c r="A186"/>
  <c r="F186"/>
  <c r="B186"/>
  <c r="F146"/>
  <c r="C146"/>
  <c r="D146"/>
  <c r="B146"/>
  <c r="A146"/>
  <c r="F103"/>
  <c r="C103"/>
  <c r="B103"/>
  <c r="A103"/>
  <c r="D103"/>
  <c r="C105"/>
  <c r="A105"/>
  <c r="F105"/>
  <c r="D105"/>
  <c r="B105"/>
  <c r="G11"/>
  <c r="A11"/>
  <c r="D11"/>
  <c r="F11"/>
  <c r="C11"/>
  <c r="B11"/>
  <c r="H11"/>
  <c r="B200"/>
  <c r="C200"/>
  <c r="A200"/>
  <c r="D200"/>
  <c r="F200"/>
  <c r="D180"/>
  <c r="A180"/>
  <c r="F180"/>
  <c r="B180"/>
  <c r="C180"/>
  <c r="A71"/>
  <c r="C71"/>
  <c r="B71"/>
  <c r="F71"/>
  <c r="D71"/>
  <c r="F134"/>
  <c r="A134"/>
  <c r="C134"/>
  <c r="B134"/>
  <c r="D134"/>
  <c r="F301"/>
  <c r="C301"/>
  <c r="B301"/>
  <c r="D301"/>
  <c r="A301"/>
  <c r="A117"/>
  <c r="F117"/>
  <c r="D117"/>
  <c r="B117"/>
  <c r="C117"/>
  <c r="A195"/>
  <c r="F195"/>
  <c r="B195"/>
  <c r="D195"/>
  <c r="C195"/>
  <c r="F31"/>
  <c r="B31"/>
  <c r="C31"/>
  <c r="D31"/>
  <c r="A31"/>
  <c r="D209"/>
  <c r="B209"/>
  <c r="A209"/>
  <c r="F209"/>
  <c r="C209"/>
  <c r="C233"/>
  <c r="A233"/>
  <c r="F233"/>
  <c r="B233"/>
  <c r="D233"/>
  <c r="C70"/>
  <c r="D70"/>
  <c r="F70"/>
  <c r="B70"/>
  <c r="A70"/>
  <c r="D130"/>
  <c r="C130"/>
  <c r="B130"/>
  <c r="A130"/>
  <c r="F130"/>
  <c r="D79"/>
  <c r="A79"/>
  <c r="B79"/>
  <c r="F79"/>
  <c r="C79"/>
  <c r="D192"/>
  <c r="B192"/>
  <c r="A192"/>
  <c r="F192"/>
  <c r="C192"/>
  <c r="F99"/>
  <c r="B99"/>
  <c r="D99"/>
  <c r="C99"/>
  <c r="A99"/>
  <c r="C153"/>
  <c r="A153"/>
  <c r="F153"/>
  <c r="B153"/>
  <c r="D153"/>
  <c r="F241"/>
  <c r="D241"/>
  <c r="B241"/>
  <c r="C241"/>
  <c r="A241"/>
  <c r="B21"/>
  <c r="C21"/>
  <c r="A21"/>
  <c r="D21"/>
  <c r="F21"/>
  <c r="D237"/>
  <c r="C237"/>
  <c r="B237"/>
  <c r="A237"/>
  <c r="F237"/>
  <c r="C295"/>
  <c r="B295"/>
  <c r="A295"/>
  <c r="F295"/>
  <c r="D295"/>
  <c r="H10"/>
  <c r="F10"/>
  <c r="B10"/>
  <c r="D10"/>
  <c r="C10"/>
  <c r="G10"/>
  <c r="A10"/>
  <c r="B50"/>
  <c r="D50"/>
  <c r="A50"/>
  <c r="F50"/>
  <c r="C50"/>
  <c r="A129"/>
  <c r="C129"/>
  <c r="D129"/>
  <c r="F129"/>
  <c r="B129"/>
  <c r="B135"/>
  <c r="D135"/>
  <c r="C135"/>
  <c r="A135"/>
  <c r="F135"/>
  <c r="B308"/>
  <c r="D308"/>
  <c r="A308"/>
  <c r="F308"/>
  <c r="C308"/>
  <c r="D96"/>
  <c r="C96"/>
  <c r="F96"/>
  <c r="B96"/>
  <c r="A96"/>
  <c r="F184"/>
  <c r="C184"/>
  <c r="B184"/>
  <c r="D184"/>
  <c r="A184"/>
  <c r="B60"/>
  <c r="A60"/>
  <c r="D60"/>
  <c r="F60"/>
  <c r="C60"/>
  <c r="A197"/>
  <c r="F197"/>
  <c r="C197"/>
  <c r="D197"/>
  <c r="B197"/>
  <c r="C52"/>
  <c r="A52"/>
  <c r="D52"/>
  <c r="F52"/>
  <c r="B52"/>
  <c r="A122"/>
  <c r="F122"/>
  <c r="B122"/>
  <c r="C122"/>
  <c r="D122"/>
  <c r="B298"/>
  <c r="C298"/>
  <c r="D298"/>
  <c r="A298"/>
  <c r="F298"/>
  <c r="A81"/>
  <c r="F81"/>
  <c r="D81"/>
  <c r="B81"/>
  <c r="C81"/>
  <c r="B260"/>
  <c r="D260"/>
  <c r="C260"/>
  <c r="F260"/>
  <c r="A260"/>
  <c r="D198"/>
  <c r="B198"/>
  <c r="A198"/>
  <c r="F198"/>
  <c r="C198"/>
  <c r="C115"/>
  <c r="B115"/>
  <c r="D115"/>
  <c r="A115"/>
  <c r="F115"/>
  <c r="F262"/>
  <c r="B262"/>
  <c r="A262"/>
  <c r="D262"/>
  <c r="C262"/>
  <c r="C201"/>
  <c r="B201"/>
  <c r="F201"/>
  <c r="A201"/>
  <c r="D201"/>
  <c r="F17"/>
  <c r="B17"/>
  <c r="D17"/>
  <c r="C17"/>
  <c r="A17"/>
  <c r="F25"/>
  <c r="B25"/>
  <c r="D25"/>
  <c r="C25"/>
  <c r="A25"/>
  <c r="A252"/>
  <c r="D252"/>
  <c r="B252"/>
  <c r="C252"/>
  <c r="F252"/>
  <c r="C14"/>
  <c r="A14"/>
  <c r="G14"/>
  <c r="F14"/>
  <c r="D14"/>
  <c r="H14"/>
  <c r="B14"/>
  <c r="B18"/>
  <c r="A18"/>
  <c r="F18"/>
  <c r="D18"/>
  <c r="C18"/>
  <c r="F93"/>
  <c r="D93"/>
  <c r="A93"/>
  <c r="C93"/>
  <c r="B93"/>
  <c r="B119"/>
  <c r="A119"/>
  <c r="F119"/>
  <c r="D119"/>
  <c r="C119"/>
  <c r="A58"/>
  <c r="F58"/>
  <c r="C58"/>
  <c r="B58"/>
  <c r="D58"/>
  <c r="F28"/>
  <c r="B28"/>
  <c r="A28"/>
  <c r="D28"/>
  <c r="C28"/>
  <c r="F89"/>
  <c r="A89"/>
  <c r="B89"/>
  <c r="D89"/>
  <c r="C89"/>
  <c r="B167" i="25"/>
  <c r="C167"/>
  <c r="D167"/>
  <c r="C274"/>
  <c r="D274"/>
  <c r="B274"/>
  <c r="C146"/>
  <c r="D146"/>
  <c r="B146"/>
  <c r="C148"/>
  <c r="B148"/>
  <c r="D148"/>
  <c r="C46"/>
  <c r="D46"/>
  <c r="B46"/>
  <c r="C254"/>
  <c r="D254"/>
  <c r="B254"/>
  <c r="B145"/>
  <c r="C145"/>
  <c r="D145"/>
  <c r="C163"/>
  <c r="D163"/>
  <c r="B163"/>
  <c r="C86"/>
  <c r="D86"/>
  <c r="B86"/>
  <c r="D55"/>
  <c r="C55"/>
  <c r="B55"/>
  <c r="D240"/>
  <c r="C240"/>
  <c r="B240"/>
  <c r="C34"/>
  <c r="D34"/>
  <c r="B34"/>
  <c r="B36"/>
  <c r="D36"/>
  <c r="C36"/>
  <c r="B205"/>
  <c r="D205"/>
  <c r="C205"/>
  <c r="D239"/>
  <c r="B239"/>
  <c r="C239"/>
  <c r="B33"/>
  <c r="C33"/>
  <c r="D33"/>
  <c r="B51"/>
  <c r="C51"/>
  <c r="D51"/>
  <c r="B220"/>
  <c r="C220"/>
  <c r="D220"/>
  <c r="D16"/>
  <c r="B16"/>
  <c r="C16"/>
  <c r="F114"/>
  <c r="A305"/>
  <c r="K5" i="2"/>
  <c r="D263" i="25"/>
  <c r="C263"/>
  <c r="B263"/>
  <c r="B57"/>
  <c r="D57"/>
  <c r="C57"/>
  <c r="B75"/>
  <c r="D75"/>
  <c r="C75"/>
  <c r="B244"/>
  <c r="C244"/>
  <c r="D244"/>
  <c r="C15"/>
  <c r="D15"/>
  <c r="B15"/>
  <c r="C120"/>
  <c r="D120"/>
  <c r="B120"/>
  <c r="B241"/>
  <c r="C241"/>
  <c r="D241"/>
  <c r="D259"/>
  <c r="B259"/>
  <c r="C259"/>
  <c r="D85"/>
  <c r="B85"/>
  <c r="C85"/>
  <c r="D151"/>
  <c r="C151"/>
  <c r="B151"/>
  <c r="D218"/>
  <c r="C218"/>
  <c r="B218"/>
  <c r="B130"/>
  <c r="C130"/>
  <c r="D130"/>
  <c r="C132"/>
  <c r="B132"/>
  <c r="D132"/>
  <c r="C301"/>
  <c r="D301"/>
  <c r="B301"/>
  <c r="D298"/>
  <c r="B298"/>
  <c r="C298"/>
  <c r="C129"/>
  <c r="B129"/>
  <c r="D129"/>
  <c r="D147"/>
  <c r="C147"/>
  <c r="B147"/>
  <c r="B38"/>
  <c r="C38"/>
  <c r="D38"/>
  <c r="B20"/>
  <c r="D20"/>
  <c r="C20"/>
  <c r="D86" i="6"/>
  <c r="C86"/>
  <c r="B86"/>
  <c r="D83"/>
  <c r="B83"/>
  <c r="C83"/>
  <c r="B182"/>
  <c r="D182"/>
  <c r="C182"/>
  <c r="D278"/>
  <c r="B278"/>
  <c r="C278"/>
  <c r="B84"/>
  <c r="D84"/>
  <c r="C84"/>
  <c r="D97"/>
  <c r="C97"/>
  <c r="B97"/>
  <c r="C260"/>
  <c r="B260"/>
  <c r="D260"/>
  <c r="B94"/>
  <c r="C94"/>
  <c r="D94"/>
  <c r="B191"/>
  <c r="D191"/>
  <c r="C191"/>
  <c r="B15"/>
  <c r="D15"/>
  <c r="C15"/>
  <c r="C192"/>
  <c r="D192"/>
  <c r="B192"/>
  <c r="C109"/>
  <c r="B109"/>
  <c r="D109"/>
  <c r="B157"/>
  <c r="C157"/>
  <c r="D157"/>
  <c r="D89"/>
  <c r="C89"/>
  <c r="B89"/>
  <c r="B46"/>
  <c r="C46"/>
  <c r="D46"/>
  <c r="B285"/>
  <c r="C285"/>
  <c r="D285"/>
  <c r="B115"/>
  <c r="C115"/>
  <c r="D115"/>
  <c r="D65"/>
  <c r="C65"/>
  <c r="B65"/>
  <c r="B126"/>
  <c r="D126"/>
  <c r="C126"/>
  <c r="B200"/>
  <c r="C200"/>
  <c r="D200"/>
  <c r="C60"/>
  <c r="B60"/>
  <c r="D60"/>
  <c r="C206"/>
  <c r="B206"/>
  <c r="D206"/>
  <c r="D203"/>
  <c r="C203"/>
  <c r="B203"/>
  <c r="C299"/>
  <c r="D299"/>
  <c r="B299"/>
  <c r="B266"/>
  <c r="C266"/>
  <c r="D266"/>
  <c r="B217"/>
  <c r="D217"/>
  <c r="C217"/>
  <c r="B35"/>
  <c r="D35"/>
  <c r="C35"/>
  <c r="B302"/>
  <c r="D302"/>
  <c r="C302"/>
  <c r="D153"/>
  <c r="C153"/>
  <c r="B153"/>
  <c r="C66"/>
  <c r="B66"/>
  <c r="D66"/>
  <c r="C225"/>
  <c r="B225"/>
  <c r="D225"/>
  <c r="D204"/>
  <c r="B204"/>
  <c r="C204"/>
  <c r="B18"/>
  <c r="D18"/>
  <c r="C18"/>
  <c r="B215"/>
  <c r="D215"/>
  <c r="C215"/>
  <c r="D99"/>
  <c r="C99"/>
  <c r="B99"/>
  <c r="B177"/>
  <c r="C177"/>
  <c r="D177"/>
  <c r="D160"/>
  <c r="B160"/>
  <c r="C160"/>
  <c r="C213"/>
  <c r="D213"/>
  <c r="B213"/>
  <c r="D73"/>
  <c r="B73"/>
  <c r="C73"/>
  <c r="B108"/>
  <c r="D108"/>
  <c r="C108"/>
  <c r="D113"/>
  <c r="C113"/>
  <c r="B113"/>
  <c r="D110"/>
  <c r="C110"/>
  <c r="B110"/>
  <c r="C254"/>
  <c r="D254"/>
  <c r="B254"/>
  <c r="D226"/>
  <c r="B226"/>
  <c r="C226"/>
  <c r="B121"/>
  <c r="D121"/>
  <c r="C121"/>
  <c r="D139"/>
  <c r="B139"/>
  <c r="C139"/>
  <c r="C91"/>
  <c r="D91"/>
  <c r="B91"/>
  <c r="B135"/>
  <c r="C135"/>
  <c r="D135"/>
  <c r="D230"/>
  <c r="C230"/>
  <c r="B230"/>
  <c r="D201"/>
  <c r="C201"/>
  <c r="B201"/>
  <c r="B281"/>
  <c r="C281"/>
  <c r="D281"/>
  <c r="D163"/>
  <c r="C163"/>
  <c r="B163"/>
  <c r="C294"/>
  <c r="D294"/>
  <c r="B294"/>
  <c r="D78"/>
  <c r="B78"/>
  <c r="C78"/>
  <c r="D176"/>
  <c r="B176"/>
  <c r="C176"/>
  <c r="C24"/>
  <c r="B24"/>
  <c r="D24"/>
  <c r="C295"/>
  <c r="B295"/>
  <c r="D295"/>
  <c r="B178"/>
  <c r="D178"/>
  <c r="C178"/>
  <c r="B44"/>
  <c r="C44"/>
  <c r="D44"/>
  <c r="C80"/>
  <c r="D80"/>
  <c r="B80"/>
  <c r="C219"/>
  <c r="B219"/>
  <c r="D219"/>
  <c r="B55"/>
  <c r="C55"/>
  <c r="D55"/>
  <c r="D199"/>
  <c r="C199"/>
  <c r="B199"/>
  <c r="D181"/>
  <c r="C181"/>
  <c r="B181"/>
  <c r="D148"/>
  <c r="B148"/>
  <c r="C148"/>
  <c r="D88"/>
  <c r="C88"/>
  <c r="B88"/>
  <c r="B143"/>
  <c r="D143"/>
  <c r="C143"/>
  <c r="D250"/>
  <c r="B250"/>
  <c r="C250"/>
  <c r="C247"/>
  <c r="D247"/>
  <c r="B247"/>
  <c r="B271"/>
  <c r="C271"/>
  <c r="D271"/>
  <c r="B238"/>
  <c r="C238"/>
  <c r="D238"/>
  <c r="B297"/>
  <c r="D297"/>
  <c r="C297"/>
  <c r="B293"/>
  <c r="C293"/>
  <c r="D293"/>
  <c r="C103" i="25"/>
  <c r="D103"/>
  <c r="B103"/>
  <c r="C288"/>
  <c r="B288"/>
  <c r="D288"/>
  <c r="D82"/>
  <c r="B82"/>
  <c r="C82"/>
  <c r="D84"/>
  <c r="C84"/>
  <c r="B84"/>
  <c r="B253"/>
  <c r="C253"/>
  <c r="D253"/>
  <c r="D287"/>
  <c r="B287"/>
  <c r="C287"/>
  <c r="D81"/>
  <c r="B81"/>
  <c r="C81"/>
  <c r="D99"/>
  <c r="B99"/>
  <c r="C99"/>
  <c r="C268"/>
  <c r="D268"/>
  <c r="B268"/>
  <c r="D27"/>
  <c r="B27"/>
  <c r="C27"/>
  <c r="C176"/>
  <c r="D176"/>
  <c r="B176"/>
  <c r="B186"/>
  <c r="C186"/>
  <c r="D186"/>
  <c r="D30"/>
  <c r="C30"/>
  <c r="B30"/>
  <c r="D141"/>
  <c r="C141"/>
  <c r="B141"/>
  <c r="C175"/>
  <c r="D175"/>
  <c r="B175"/>
  <c r="D306"/>
  <c r="B306"/>
  <c r="C306"/>
  <c r="C154"/>
  <c r="D154"/>
  <c r="B154"/>
  <c r="C156"/>
  <c r="B156"/>
  <c r="D156"/>
  <c r="D78"/>
  <c r="B78"/>
  <c r="C78"/>
  <c r="D282"/>
  <c r="B282"/>
  <c r="C282"/>
  <c r="B121"/>
  <c r="C121"/>
  <c r="D121"/>
  <c r="C139"/>
  <c r="B139"/>
  <c r="D139"/>
  <c r="C308"/>
  <c r="B308"/>
  <c r="D308"/>
  <c r="C127"/>
  <c r="D127"/>
  <c r="B127"/>
  <c r="D289"/>
  <c r="B289"/>
  <c r="C289"/>
  <c r="B106"/>
  <c r="C106"/>
  <c r="D106"/>
  <c r="B108"/>
  <c r="D108"/>
  <c r="C108"/>
  <c r="C277"/>
  <c r="B277"/>
  <c r="D277"/>
  <c r="C158"/>
  <c r="D158"/>
  <c r="B158"/>
  <c r="B137"/>
  <c r="D137"/>
  <c r="C137"/>
  <c r="D155"/>
  <c r="C155"/>
  <c r="B155"/>
  <c r="B62"/>
  <c r="C62"/>
  <c r="D62"/>
  <c r="B25"/>
  <c r="D25"/>
  <c r="C25"/>
  <c r="D200"/>
  <c r="C200"/>
  <c r="B200"/>
  <c r="D266"/>
  <c r="B266"/>
  <c r="C266"/>
  <c r="D126"/>
  <c r="B126"/>
  <c r="C126"/>
  <c r="C165"/>
  <c r="D165"/>
  <c r="B165"/>
  <c r="F264" i="4"/>
  <c r="C264"/>
  <c r="D264"/>
  <c r="A264"/>
  <c r="B264"/>
  <c r="C203"/>
  <c r="F203"/>
  <c r="B203"/>
  <c r="A203"/>
  <c r="D203"/>
  <c r="F20"/>
  <c r="C20"/>
  <c r="D20"/>
  <c r="B20"/>
  <c r="A20"/>
  <c r="B138"/>
  <c r="C138"/>
  <c r="F138"/>
  <c r="A138"/>
  <c r="D138"/>
  <c r="C178"/>
  <c r="B178"/>
  <c r="D178"/>
  <c r="A178"/>
  <c r="F178"/>
  <c r="B259"/>
  <c r="F259"/>
  <c r="D259"/>
  <c r="A259"/>
  <c r="C259"/>
  <c r="F97"/>
  <c r="A97"/>
  <c r="D97"/>
  <c r="C97"/>
  <c r="B97"/>
  <c r="A292"/>
  <c r="B292"/>
  <c r="D292"/>
  <c r="F292"/>
  <c r="C292"/>
  <c r="D51"/>
  <c r="C51"/>
  <c r="B51"/>
  <c r="F51"/>
  <c r="A51"/>
  <c r="C139"/>
  <c r="D139"/>
  <c r="F139"/>
  <c r="B139"/>
  <c r="A139"/>
  <c r="C80"/>
  <c r="B80"/>
  <c r="A80"/>
  <c r="D80"/>
  <c r="F80"/>
  <c r="B15"/>
  <c r="D15"/>
  <c r="C15"/>
  <c r="F15"/>
  <c r="A15"/>
  <c r="B74"/>
  <c r="C74"/>
  <c r="F74"/>
  <c r="D74"/>
  <c r="A74"/>
  <c r="A171"/>
  <c r="C171"/>
  <c r="F171"/>
  <c r="B171"/>
  <c r="D171"/>
  <c r="B75"/>
  <c r="A75"/>
  <c r="F75"/>
  <c r="C75"/>
  <c r="D75"/>
  <c r="B83"/>
  <c r="F83"/>
  <c r="C83"/>
  <c r="D83"/>
  <c r="A83"/>
  <c r="D61"/>
  <c r="A61"/>
  <c r="B61"/>
  <c r="F61"/>
  <c r="C61"/>
  <c r="D154"/>
  <c r="C154"/>
  <c r="A154"/>
  <c r="F154"/>
  <c r="B154"/>
  <c r="F54"/>
  <c r="A54"/>
  <c r="D54"/>
  <c r="C54"/>
  <c r="B54"/>
  <c r="D296"/>
  <c r="A296"/>
  <c r="F296"/>
  <c r="C296"/>
  <c r="B296"/>
  <c r="D290"/>
  <c r="A290"/>
  <c r="F290"/>
  <c r="B290"/>
  <c r="C290"/>
  <c r="A55"/>
  <c r="D55"/>
  <c r="C55"/>
  <c r="B55"/>
  <c r="F55"/>
  <c r="B166"/>
  <c r="C166"/>
  <c r="F166"/>
  <c r="A166"/>
  <c r="D166"/>
  <c r="A95"/>
  <c r="F95"/>
  <c r="B95"/>
  <c r="C95"/>
  <c r="D95"/>
  <c r="F190"/>
  <c r="B190"/>
  <c r="C190"/>
  <c r="D190"/>
  <c r="A190"/>
  <c r="D131"/>
  <c r="A131"/>
  <c r="B131"/>
  <c r="C131"/>
  <c r="F131"/>
  <c r="B239"/>
  <c r="F239"/>
  <c r="C239"/>
  <c r="A239"/>
  <c r="D239"/>
  <c r="A108"/>
  <c r="C108"/>
  <c r="D108"/>
  <c r="B108"/>
  <c r="F108"/>
  <c r="D234"/>
  <c r="C234"/>
  <c r="A234"/>
  <c r="B234"/>
  <c r="F234"/>
  <c r="A265"/>
  <c r="D265"/>
  <c r="B265"/>
  <c r="F265"/>
  <c r="C265"/>
  <c r="C286"/>
  <c r="D286"/>
  <c r="B286"/>
  <c r="F286"/>
  <c r="A286"/>
  <c r="A216"/>
  <c r="F216"/>
  <c r="C216"/>
  <c r="D216"/>
  <c r="B216"/>
  <c r="B289"/>
  <c r="C289"/>
  <c r="A289"/>
  <c r="D289"/>
  <c r="F289"/>
  <c r="A213"/>
  <c r="F213"/>
  <c r="B213"/>
  <c r="C213"/>
  <c r="D213"/>
  <c r="F43"/>
  <c r="C43"/>
  <c r="B43"/>
  <c r="D43"/>
  <c r="A43"/>
  <c r="F183"/>
  <c r="C183"/>
  <c r="D183"/>
  <c r="B183"/>
  <c r="A183"/>
  <c r="A229"/>
  <c r="B229"/>
  <c r="F229"/>
  <c r="D229"/>
  <c r="C229"/>
  <c r="F305"/>
  <c r="A305"/>
  <c r="B305"/>
  <c r="D305"/>
  <c r="C305"/>
  <c r="F274"/>
  <c r="A274"/>
  <c r="C274"/>
  <c r="D274"/>
  <c r="B274"/>
  <c r="A87"/>
  <c r="F87"/>
  <c r="B87"/>
  <c r="C87"/>
  <c r="D87"/>
  <c r="D118"/>
  <c r="A118"/>
  <c r="B118"/>
  <c r="F118"/>
  <c r="C118"/>
  <c r="D32"/>
  <c r="A32"/>
  <c r="F32"/>
  <c r="C32"/>
  <c r="B32"/>
  <c r="F224"/>
  <c r="C224"/>
  <c r="B224"/>
  <c r="D224"/>
  <c r="A224"/>
  <c r="B283"/>
  <c r="C283"/>
  <c r="D283"/>
  <c r="A283"/>
  <c r="F283"/>
  <c r="D247"/>
  <c r="F247"/>
  <c r="A247"/>
  <c r="C247"/>
  <c r="B247"/>
  <c r="F133"/>
  <c r="D133"/>
  <c r="B133"/>
  <c r="C133"/>
  <c r="A133"/>
  <c r="B291"/>
  <c r="F291"/>
  <c r="C291"/>
  <c r="A291"/>
  <c r="D291"/>
  <c r="F59"/>
  <c r="B59"/>
  <c r="D59"/>
  <c r="C59"/>
  <c r="A59"/>
  <c r="F270"/>
  <c r="C270"/>
  <c r="A270"/>
  <c r="B270"/>
  <c r="D270"/>
  <c r="B212"/>
  <c r="A212"/>
  <c r="D212"/>
  <c r="C212"/>
  <c r="F212"/>
  <c r="B297"/>
  <c r="A297"/>
  <c r="C297"/>
  <c r="F297"/>
  <c r="D297"/>
  <c r="B56"/>
  <c r="C56"/>
  <c r="D56"/>
  <c r="F56"/>
  <c r="A56"/>
  <c r="B64"/>
  <c r="D64"/>
  <c r="A64"/>
  <c r="F64"/>
  <c r="C64"/>
  <c r="A294"/>
  <c r="F294"/>
  <c r="D294"/>
  <c r="B294"/>
  <c r="C294"/>
  <c r="C23"/>
  <c r="D23"/>
  <c r="A23"/>
  <c r="F23"/>
  <c r="B23"/>
  <c r="D136"/>
  <c r="A136"/>
  <c r="B136"/>
  <c r="C136"/>
  <c r="F136"/>
  <c r="F148"/>
  <c r="B148"/>
  <c r="C148"/>
  <c r="A148"/>
  <c r="D148"/>
  <c r="F287"/>
  <c r="D287"/>
  <c r="B287"/>
  <c r="C287"/>
  <c r="A287"/>
  <c r="A306"/>
  <c r="D306"/>
  <c r="C306"/>
  <c r="F306"/>
  <c r="B306"/>
  <c r="C307"/>
  <c r="D307"/>
  <c r="B307"/>
  <c r="A307"/>
  <c r="F307"/>
  <c r="C126"/>
  <c r="A126"/>
  <c r="B126"/>
  <c r="F126"/>
  <c r="D126"/>
  <c r="A44"/>
  <c r="D44"/>
  <c r="F44"/>
  <c r="C44"/>
  <c r="B44"/>
  <c r="F242"/>
  <c r="C242"/>
  <c r="B242"/>
  <c r="D242"/>
  <c r="A242"/>
  <c r="C22"/>
  <c r="D22"/>
  <c r="A22"/>
  <c r="B22"/>
  <c r="F22"/>
  <c r="A65"/>
  <c r="D65"/>
  <c r="F65"/>
  <c r="B65"/>
  <c r="C65"/>
  <c r="B214"/>
  <c r="A214"/>
  <c r="C214"/>
  <c r="D214"/>
  <c r="F214"/>
  <c r="A24"/>
  <c r="F24"/>
  <c r="B24"/>
  <c r="C24"/>
  <c r="D24"/>
  <c r="A85"/>
  <c r="C85"/>
  <c r="F85"/>
  <c r="B85"/>
  <c r="D85"/>
  <c r="D141"/>
  <c r="A141"/>
  <c r="C141"/>
  <c r="B141"/>
  <c r="F141"/>
  <c r="A102"/>
  <c r="F102"/>
  <c r="C102"/>
  <c r="B102"/>
  <c r="D102"/>
  <c r="A46"/>
  <c r="C46"/>
  <c r="B46"/>
  <c r="F46"/>
  <c r="D46"/>
  <c r="D145"/>
  <c r="B145"/>
  <c r="C145"/>
  <c r="A145"/>
  <c r="F145"/>
  <c r="C304"/>
  <c r="D304"/>
  <c r="A304"/>
  <c r="F304"/>
  <c r="B304"/>
  <c r="D288"/>
  <c r="C288"/>
  <c r="A288"/>
  <c r="F288"/>
  <c r="B288"/>
  <c r="C165"/>
  <c r="D165"/>
  <c r="B165"/>
  <c r="F165"/>
  <c r="A165"/>
  <c r="B39" i="25"/>
  <c r="D39"/>
  <c r="C39"/>
  <c r="B224"/>
  <c r="D224"/>
  <c r="C224"/>
  <c r="C238"/>
  <c r="D238"/>
  <c r="B238"/>
  <c r="D246"/>
  <c r="B246"/>
  <c r="C246"/>
  <c r="C189"/>
  <c r="D189"/>
  <c r="B189"/>
  <c r="C223"/>
  <c r="D223"/>
  <c r="B223"/>
  <c r="B262"/>
  <c r="C262"/>
  <c r="D262"/>
  <c r="D35"/>
  <c r="C35"/>
  <c r="B35"/>
  <c r="C204"/>
  <c r="D204"/>
  <c r="B204"/>
  <c r="D17"/>
  <c r="B17"/>
  <c r="C17"/>
  <c r="B112"/>
  <c r="C112"/>
  <c r="D112"/>
  <c r="B233"/>
  <c r="C233"/>
  <c r="D233"/>
  <c r="C251"/>
  <c r="B251"/>
  <c r="D251"/>
  <c r="C77"/>
  <c r="D77"/>
  <c r="B77"/>
  <c r="B111"/>
  <c r="C111"/>
  <c r="D111"/>
  <c r="D296"/>
  <c r="C296"/>
  <c r="B296"/>
  <c r="C90"/>
  <c r="D90"/>
  <c r="B90"/>
  <c r="D92"/>
  <c r="B92"/>
  <c r="C92"/>
  <c r="D261"/>
  <c r="B261"/>
  <c r="C261"/>
  <c r="K2" i="2"/>
  <c r="F11" i="27"/>
  <c r="D11"/>
  <c r="B11"/>
  <c r="G11"/>
  <c r="H11"/>
  <c r="A11"/>
  <c r="C11"/>
  <c r="X18" i="2"/>
  <c r="X19"/>
  <c r="X17"/>
  <c r="X13"/>
  <c r="X21"/>
  <c r="X62"/>
  <c r="X40"/>
  <c r="X47"/>
  <c r="X23"/>
  <c r="X137"/>
  <c r="X269"/>
  <c r="X265"/>
  <c r="X194"/>
  <c r="X94"/>
  <c r="X43"/>
  <c r="X195"/>
  <c r="X214"/>
  <c r="X184"/>
  <c r="X37"/>
  <c r="X87"/>
  <c r="X106"/>
  <c r="X160"/>
  <c r="X191"/>
  <c r="X300"/>
  <c r="X120"/>
  <c r="X192"/>
  <c r="X29"/>
  <c r="X88"/>
  <c r="X58"/>
  <c r="X230"/>
  <c r="X286"/>
  <c r="X291"/>
  <c r="X284"/>
  <c r="X259"/>
  <c r="X210"/>
  <c r="X272"/>
  <c r="X122"/>
  <c r="X253"/>
  <c r="X281"/>
  <c r="X243"/>
  <c r="X104"/>
  <c r="X231"/>
  <c r="X174"/>
  <c r="X159"/>
  <c r="X27"/>
  <c r="X146"/>
  <c r="X73"/>
  <c r="X197"/>
  <c r="X175"/>
  <c r="X297"/>
  <c r="X240"/>
  <c r="X48"/>
  <c r="X229"/>
  <c r="X244"/>
  <c r="X98"/>
  <c r="X156"/>
  <c r="X103"/>
  <c r="X35"/>
  <c r="X56"/>
  <c r="X152"/>
  <c r="X76"/>
  <c r="X101"/>
  <c r="X66"/>
  <c r="X247"/>
  <c r="X176"/>
  <c r="X287"/>
  <c r="X179"/>
  <c r="X166"/>
  <c r="X285"/>
  <c r="X149"/>
  <c r="X128"/>
  <c r="X218"/>
  <c r="X72"/>
  <c r="X164"/>
  <c r="X276"/>
  <c r="X8"/>
  <c r="X14"/>
  <c r="X20"/>
  <c r="X212"/>
  <c r="X84"/>
  <c r="X289"/>
  <c r="X263"/>
  <c r="X232"/>
  <c r="X141"/>
  <c r="X299"/>
  <c r="X153"/>
  <c r="X71"/>
  <c r="X96"/>
  <c r="X207"/>
  <c r="X213"/>
  <c r="X135"/>
  <c r="X68"/>
  <c r="X252"/>
  <c r="X57"/>
  <c r="X238"/>
  <c r="X167"/>
  <c r="X200"/>
  <c r="X270"/>
  <c r="X54"/>
  <c r="X155"/>
  <c r="X280"/>
  <c r="X220"/>
  <c r="X181"/>
  <c r="X34"/>
  <c r="X250"/>
  <c r="X112"/>
  <c r="X41"/>
  <c r="X83"/>
  <c r="X169"/>
  <c r="X177"/>
  <c r="X102"/>
  <c r="X206"/>
  <c r="X202"/>
  <c r="X55"/>
  <c r="X203"/>
  <c r="X125"/>
  <c r="X28"/>
  <c r="X234"/>
  <c r="X161"/>
  <c r="X91"/>
  <c r="X147"/>
  <c r="X126"/>
  <c r="X248"/>
  <c r="X77"/>
  <c r="X132"/>
  <c r="X171"/>
  <c r="X109"/>
  <c r="X158"/>
  <c r="X163"/>
  <c r="X223"/>
  <c r="X116"/>
  <c r="X226"/>
  <c r="X154"/>
  <c r="X266"/>
  <c r="X100"/>
  <c r="X25"/>
  <c r="X198"/>
  <c r="X127"/>
  <c r="X162"/>
  <c r="X138"/>
  <c r="X117"/>
  <c r="X228"/>
  <c r="X180"/>
  <c r="X39"/>
  <c r="X267"/>
  <c r="X105"/>
  <c r="X279"/>
  <c r="X11"/>
  <c r="X9"/>
  <c r="X15"/>
  <c r="X12"/>
  <c r="X30"/>
  <c r="X70"/>
  <c r="X261"/>
  <c r="X113"/>
  <c r="X288"/>
  <c r="X183"/>
  <c r="X45"/>
  <c r="X293"/>
  <c r="X124"/>
  <c r="X49"/>
  <c r="X273"/>
  <c r="X36"/>
  <c r="X157"/>
  <c r="X80"/>
  <c r="X257"/>
  <c r="X42"/>
  <c r="X204"/>
  <c r="X189"/>
  <c r="X118"/>
  <c r="X75"/>
  <c r="X271"/>
  <c r="X60"/>
  <c r="X178"/>
  <c r="X208"/>
  <c r="X245"/>
  <c r="X123"/>
  <c r="X227"/>
  <c r="X201"/>
  <c r="X63"/>
  <c r="X108"/>
  <c r="X260"/>
  <c r="X298"/>
  <c r="X151"/>
  <c r="X53"/>
  <c r="X219"/>
  <c r="X186"/>
  <c r="X172"/>
  <c r="X110"/>
  <c r="X67"/>
  <c r="X256"/>
  <c r="X185"/>
  <c r="X221"/>
  <c r="X295"/>
  <c r="X144"/>
  <c r="X85"/>
  <c r="X199"/>
  <c r="X44"/>
  <c r="X277"/>
  <c r="X130"/>
  <c r="X51"/>
  <c r="X205"/>
  <c r="X249"/>
  <c r="X82"/>
  <c r="X264"/>
  <c r="X242"/>
  <c r="X290"/>
  <c r="X61"/>
  <c r="X165"/>
  <c r="X283"/>
  <c r="X139"/>
  <c r="X86"/>
  <c r="X145"/>
  <c r="X254"/>
  <c r="X59"/>
  <c r="X239"/>
  <c r="X217"/>
  <c r="X52"/>
  <c r="X170"/>
  <c r="X222"/>
  <c r="X114"/>
  <c r="X10"/>
  <c r="X16"/>
  <c r="X22"/>
  <c r="X111"/>
  <c r="X24"/>
  <c r="X211"/>
  <c r="X64"/>
  <c r="X168"/>
  <c r="X134"/>
  <c r="X92"/>
  <c r="X235"/>
  <c r="X95"/>
  <c r="X188"/>
  <c r="X282"/>
  <c r="X255"/>
  <c r="X233"/>
  <c r="X115"/>
  <c r="X216"/>
  <c r="X133"/>
  <c r="X173"/>
  <c r="X131"/>
  <c r="X69"/>
  <c r="X79"/>
  <c r="X33"/>
  <c r="X31"/>
  <c r="X129"/>
  <c r="X99"/>
  <c r="X74"/>
  <c r="X90"/>
  <c r="X78"/>
  <c r="X182"/>
  <c r="X292"/>
  <c r="X262"/>
  <c r="X142"/>
  <c r="X278"/>
  <c r="X148"/>
  <c r="X140"/>
  <c r="X301"/>
  <c r="X32"/>
  <c r="X275"/>
  <c r="X97"/>
  <c r="X65"/>
  <c r="X215"/>
  <c r="X136"/>
  <c r="X225"/>
  <c r="X246"/>
  <c r="X93"/>
  <c r="X187"/>
  <c r="X143"/>
  <c r="X274"/>
  <c r="X150"/>
  <c r="X89"/>
  <c r="X236"/>
  <c r="X268"/>
  <c r="X241"/>
  <c r="X224"/>
  <c r="X119"/>
  <c r="X193"/>
  <c r="X46"/>
  <c r="X196"/>
  <c r="X107"/>
  <c r="X296"/>
  <c r="X81"/>
  <c r="X38"/>
  <c r="X237"/>
  <c r="X258"/>
  <c r="X26"/>
  <c r="X190"/>
  <c r="X294"/>
  <c r="X251"/>
  <c r="X121"/>
  <c r="X50"/>
  <c r="X209"/>
  <c r="D9" i="6"/>
  <c r="H9"/>
  <c r="C9"/>
  <c r="F9"/>
  <c r="L195" i="2"/>
  <c r="L174"/>
  <c r="L234"/>
  <c r="L129"/>
  <c r="L41"/>
  <c r="L218"/>
  <c r="L117"/>
  <c r="L85"/>
  <c r="L288"/>
  <c r="L275"/>
  <c r="L277"/>
  <c r="L301"/>
  <c r="L56"/>
  <c r="L212"/>
  <c r="L145"/>
  <c r="L62"/>
  <c r="L87"/>
  <c r="L76"/>
  <c r="L267"/>
  <c r="L82"/>
  <c r="L292"/>
  <c r="L159"/>
  <c r="L53"/>
  <c r="L187"/>
  <c r="L161"/>
  <c r="L196"/>
  <c r="L286"/>
  <c r="L105"/>
  <c r="L290"/>
  <c r="L156"/>
  <c r="L149"/>
  <c r="L287"/>
  <c r="L91"/>
  <c r="L59"/>
  <c r="L63"/>
  <c r="L39"/>
  <c r="L271"/>
  <c r="L70"/>
  <c r="L65"/>
  <c r="L216"/>
  <c r="L185"/>
  <c r="L199"/>
  <c r="L197"/>
  <c r="L191"/>
  <c r="L26"/>
  <c r="L31"/>
  <c r="L137"/>
  <c r="L233"/>
  <c r="L246"/>
  <c r="L226"/>
  <c r="L93"/>
  <c r="L250"/>
  <c r="L67"/>
  <c r="L109"/>
  <c r="L115"/>
  <c r="L95"/>
  <c r="L140"/>
  <c r="L224"/>
  <c r="L77"/>
  <c r="L278"/>
  <c r="L238"/>
  <c r="L127"/>
  <c r="L222"/>
  <c r="L97"/>
  <c r="L269"/>
  <c r="L180"/>
  <c r="G9" i="6"/>
  <c r="A9"/>
  <c r="B9"/>
  <c r="L116" i="2"/>
  <c r="L132"/>
  <c r="L141"/>
  <c r="L123"/>
  <c r="L158"/>
  <c r="L198"/>
  <c r="L240"/>
  <c r="L128"/>
  <c r="L210"/>
  <c r="L146"/>
  <c r="L131"/>
  <c r="L264"/>
  <c r="L252"/>
  <c r="L32"/>
  <c r="L239"/>
  <c r="L162"/>
  <c r="L188"/>
  <c r="L12"/>
  <c r="L193"/>
  <c r="L61"/>
  <c r="L73"/>
  <c r="L136"/>
  <c r="L281"/>
  <c r="L165"/>
  <c r="L176"/>
  <c r="L266"/>
  <c r="L163"/>
  <c r="L89"/>
  <c r="L135"/>
  <c r="L206"/>
  <c r="L260"/>
  <c r="L74"/>
  <c r="L297"/>
  <c r="L227"/>
  <c r="L113"/>
  <c r="L219"/>
  <c r="L213"/>
  <c r="L221"/>
  <c r="L49"/>
  <c r="L177"/>
  <c r="L253"/>
  <c r="L72"/>
  <c r="L168"/>
  <c r="L81"/>
  <c r="L69"/>
  <c r="L261"/>
  <c r="L186"/>
  <c r="L107"/>
  <c r="L92"/>
  <c r="L42"/>
  <c r="L66"/>
  <c r="L142"/>
  <c r="L15"/>
  <c r="L241"/>
  <c r="L153"/>
  <c r="L86"/>
  <c r="L265"/>
  <c r="L83"/>
  <c r="L171"/>
  <c r="L247"/>
  <c r="L167"/>
  <c r="L236"/>
  <c r="L122"/>
  <c r="L50"/>
  <c r="L248"/>
  <c r="L166"/>
  <c r="L205"/>
  <c r="L154"/>
  <c r="L285"/>
  <c r="L20"/>
  <c r="L272"/>
  <c r="L148"/>
  <c r="L214"/>
  <c r="L130"/>
  <c r="L151"/>
  <c r="L262"/>
  <c r="L249"/>
  <c r="L182"/>
  <c r="L27"/>
  <c r="L96"/>
  <c r="L175"/>
  <c r="L273"/>
  <c r="L295"/>
  <c r="L294"/>
  <c r="L121"/>
  <c r="L263"/>
  <c r="L298"/>
  <c r="L209"/>
  <c r="L47"/>
  <c r="L291"/>
  <c r="L169"/>
  <c r="L98"/>
  <c r="L104"/>
  <c r="L118"/>
  <c r="L64"/>
  <c r="L99"/>
  <c r="L178"/>
  <c r="L289"/>
  <c r="L35"/>
  <c r="L38"/>
  <c r="L152"/>
  <c r="L19"/>
  <c r="L190"/>
  <c r="L144"/>
  <c r="L257"/>
  <c r="L80"/>
  <c r="L71"/>
  <c r="L28"/>
  <c r="L16"/>
  <c r="L170"/>
  <c r="L78"/>
  <c r="L225"/>
  <c r="L55"/>
  <c r="L254"/>
  <c r="L101"/>
  <c r="L283"/>
  <c r="L184"/>
  <c r="L237"/>
  <c r="L54"/>
  <c r="L94"/>
  <c r="L200"/>
  <c r="L276"/>
  <c r="L124"/>
  <c r="L242"/>
  <c r="L232"/>
  <c r="L208"/>
  <c r="L133"/>
  <c r="L30"/>
  <c r="L251"/>
  <c r="L245"/>
  <c r="L21"/>
  <c r="L75"/>
  <c r="L259"/>
  <c r="L229"/>
  <c r="L114"/>
  <c r="L243"/>
  <c r="L33"/>
  <c r="L217"/>
  <c r="L207"/>
  <c r="L194"/>
  <c r="L13"/>
  <c r="L120"/>
  <c r="L23"/>
  <c r="L220"/>
  <c r="L147"/>
  <c r="L60"/>
  <c r="L108"/>
  <c r="L203"/>
  <c r="L125"/>
  <c r="L44"/>
  <c r="L68"/>
  <c r="L235"/>
  <c r="L181"/>
  <c r="L51"/>
  <c r="L52"/>
  <c r="L280"/>
  <c r="L189"/>
  <c r="L293"/>
  <c r="L14"/>
  <c r="L9"/>
  <c r="L18"/>
  <c r="L173"/>
  <c r="L103"/>
  <c r="L279"/>
  <c r="L256"/>
  <c r="L46"/>
  <c r="L143"/>
  <c r="L100"/>
  <c r="L40"/>
  <c r="L37"/>
  <c r="L258"/>
  <c r="L157"/>
  <c r="L231"/>
  <c r="L183"/>
  <c r="L106"/>
  <c r="L215"/>
  <c r="L22"/>
  <c r="L126"/>
  <c r="L29"/>
  <c r="L84"/>
  <c r="L138"/>
  <c r="L244"/>
  <c r="L204"/>
  <c r="L25"/>
  <c r="L57"/>
  <c r="L17"/>
  <c r="L172"/>
  <c r="L296"/>
  <c r="L58"/>
  <c r="L134"/>
  <c r="L230"/>
  <c r="L110"/>
  <c r="L45"/>
  <c r="L202"/>
  <c r="L36"/>
  <c r="L282"/>
  <c r="L299"/>
  <c r="L111"/>
  <c r="L270"/>
  <c r="L102"/>
  <c r="L48"/>
  <c r="L201"/>
  <c r="L300"/>
  <c r="L192"/>
  <c r="L223"/>
  <c r="L90"/>
  <c r="L79"/>
  <c r="L112"/>
  <c r="L8"/>
  <c r="L10"/>
  <c r="L11"/>
  <c r="L155"/>
  <c r="L228"/>
  <c r="L150"/>
  <c r="L274"/>
  <c r="L268"/>
  <c r="L284"/>
  <c r="L139"/>
  <c r="L255"/>
  <c r="L43"/>
  <c r="L88"/>
  <c r="L211"/>
  <c r="L119"/>
  <c r="L164"/>
  <c r="L34"/>
  <c r="L24"/>
  <c r="L179"/>
  <c r="L160"/>
  <c r="D9" i="25"/>
  <c r="G9"/>
  <c r="F9"/>
  <c r="H9"/>
  <c r="C9"/>
  <c r="B9"/>
  <c r="A9"/>
  <c r="W20" i="2"/>
  <c r="W18"/>
  <c r="W22"/>
  <c r="W223"/>
  <c r="W46"/>
  <c r="W236"/>
  <c r="W51"/>
  <c r="W187"/>
  <c r="W170"/>
  <c r="W135"/>
  <c r="W268"/>
  <c r="W30"/>
  <c r="W287"/>
  <c r="W110"/>
  <c r="W300"/>
  <c r="W115"/>
  <c r="W251"/>
  <c r="W88"/>
  <c r="W73"/>
  <c r="W214"/>
  <c r="W91"/>
  <c r="W225"/>
  <c r="W40"/>
  <c r="W246"/>
  <c r="W53"/>
  <c r="W189"/>
  <c r="W281"/>
  <c r="W137"/>
  <c r="W278"/>
  <c r="W155"/>
  <c r="W289"/>
  <c r="W104"/>
  <c r="W106"/>
  <c r="W117"/>
  <c r="W253"/>
  <c r="W67"/>
  <c r="W201"/>
  <c r="W298"/>
  <c r="W93"/>
  <c r="W101"/>
  <c r="W299"/>
  <c r="W121"/>
  <c r="W122"/>
  <c r="W65"/>
  <c r="W206"/>
  <c r="W218"/>
  <c r="W83"/>
  <c r="W31"/>
  <c r="W165"/>
  <c r="W44"/>
  <c r="W52"/>
  <c r="W188"/>
  <c r="W85"/>
  <c r="W136"/>
  <c r="W269"/>
  <c r="W28"/>
  <c r="W249"/>
  <c r="W296"/>
  <c r="W175"/>
  <c r="W50"/>
  <c r="W134"/>
  <c r="W259"/>
  <c r="W24"/>
  <c r="W81"/>
  <c r="W159"/>
  <c r="W293"/>
  <c r="W172"/>
  <c r="W25"/>
  <c r="W123"/>
  <c r="W257"/>
  <c r="W71"/>
  <c r="W204"/>
  <c r="W149"/>
  <c r="W14"/>
  <c r="W11"/>
  <c r="W17"/>
  <c r="W97"/>
  <c r="W231"/>
  <c r="W118"/>
  <c r="W244"/>
  <c r="W61"/>
  <c r="W215"/>
  <c r="W226"/>
  <c r="W150"/>
  <c r="W27"/>
  <c r="W161"/>
  <c r="W295"/>
  <c r="W182"/>
  <c r="W74"/>
  <c r="W125"/>
  <c r="W132"/>
  <c r="W212"/>
  <c r="W80"/>
  <c r="W284"/>
  <c r="W99"/>
  <c r="W233"/>
  <c r="W112"/>
  <c r="W254"/>
  <c r="W63"/>
  <c r="W196"/>
  <c r="W258"/>
  <c r="W144"/>
  <c r="W29"/>
  <c r="W163"/>
  <c r="W297"/>
  <c r="W176"/>
  <c r="W162"/>
  <c r="W127"/>
  <c r="W260"/>
  <c r="W213"/>
  <c r="W208"/>
  <c r="W294"/>
  <c r="W58"/>
  <c r="W173"/>
  <c r="W66"/>
  <c r="W124"/>
  <c r="W148"/>
  <c r="W72"/>
  <c r="W205"/>
  <c r="W217"/>
  <c r="W224"/>
  <c r="W39"/>
  <c r="W237"/>
  <c r="W245"/>
  <c r="W70"/>
  <c r="W195"/>
  <c r="W234"/>
  <c r="W143"/>
  <c r="W221"/>
  <c r="W36"/>
  <c r="W23"/>
  <c r="W49"/>
  <c r="W183"/>
  <c r="W146"/>
  <c r="W133"/>
  <c r="W140"/>
  <c r="W276"/>
  <c r="W33"/>
  <c r="W167"/>
  <c r="W54"/>
  <c r="W180"/>
  <c r="W98"/>
  <c r="W158"/>
  <c r="W264"/>
  <c r="W86"/>
  <c r="W19"/>
  <c r="W8"/>
  <c r="W12"/>
  <c r="W21"/>
  <c r="W156"/>
  <c r="W280"/>
  <c r="W105"/>
  <c r="W42"/>
  <c r="W126"/>
  <c r="W262"/>
  <c r="W68"/>
  <c r="W266"/>
  <c r="W274"/>
  <c r="W220"/>
  <c r="W35"/>
  <c r="W169"/>
  <c r="W48"/>
  <c r="W190"/>
  <c r="W210"/>
  <c r="W186"/>
  <c r="W139"/>
  <c r="W273"/>
  <c r="W166"/>
  <c r="W292"/>
  <c r="W171"/>
  <c r="W26"/>
  <c r="W120"/>
  <c r="W256"/>
  <c r="W78"/>
  <c r="W203"/>
  <c r="W290"/>
  <c r="W230"/>
  <c r="W37"/>
  <c r="W235"/>
  <c r="W184"/>
  <c r="W57"/>
  <c r="W178"/>
  <c r="W142"/>
  <c r="W267"/>
  <c r="W152"/>
  <c r="W160"/>
  <c r="W168"/>
  <c r="W47"/>
  <c r="W181"/>
  <c r="W130"/>
  <c r="W131"/>
  <c r="W265"/>
  <c r="W79"/>
  <c r="W283"/>
  <c r="W114"/>
  <c r="W232"/>
  <c r="W111"/>
  <c r="W119"/>
  <c r="W255"/>
  <c r="W69"/>
  <c r="W151"/>
  <c r="W282"/>
  <c r="W95"/>
  <c r="W229"/>
  <c r="W108"/>
  <c r="W286"/>
  <c r="W59"/>
  <c r="W193"/>
  <c r="W250"/>
  <c r="W242"/>
  <c r="W92"/>
  <c r="W222"/>
  <c r="W41"/>
  <c r="W239"/>
  <c r="W62"/>
  <c r="W198"/>
  <c r="W154"/>
  <c r="W147"/>
  <c r="W271"/>
  <c r="W9"/>
  <c r="W16"/>
  <c r="W10"/>
  <c r="W13"/>
  <c r="W15"/>
  <c r="W38"/>
  <c r="W164"/>
  <c r="W43"/>
  <c r="W177"/>
  <c r="W82"/>
  <c r="W128"/>
  <c r="W261"/>
  <c r="W75"/>
  <c r="W209"/>
  <c r="W102"/>
  <c r="W228"/>
  <c r="W107"/>
  <c r="W241"/>
  <c r="W56"/>
  <c r="W192"/>
  <c r="W199"/>
  <c r="W194"/>
  <c r="W87"/>
  <c r="W32"/>
  <c r="W174"/>
  <c r="W45"/>
  <c r="W179"/>
  <c r="W90"/>
  <c r="W211"/>
  <c r="W263"/>
  <c r="W77"/>
  <c r="W279"/>
  <c r="W96"/>
  <c r="W238"/>
  <c r="W109"/>
  <c r="W243"/>
  <c r="W60"/>
  <c r="W275"/>
  <c r="W202"/>
  <c r="W141"/>
  <c r="W219"/>
  <c r="W227"/>
  <c r="W248"/>
  <c r="W240"/>
  <c r="W55"/>
  <c r="W191"/>
  <c r="W138"/>
  <c r="W94"/>
  <c r="W272"/>
  <c r="W157"/>
  <c r="W291"/>
  <c r="W185"/>
  <c r="W34"/>
  <c r="W216"/>
  <c r="W129"/>
  <c r="W270"/>
  <c r="W76"/>
  <c r="W84"/>
  <c r="W288"/>
  <c r="W103"/>
  <c r="W301"/>
  <c r="W116"/>
  <c r="W252"/>
  <c r="W277"/>
  <c r="W200"/>
  <c r="W207"/>
  <c r="W285"/>
  <c r="W100"/>
  <c r="W89"/>
  <c r="W113"/>
  <c r="W247"/>
  <c r="W64"/>
  <c r="W197"/>
  <c r="W153"/>
  <c r="W145"/>
  <c r="J220" i="4"/>
  <c r="J30"/>
  <c r="J189"/>
  <c r="J268"/>
  <c r="J277"/>
  <c r="J100"/>
  <c r="J267"/>
  <c r="J194"/>
  <c r="J34"/>
  <c r="J205"/>
  <c r="J236"/>
  <c r="J88"/>
  <c r="J227"/>
  <c r="J206"/>
  <c r="J104"/>
  <c r="J40"/>
  <c r="J266"/>
  <c r="J276"/>
  <c r="J177"/>
  <c r="J76"/>
  <c r="J199"/>
  <c r="J66"/>
  <c r="J210"/>
  <c r="J48"/>
  <c r="J303"/>
  <c r="J73"/>
  <c r="J156"/>
  <c r="J49"/>
  <c r="J285"/>
  <c r="J67"/>
  <c r="J98"/>
  <c r="J226"/>
  <c r="J114"/>
  <c r="J258"/>
  <c r="J186"/>
  <c r="J96"/>
  <c r="J260"/>
  <c r="J203"/>
  <c r="J259"/>
  <c r="J51"/>
  <c r="J80"/>
  <c r="J74"/>
  <c r="J296"/>
  <c r="J23"/>
  <c r="J65"/>
  <c r="J11" i="6"/>
  <c r="J12" i="25"/>
  <c r="J159" i="4"/>
  <c r="J53"/>
  <c r="J109"/>
  <c r="J35"/>
  <c r="J222"/>
  <c r="J185"/>
  <c r="J215"/>
  <c r="J250"/>
  <c r="J168"/>
  <c r="J101"/>
  <c r="J84"/>
  <c r="J196"/>
  <c r="J116"/>
  <c r="J140"/>
  <c r="J269"/>
  <c r="J246"/>
  <c r="J191"/>
  <c r="J152"/>
  <c r="J38"/>
  <c r="J281"/>
  <c r="J62"/>
  <c r="J57"/>
  <c r="J254"/>
  <c r="J176"/>
  <c r="J164"/>
  <c r="J182"/>
  <c r="J163"/>
  <c r="J193"/>
  <c r="J300"/>
  <c r="J147"/>
  <c r="J172"/>
  <c r="J142"/>
  <c r="J120"/>
  <c r="J146"/>
  <c r="J103"/>
  <c r="J200"/>
  <c r="J180"/>
  <c r="J71"/>
  <c r="J209"/>
  <c r="J233"/>
  <c r="J70"/>
  <c r="J130"/>
  <c r="J99"/>
  <c r="J197"/>
  <c r="J81"/>
  <c r="J198"/>
  <c r="J201"/>
  <c r="J252"/>
  <c r="J305" i="25"/>
  <c r="J264" i="4"/>
  <c r="J178"/>
  <c r="J97"/>
  <c r="J292"/>
  <c r="J75"/>
  <c r="J83"/>
  <c r="J154"/>
  <c r="J54"/>
  <c r="J95"/>
  <c r="J216"/>
  <c r="J183"/>
  <c r="J274"/>
  <c r="J87"/>
  <c r="J59"/>
  <c r="J297"/>
  <c r="J56"/>
  <c r="J85"/>
  <c r="J288"/>
  <c r="J150"/>
  <c r="J149"/>
  <c r="J29"/>
  <c r="J188"/>
  <c r="J41"/>
  <c r="J218"/>
  <c r="J232"/>
  <c r="J125"/>
  <c r="J279"/>
  <c r="J173"/>
  <c r="J263"/>
  <c r="J245"/>
  <c r="J211"/>
  <c r="J217"/>
  <c r="J45"/>
  <c r="J280"/>
  <c r="J275"/>
  <c r="J124"/>
  <c r="J90"/>
  <c r="J230"/>
  <c r="J92"/>
  <c r="J72"/>
  <c r="J86"/>
  <c r="J278"/>
  <c r="J174"/>
  <c r="J161"/>
  <c r="J132"/>
  <c r="J91"/>
  <c r="J235"/>
  <c r="J207"/>
  <c r="J94"/>
  <c r="J137"/>
  <c r="J110"/>
  <c r="J219"/>
  <c r="J170"/>
  <c r="J42"/>
  <c r="J257"/>
  <c r="J105"/>
  <c r="J117"/>
  <c r="J237"/>
  <c r="J295"/>
  <c r="J25"/>
  <c r="J93"/>
  <c r="J58"/>
  <c r="J20"/>
  <c r="J138"/>
  <c r="J131"/>
  <c r="J234"/>
  <c r="J286"/>
  <c r="J289"/>
  <c r="J305"/>
  <c r="J32"/>
  <c r="J224"/>
  <c r="J270"/>
  <c r="J306"/>
  <c r="J307"/>
  <c r="J214"/>
  <c r="J46"/>
  <c r="J145"/>
  <c r="J304"/>
  <c r="J165"/>
  <c r="J11" i="27"/>
  <c r="J9" i="6"/>
  <c r="J13"/>
  <c r="J69" i="4"/>
  <c r="J151"/>
  <c r="J78"/>
  <c r="J299"/>
  <c r="J39"/>
  <c r="J155"/>
  <c r="J128"/>
  <c r="J169"/>
  <c r="J158"/>
  <c r="J223"/>
  <c r="J272"/>
  <c r="J47"/>
  <c r="J127"/>
  <c r="J249"/>
  <c r="J77"/>
  <c r="J111"/>
  <c r="J273"/>
  <c r="J231"/>
  <c r="J204"/>
  <c r="J225"/>
  <c r="J68"/>
  <c r="J82"/>
  <c r="J33"/>
  <c r="J228"/>
  <c r="J112"/>
  <c r="J244"/>
  <c r="J160"/>
  <c r="J243"/>
  <c r="J123"/>
  <c r="J282"/>
  <c r="J63"/>
  <c r="J253"/>
  <c r="J221"/>
  <c r="J309"/>
  <c r="J26"/>
  <c r="J157"/>
  <c r="J134"/>
  <c r="J301"/>
  <c r="J153"/>
  <c r="J241"/>
  <c r="J135"/>
  <c r="J308"/>
  <c r="J184"/>
  <c r="J122"/>
  <c r="J115"/>
  <c r="J262"/>
  <c r="J17"/>
  <c r="J89"/>
  <c r="J139"/>
  <c r="J171"/>
  <c r="J61"/>
  <c r="J290"/>
  <c r="J166"/>
  <c r="J239"/>
  <c r="J265"/>
  <c r="J213"/>
  <c r="J133"/>
  <c r="J291"/>
  <c r="J294"/>
  <c r="J287"/>
  <c r="J10" i="25"/>
  <c r="W4" i="2" l="1"/>
  <c r="L6"/>
  <c r="L5"/>
  <c r="X5"/>
  <c r="W2"/>
  <c r="L3"/>
  <c r="M179"/>
  <c r="N179" s="1"/>
  <c r="O179" s="1"/>
  <c r="P179" s="1"/>
  <c r="M119"/>
  <c r="N119" s="1"/>
  <c r="O119" s="1"/>
  <c r="P119" s="1"/>
  <c r="M255"/>
  <c r="N255" s="1"/>
  <c r="O255" s="1"/>
  <c r="P255" s="1"/>
  <c r="M155"/>
  <c r="N155" s="1"/>
  <c r="O155" s="1"/>
  <c r="P155" s="1"/>
  <c r="M112"/>
  <c r="N112" s="1"/>
  <c r="O112" s="1"/>
  <c r="P112" s="1"/>
  <c r="M192"/>
  <c r="N192" s="1"/>
  <c r="O192" s="1"/>
  <c r="P192" s="1"/>
  <c r="M102"/>
  <c r="N102" s="1"/>
  <c r="O102" s="1"/>
  <c r="P102" s="1"/>
  <c r="M282"/>
  <c r="N282" s="1"/>
  <c r="O282" s="1"/>
  <c r="P282" s="1"/>
  <c r="M110"/>
  <c r="N110" s="1"/>
  <c r="O110" s="1"/>
  <c r="P110" s="1"/>
  <c r="M296"/>
  <c r="N296" s="1"/>
  <c r="O296" s="1"/>
  <c r="P296" s="1"/>
  <c r="M25"/>
  <c r="N25" s="1"/>
  <c r="O25" s="1"/>
  <c r="P25" s="1"/>
  <c r="M84"/>
  <c r="N84" s="1"/>
  <c r="O84" s="1"/>
  <c r="P84" s="1"/>
  <c r="M215"/>
  <c r="N215" s="1"/>
  <c r="O215" s="1"/>
  <c r="P215" s="1"/>
  <c r="M157"/>
  <c r="N157" s="1"/>
  <c r="O157" s="1"/>
  <c r="P157" s="1"/>
  <c r="M100"/>
  <c r="N100" s="1"/>
  <c r="O100" s="1"/>
  <c r="P100" s="1"/>
  <c r="M279"/>
  <c r="N279" s="1"/>
  <c r="O279" s="1"/>
  <c r="P279" s="1"/>
  <c r="M189"/>
  <c r="N189" s="1"/>
  <c r="O189" s="1"/>
  <c r="P189" s="1"/>
  <c r="M181"/>
  <c r="N181" s="1"/>
  <c r="O181" s="1"/>
  <c r="P181" s="1"/>
  <c r="M125"/>
  <c r="N125" s="1"/>
  <c r="O125" s="1"/>
  <c r="P125" s="1"/>
  <c r="M147"/>
  <c r="N147" s="1"/>
  <c r="O147" s="1"/>
  <c r="P147" s="1"/>
  <c r="M207"/>
  <c r="N207" s="1"/>
  <c r="O207" s="1"/>
  <c r="P207" s="1"/>
  <c r="M114"/>
  <c r="N114" s="1"/>
  <c r="O114" s="1"/>
  <c r="P114" s="1"/>
  <c r="M21"/>
  <c r="N21" s="1"/>
  <c r="O21" s="1"/>
  <c r="P21" s="1"/>
  <c r="M133"/>
  <c r="N133" s="1"/>
  <c r="O133" s="1"/>
  <c r="P133" s="1"/>
  <c r="M124"/>
  <c r="N124" s="1"/>
  <c r="O124" s="1"/>
  <c r="P124" s="1"/>
  <c r="M54"/>
  <c r="N54" s="1"/>
  <c r="O54" s="1"/>
  <c r="P54" s="1"/>
  <c r="M101"/>
  <c r="N101" s="1"/>
  <c r="O101" s="1"/>
  <c r="P101" s="1"/>
  <c r="M78"/>
  <c r="N78" s="1"/>
  <c r="O78" s="1"/>
  <c r="P78" s="1"/>
  <c r="M71"/>
  <c r="N71" s="1"/>
  <c r="O71" s="1"/>
  <c r="P71" s="1"/>
  <c r="M190"/>
  <c r="N190" s="1"/>
  <c r="O190" s="1"/>
  <c r="P190" s="1"/>
  <c r="M35"/>
  <c r="N35" s="1"/>
  <c r="O35" s="1"/>
  <c r="P35" s="1"/>
  <c r="M64"/>
  <c r="N64" s="1"/>
  <c r="O64" s="1"/>
  <c r="P64" s="1"/>
  <c r="M169"/>
  <c r="N169" s="1"/>
  <c r="O169" s="1"/>
  <c r="P169" s="1"/>
  <c r="M298"/>
  <c r="N298" s="1"/>
  <c r="O298" s="1"/>
  <c r="P298" s="1"/>
  <c r="M295"/>
  <c r="N295" s="1"/>
  <c r="O295" s="1"/>
  <c r="P295" s="1"/>
  <c r="M27"/>
  <c r="N27" s="1"/>
  <c r="O27" s="1"/>
  <c r="P27" s="1"/>
  <c r="M151"/>
  <c r="N151" s="1"/>
  <c r="O151" s="1"/>
  <c r="P151" s="1"/>
  <c r="M272"/>
  <c r="N272" s="1"/>
  <c r="O272" s="1"/>
  <c r="P272" s="1"/>
  <c r="M205"/>
  <c r="N205" s="1"/>
  <c r="O205" s="1"/>
  <c r="P205" s="1"/>
  <c r="M122"/>
  <c r="N122" s="1"/>
  <c r="O122" s="1"/>
  <c r="P122" s="1"/>
  <c r="M171"/>
  <c r="N171" s="1"/>
  <c r="O171" s="1"/>
  <c r="P171" s="1"/>
  <c r="M153"/>
  <c r="N153" s="1"/>
  <c r="O153" s="1"/>
  <c r="P153" s="1"/>
  <c r="M66"/>
  <c r="N66" s="1"/>
  <c r="O66" s="1"/>
  <c r="P66" s="1"/>
  <c r="M186"/>
  <c r="N186" s="1"/>
  <c r="O186" s="1"/>
  <c r="P186" s="1"/>
  <c r="M168"/>
  <c r="N168" s="1"/>
  <c r="O168" s="1"/>
  <c r="P168" s="1"/>
  <c r="M49"/>
  <c r="N49" s="1"/>
  <c r="O49" s="1"/>
  <c r="P49" s="1"/>
  <c r="M113"/>
  <c r="N113" s="1"/>
  <c r="O113" s="1"/>
  <c r="P113" s="1"/>
  <c r="M260"/>
  <c r="N260" s="1"/>
  <c r="O260" s="1"/>
  <c r="P260" s="1"/>
  <c r="M163"/>
  <c r="N163" s="1"/>
  <c r="O163" s="1"/>
  <c r="P163" s="1"/>
  <c r="M281"/>
  <c r="N281" s="1"/>
  <c r="O281" s="1"/>
  <c r="P281" s="1"/>
  <c r="M193"/>
  <c r="N193" s="1"/>
  <c r="O193" s="1"/>
  <c r="P193" s="1"/>
  <c r="M239"/>
  <c r="N239" s="1"/>
  <c r="O239" s="1"/>
  <c r="P239" s="1"/>
  <c r="M131"/>
  <c r="N131" s="1"/>
  <c r="O131" s="1"/>
  <c r="P131" s="1"/>
  <c r="M240"/>
  <c r="N240" s="1"/>
  <c r="O240" s="1"/>
  <c r="P240" s="1"/>
  <c r="M141"/>
  <c r="N141" s="1"/>
  <c r="O141" s="1"/>
  <c r="P141" s="1"/>
  <c r="M269"/>
  <c r="N269" s="1"/>
  <c r="O269" s="1"/>
  <c r="P269" s="1"/>
  <c r="M238"/>
  <c r="N238" s="1"/>
  <c r="O238" s="1"/>
  <c r="P238" s="1"/>
  <c r="M140"/>
  <c r="N140" s="1"/>
  <c r="O140" s="1"/>
  <c r="P140" s="1"/>
  <c r="M67"/>
  <c r="N67" s="1"/>
  <c r="O67" s="1"/>
  <c r="P67" s="1"/>
  <c r="M246"/>
  <c r="N246" s="1"/>
  <c r="O246" s="1"/>
  <c r="P246" s="1"/>
  <c r="M26"/>
  <c r="N26" s="1"/>
  <c r="O26" s="1"/>
  <c r="P26" s="1"/>
  <c r="M185"/>
  <c r="N185" s="1"/>
  <c r="O185" s="1"/>
  <c r="P185" s="1"/>
  <c r="M271"/>
  <c r="N271" s="1"/>
  <c r="O271" s="1"/>
  <c r="P271" s="1"/>
  <c r="M91"/>
  <c r="N91" s="1"/>
  <c r="O91" s="1"/>
  <c r="P91" s="1"/>
  <c r="M290"/>
  <c r="N290" s="1"/>
  <c r="O290" s="1"/>
  <c r="P290" s="1"/>
  <c r="M161"/>
  <c r="N161" s="1"/>
  <c r="O161" s="1"/>
  <c r="P161" s="1"/>
  <c r="M292"/>
  <c r="N292" s="1"/>
  <c r="O292" s="1"/>
  <c r="P292" s="1"/>
  <c r="M87"/>
  <c r="N87" s="1"/>
  <c r="O87" s="1"/>
  <c r="P87" s="1"/>
  <c r="M56"/>
  <c r="N56" s="1"/>
  <c r="O56" s="1"/>
  <c r="P56" s="1"/>
  <c r="M288"/>
  <c r="N288" s="1"/>
  <c r="O288" s="1"/>
  <c r="P288" s="1"/>
  <c r="M41"/>
  <c r="N41" s="1"/>
  <c r="O41" s="1"/>
  <c r="P41" s="1"/>
  <c r="M195"/>
  <c r="N195" s="1"/>
  <c r="O195" s="1"/>
  <c r="P195" s="1"/>
  <c r="M24"/>
  <c r="N24" s="1"/>
  <c r="O24" s="1"/>
  <c r="P24" s="1"/>
  <c r="M211"/>
  <c r="N211" s="1"/>
  <c r="O211" s="1"/>
  <c r="P211" s="1"/>
  <c r="M139"/>
  <c r="N139" s="1"/>
  <c r="O139" s="1"/>
  <c r="P139" s="1"/>
  <c r="M274"/>
  <c r="N274" s="1"/>
  <c r="O274" s="1"/>
  <c r="P274" s="1"/>
  <c r="M11"/>
  <c r="N11" s="1"/>
  <c r="O11" s="1"/>
  <c r="P11" s="1"/>
  <c r="M79"/>
  <c r="N79" s="1"/>
  <c r="O79" s="1"/>
  <c r="P79" s="1"/>
  <c r="M300"/>
  <c r="N300" s="1"/>
  <c r="O300" s="1"/>
  <c r="P300" s="1"/>
  <c r="M270"/>
  <c r="N270" s="1"/>
  <c r="O270" s="1"/>
  <c r="P270" s="1"/>
  <c r="M36"/>
  <c r="N36" s="1"/>
  <c r="O36" s="1"/>
  <c r="P36" s="1"/>
  <c r="M230"/>
  <c r="N230" s="1"/>
  <c r="O230" s="1"/>
  <c r="P230" s="1"/>
  <c r="M172"/>
  <c r="N172" s="1"/>
  <c r="O172" s="1"/>
  <c r="P172" s="1"/>
  <c r="M204"/>
  <c r="N204" s="1"/>
  <c r="O204" s="1"/>
  <c r="P204" s="1"/>
  <c r="M29"/>
  <c r="N29" s="1"/>
  <c r="O29" s="1"/>
  <c r="P29" s="1"/>
  <c r="M106"/>
  <c r="N106" s="1"/>
  <c r="O106" s="1"/>
  <c r="P106" s="1"/>
  <c r="M258"/>
  <c r="N258" s="1"/>
  <c r="O258" s="1"/>
  <c r="P258" s="1"/>
  <c r="M143"/>
  <c r="N143" s="1"/>
  <c r="O143" s="1"/>
  <c r="P143" s="1"/>
  <c r="M103"/>
  <c r="N103" s="1"/>
  <c r="O103" s="1"/>
  <c r="P103" s="1"/>
  <c r="M9"/>
  <c r="N9" s="1"/>
  <c r="O9" s="1"/>
  <c r="P9" s="1"/>
  <c r="M280"/>
  <c r="N280" s="1"/>
  <c r="O280" s="1"/>
  <c r="P280" s="1"/>
  <c r="M235"/>
  <c r="N235" s="1"/>
  <c r="O235" s="1"/>
  <c r="P235" s="1"/>
  <c r="M203"/>
  <c r="N203" s="1"/>
  <c r="O203" s="1"/>
  <c r="P203" s="1"/>
  <c r="M220"/>
  <c r="N220" s="1"/>
  <c r="O220" s="1"/>
  <c r="P220" s="1"/>
  <c r="M217"/>
  <c r="N217" s="1"/>
  <c r="O217" s="1"/>
  <c r="P217" s="1"/>
  <c r="M229"/>
  <c r="N229" s="1"/>
  <c r="O229" s="1"/>
  <c r="P229" s="1"/>
  <c r="M245"/>
  <c r="N245" s="1"/>
  <c r="O245" s="1"/>
  <c r="P245" s="1"/>
  <c r="M208"/>
  <c r="N208" s="1"/>
  <c r="O208" s="1"/>
  <c r="P208" s="1"/>
  <c r="M276"/>
  <c r="N276" s="1"/>
  <c r="O276" s="1"/>
  <c r="P276" s="1"/>
  <c r="M237"/>
  <c r="N237" s="1"/>
  <c r="O237" s="1"/>
  <c r="P237" s="1"/>
  <c r="M254"/>
  <c r="N254" s="1"/>
  <c r="O254" s="1"/>
  <c r="P254" s="1"/>
  <c r="M170"/>
  <c r="N170" s="1"/>
  <c r="O170" s="1"/>
  <c r="P170" s="1"/>
  <c r="M80"/>
  <c r="N80" s="1"/>
  <c r="O80" s="1"/>
  <c r="P80" s="1"/>
  <c r="M19"/>
  <c r="N19" s="1"/>
  <c r="O19" s="1"/>
  <c r="P19" s="1"/>
  <c r="M289"/>
  <c r="N289" s="1"/>
  <c r="O289" s="1"/>
  <c r="P289" s="1"/>
  <c r="M118"/>
  <c r="N118" s="1"/>
  <c r="O118" s="1"/>
  <c r="P118" s="1"/>
  <c r="M291"/>
  <c r="N291" s="1"/>
  <c r="O291" s="1"/>
  <c r="P291" s="1"/>
  <c r="M263"/>
  <c r="N263" s="1"/>
  <c r="O263" s="1"/>
  <c r="P263" s="1"/>
  <c r="M273"/>
  <c r="N273" s="1"/>
  <c r="O273" s="1"/>
  <c r="P273" s="1"/>
  <c r="M182"/>
  <c r="N182" s="1"/>
  <c r="O182" s="1"/>
  <c r="P182" s="1"/>
  <c r="M130"/>
  <c r="N130" s="1"/>
  <c r="O130" s="1"/>
  <c r="P130" s="1"/>
  <c r="M20"/>
  <c r="N20" s="1"/>
  <c r="O20" s="1"/>
  <c r="P20" s="1"/>
  <c r="M166"/>
  <c r="N166" s="1"/>
  <c r="O166" s="1"/>
  <c r="P166" s="1"/>
  <c r="M236"/>
  <c r="N236" s="1"/>
  <c r="O236" s="1"/>
  <c r="P236" s="1"/>
  <c r="M83"/>
  <c r="N83" s="1"/>
  <c r="O83" s="1"/>
  <c r="P83" s="1"/>
  <c r="M241"/>
  <c r="N241" s="1"/>
  <c r="O241" s="1"/>
  <c r="P241" s="1"/>
  <c r="M42"/>
  <c r="N42" s="1"/>
  <c r="O42" s="1"/>
  <c r="P42" s="1"/>
  <c r="M261"/>
  <c r="N261" s="1"/>
  <c r="O261" s="1"/>
  <c r="P261" s="1"/>
  <c r="M72"/>
  <c r="N72" s="1"/>
  <c r="O72" s="1"/>
  <c r="P72" s="1"/>
  <c r="M221"/>
  <c r="N221" s="1"/>
  <c r="O221" s="1"/>
  <c r="P221" s="1"/>
  <c r="M227"/>
  <c r="N227" s="1"/>
  <c r="O227" s="1"/>
  <c r="P227" s="1"/>
  <c r="M206"/>
  <c r="N206" s="1"/>
  <c r="O206" s="1"/>
  <c r="P206" s="1"/>
  <c r="M266"/>
  <c r="N266" s="1"/>
  <c r="O266" s="1"/>
  <c r="P266" s="1"/>
  <c r="M136"/>
  <c r="N136" s="1"/>
  <c r="O136" s="1"/>
  <c r="P136" s="1"/>
  <c r="M12"/>
  <c r="N12" s="1"/>
  <c r="O12" s="1"/>
  <c r="P12" s="1"/>
  <c r="M32"/>
  <c r="N32" s="1"/>
  <c r="O32" s="1"/>
  <c r="P32" s="1"/>
  <c r="M146"/>
  <c r="N146" s="1"/>
  <c r="O146" s="1"/>
  <c r="P146" s="1"/>
  <c r="M198"/>
  <c r="N198" s="1"/>
  <c r="O198" s="1"/>
  <c r="P198" s="1"/>
  <c r="M132"/>
  <c r="N132" s="1"/>
  <c r="O132" s="1"/>
  <c r="P132" s="1"/>
  <c r="M97"/>
  <c r="N97" s="1"/>
  <c r="O97" s="1"/>
  <c r="P97" s="1"/>
  <c r="M278"/>
  <c r="N278" s="1"/>
  <c r="O278" s="1"/>
  <c r="P278" s="1"/>
  <c r="M95"/>
  <c r="N95" s="1"/>
  <c r="O95" s="1"/>
  <c r="P95" s="1"/>
  <c r="M250"/>
  <c r="N250" s="1"/>
  <c r="O250" s="1"/>
  <c r="P250" s="1"/>
  <c r="M233"/>
  <c r="N233" s="1"/>
  <c r="O233" s="1"/>
  <c r="P233" s="1"/>
  <c r="M191"/>
  <c r="N191" s="1"/>
  <c r="O191" s="1"/>
  <c r="P191" s="1"/>
  <c r="M216"/>
  <c r="N216" s="1"/>
  <c r="O216" s="1"/>
  <c r="P216" s="1"/>
  <c r="M39"/>
  <c r="N39" s="1"/>
  <c r="O39" s="1"/>
  <c r="P39" s="1"/>
  <c r="M287"/>
  <c r="N287" s="1"/>
  <c r="O287" s="1"/>
  <c r="P287" s="1"/>
  <c r="M105"/>
  <c r="N105" s="1"/>
  <c r="O105" s="1"/>
  <c r="P105" s="1"/>
  <c r="M187"/>
  <c r="N187" s="1"/>
  <c r="O187" s="1"/>
  <c r="P187" s="1"/>
  <c r="M82"/>
  <c r="N82" s="1"/>
  <c r="O82" s="1"/>
  <c r="P82" s="1"/>
  <c r="M62"/>
  <c r="N62" s="1"/>
  <c r="O62" s="1"/>
  <c r="P62" s="1"/>
  <c r="M301"/>
  <c r="N301" s="1"/>
  <c r="O301" s="1"/>
  <c r="P301" s="1"/>
  <c r="M85"/>
  <c r="N85" s="1"/>
  <c r="O85" s="1"/>
  <c r="P85" s="1"/>
  <c r="M129"/>
  <c r="N129" s="1"/>
  <c r="O129" s="1"/>
  <c r="P129" s="1"/>
  <c r="M160"/>
  <c r="N160" s="1"/>
  <c r="O160" s="1"/>
  <c r="P160" s="1"/>
  <c r="M34"/>
  <c r="N34" s="1"/>
  <c r="O34" s="1"/>
  <c r="P34" s="1"/>
  <c r="M88"/>
  <c r="N88" s="1"/>
  <c r="O88" s="1"/>
  <c r="P88" s="1"/>
  <c r="M284"/>
  <c r="N284" s="1"/>
  <c r="O284" s="1"/>
  <c r="P284" s="1"/>
  <c r="M150"/>
  <c r="N150" s="1"/>
  <c r="O150" s="1"/>
  <c r="P150" s="1"/>
  <c r="M10"/>
  <c r="N10" s="1"/>
  <c r="O10" s="1"/>
  <c r="P10" s="1"/>
  <c r="M90"/>
  <c r="N90" s="1"/>
  <c r="O90" s="1"/>
  <c r="P90" s="1"/>
  <c r="M201"/>
  <c r="N201" s="1"/>
  <c r="O201" s="1"/>
  <c r="P201" s="1"/>
  <c r="M111"/>
  <c r="N111" s="1"/>
  <c r="O111" s="1"/>
  <c r="P111" s="1"/>
  <c r="M202"/>
  <c r="N202" s="1"/>
  <c r="O202" s="1"/>
  <c r="P202" s="1"/>
  <c r="M134"/>
  <c r="N134" s="1"/>
  <c r="O134" s="1"/>
  <c r="P134" s="1"/>
  <c r="M17"/>
  <c r="N17" s="1"/>
  <c r="O17" s="1"/>
  <c r="P17" s="1"/>
  <c r="M244"/>
  <c r="N244" s="1"/>
  <c r="O244" s="1"/>
  <c r="P244" s="1"/>
  <c r="M126"/>
  <c r="N126" s="1"/>
  <c r="O126" s="1"/>
  <c r="P126" s="1"/>
  <c r="M183"/>
  <c r="N183" s="1"/>
  <c r="O183" s="1"/>
  <c r="P183" s="1"/>
  <c r="M37"/>
  <c r="N37" s="1"/>
  <c r="O37" s="1"/>
  <c r="P37" s="1"/>
  <c r="M46"/>
  <c r="N46" s="1"/>
  <c r="O46" s="1"/>
  <c r="P46" s="1"/>
  <c r="M173"/>
  <c r="N173" s="1"/>
  <c r="O173" s="1"/>
  <c r="P173" s="1"/>
  <c r="M14"/>
  <c r="N14" s="1"/>
  <c r="O14" s="1"/>
  <c r="P14" s="1"/>
  <c r="M52"/>
  <c r="N52" s="1"/>
  <c r="O52" s="1"/>
  <c r="P52" s="1"/>
  <c r="M68"/>
  <c r="N68" s="1"/>
  <c r="O68" s="1"/>
  <c r="P68" s="1"/>
  <c r="M108"/>
  <c r="N108" s="1"/>
  <c r="O108" s="1"/>
  <c r="P108" s="1"/>
  <c r="M23"/>
  <c r="N23" s="1"/>
  <c r="O23" s="1"/>
  <c r="P23" s="1"/>
  <c r="M13"/>
  <c r="N13" s="1"/>
  <c r="O13" s="1"/>
  <c r="P13" s="1"/>
  <c r="M33"/>
  <c r="N33" s="1"/>
  <c r="O33" s="1"/>
  <c r="P33" s="1"/>
  <c r="M259"/>
  <c r="N259" s="1"/>
  <c r="O259" s="1"/>
  <c r="P259" s="1"/>
  <c r="M251"/>
  <c r="N251" s="1"/>
  <c r="O251" s="1"/>
  <c r="P251" s="1"/>
  <c r="M232"/>
  <c r="N232" s="1"/>
  <c r="O232" s="1"/>
  <c r="P232" s="1"/>
  <c r="M200"/>
  <c r="N200" s="1"/>
  <c r="O200" s="1"/>
  <c r="P200" s="1"/>
  <c r="M184"/>
  <c r="N184" s="1"/>
  <c r="O184" s="1"/>
  <c r="P184" s="1"/>
  <c r="M55"/>
  <c r="N55" s="1"/>
  <c r="O55" s="1"/>
  <c r="P55" s="1"/>
  <c r="M16"/>
  <c r="N16" s="1"/>
  <c r="O16" s="1"/>
  <c r="P16" s="1"/>
  <c r="M257"/>
  <c r="N257" s="1"/>
  <c r="O257" s="1"/>
  <c r="P257" s="1"/>
  <c r="M152"/>
  <c r="N152" s="1"/>
  <c r="O152" s="1"/>
  <c r="P152" s="1"/>
  <c r="M178"/>
  <c r="N178" s="1"/>
  <c r="O178" s="1"/>
  <c r="P178" s="1"/>
  <c r="M104"/>
  <c r="N104" s="1"/>
  <c r="O104" s="1"/>
  <c r="P104" s="1"/>
  <c r="M47"/>
  <c r="N47" s="1"/>
  <c r="O47" s="1"/>
  <c r="P47" s="1"/>
  <c r="M121"/>
  <c r="N121" s="1"/>
  <c r="O121" s="1"/>
  <c r="P121" s="1"/>
  <c r="M175"/>
  <c r="N175" s="1"/>
  <c r="O175" s="1"/>
  <c r="P175" s="1"/>
  <c r="M249"/>
  <c r="N249" s="1"/>
  <c r="O249" s="1"/>
  <c r="P249" s="1"/>
  <c r="M214"/>
  <c r="N214" s="1"/>
  <c r="O214" s="1"/>
  <c r="P214" s="1"/>
  <c r="M285"/>
  <c r="N285" s="1"/>
  <c r="O285" s="1"/>
  <c r="P285" s="1"/>
  <c r="M248"/>
  <c r="N248" s="1"/>
  <c r="O248" s="1"/>
  <c r="P248" s="1"/>
  <c r="M167"/>
  <c r="N167" s="1"/>
  <c r="O167" s="1"/>
  <c r="P167" s="1"/>
  <c r="M265"/>
  <c r="N265" s="1"/>
  <c r="O265" s="1"/>
  <c r="P265" s="1"/>
  <c r="M15"/>
  <c r="N15" s="1"/>
  <c r="O15" s="1"/>
  <c r="P15" s="1"/>
  <c r="M92"/>
  <c r="N92" s="1"/>
  <c r="O92" s="1"/>
  <c r="P92" s="1"/>
  <c r="M69"/>
  <c r="N69" s="1"/>
  <c r="O69" s="1"/>
  <c r="P69" s="1"/>
  <c r="M253"/>
  <c r="N253" s="1"/>
  <c r="O253" s="1"/>
  <c r="P253" s="1"/>
  <c r="M213"/>
  <c r="N213" s="1"/>
  <c r="O213" s="1"/>
  <c r="P213" s="1"/>
  <c r="M297"/>
  <c r="N297" s="1"/>
  <c r="O297" s="1"/>
  <c r="P297" s="1"/>
  <c r="M135"/>
  <c r="N135" s="1"/>
  <c r="O135" s="1"/>
  <c r="P135" s="1"/>
  <c r="M176"/>
  <c r="N176" s="1"/>
  <c r="O176" s="1"/>
  <c r="P176" s="1"/>
  <c r="M73"/>
  <c r="N73" s="1"/>
  <c r="O73" s="1"/>
  <c r="P73" s="1"/>
  <c r="M188"/>
  <c r="N188" s="1"/>
  <c r="O188" s="1"/>
  <c r="P188" s="1"/>
  <c r="M252"/>
  <c r="N252" s="1"/>
  <c r="O252" s="1"/>
  <c r="P252" s="1"/>
  <c r="M210"/>
  <c r="N210" s="1"/>
  <c r="O210" s="1"/>
  <c r="P210" s="1"/>
  <c r="M158"/>
  <c r="N158" s="1"/>
  <c r="O158" s="1"/>
  <c r="P158" s="1"/>
  <c r="M116"/>
  <c r="N116" s="1"/>
  <c r="O116" s="1"/>
  <c r="P116" s="1"/>
  <c r="M222"/>
  <c r="N222" s="1"/>
  <c r="O222" s="1"/>
  <c r="P222" s="1"/>
  <c r="M77"/>
  <c r="N77" s="1"/>
  <c r="O77" s="1"/>
  <c r="P77" s="1"/>
  <c r="M115"/>
  <c r="N115" s="1"/>
  <c r="O115" s="1"/>
  <c r="P115" s="1"/>
  <c r="M93"/>
  <c r="N93" s="1"/>
  <c r="O93" s="1"/>
  <c r="P93" s="1"/>
  <c r="M137"/>
  <c r="N137" s="1"/>
  <c r="O137" s="1"/>
  <c r="P137" s="1"/>
  <c r="M197"/>
  <c r="N197" s="1"/>
  <c r="O197" s="1"/>
  <c r="P197" s="1"/>
  <c r="M65"/>
  <c r="N65" s="1"/>
  <c r="O65" s="1"/>
  <c r="P65" s="1"/>
  <c r="M63"/>
  <c r="N63" s="1"/>
  <c r="O63" s="1"/>
  <c r="P63" s="1"/>
  <c r="M149"/>
  <c r="N149" s="1"/>
  <c r="O149" s="1"/>
  <c r="P149" s="1"/>
  <c r="M286"/>
  <c r="N286" s="1"/>
  <c r="O286" s="1"/>
  <c r="P286" s="1"/>
  <c r="M53"/>
  <c r="N53" s="1"/>
  <c r="O53" s="1"/>
  <c r="P53" s="1"/>
  <c r="M267"/>
  <c r="N267" s="1"/>
  <c r="O267" s="1"/>
  <c r="P267" s="1"/>
  <c r="M145"/>
  <c r="N145" s="1"/>
  <c r="O145" s="1"/>
  <c r="P145" s="1"/>
  <c r="M277"/>
  <c r="N277" s="1"/>
  <c r="O277" s="1"/>
  <c r="P277" s="1"/>
  <c r="M117"/>
  <c r="N117" s="1"/>
  <c r="O117" s="1"/>
  <c r="P117" s="1"/>
  <c r="M234"/>
  <c r="N234" s="1"/>
  <c r="O234" s="1"/>
  <c r="P234" s="1"/>
  <c r="M164"/>
  <c r="N164" s="1"/>
  <c r="O164" s="1"/>
  <c r="P164" s="1"/>
  <c r="M43"/>
  <c r="N43" s="1"/>
  <c r="O43" s="1"/>
  <c r="P43" s="1"/>
  <c r="M268"/>
  <c r="N268" s="1"/>
  <c r="O268" s="1"/>
  <c r="P268" s="1"/>
  <c r="M228"/>
  <c r="N228" s="1"/>
  <c r="O228" s="1"/>
  <c r="P228" s="1"/>
  <c r="M8"/>
  <c r="N8" s="1"/>
  <c r="O8" s="1"/>
  <c r="P8" s="1"/>
  <c r="M223"/>
  <c r="N223" s="1"/>
  <c r="O223" s="1"/>
  <c r="P223" s="1"/>
  <c r="M48"/>
  <c r="N48" s="1"/>
  <c r="O48" s="1"/>
  <c r="P48" s="1"/>
  <c r="M299"/>
  <c r="N299" s="1"/>
  <c r="O299" s="1"/>
  <c r="P299" s="1"/>
  <c r="M45"/>
  <c r="N45" s="1"/>
  <c r="O45" s="1"/>
  <c r="P45" s="1"/>
  <c r="M58"/>
  <c r="N58" s="1"/>
  <c r="O58" s="1"/>
  <c r="P58" s="1"/>
  <c r="M57"/>
  <c r="N57" s="1"/>
  <c r="O57" s="1"/>
  <c r="P57" s="1"/>
  <c r="M138"/>
  <c r="N138" s="1"/>
  <c r="O138" s="1"/>
  <c r="P138" s="1"/>
  <c r="M22"/>
  <c r="N22" s="1"/>
  <c r="O22" s="1"/>
  <c r="P22" s="1"/>
  <c r="M231"/>
  <c r="N231" s="1"/>
  <c r="O231" s="1"/>
  <c r="P231" s="1"/>
  <c r="M40"/>
  <c r="N40" s="1"/>
  <c r="O40" s="1"/>
  <c r="P40" s="1"/>
  <c r="M256"/>
  <c r="N256" s="1"/>
  <c r="O256" s="1"/>
  <c r="P256" s="1"/>
  <c r="M18"/>
  <c r="N18" s="1"/>
  <c r="O18" s="1"/>
  <c r="P18" s="1"/>
  <c r="M293"/>
  <c r="N293" s="1"/>
  <c r="O293" s="1"/>
  <c r="P293" s="1"/>
  <c r="M51"/>
  <c r="N51" s="1"/>
  <c r="O51" s="1"/>
  <c r="P51" s="1"/>
  <c r="M44"/>
  <c r="N44" s="1"/>
  <c r="O44" s="1"/>
  <c r="P44" s="1"/>
  <c r="M60"/>
  <c r="N60" s="1"/>
  <c r="O60" s="1"/>
  <c r="P60" s="1"/>
  <c r="M120"/>
  <c r="N120" s="1"/>
  <c r="O120" s="1"/>
  <c r="P120" s="1"/>
  <c r="M194"/>
  <c r="N194" s="1"/>
  <c r="O194" s="1"/>
  <c r="P194" s="1"/>
  <c r="M243"/>
  <c r="N243" s="1"/>
  <c r="O243" s="1"/>
  <c r="P243" s="1"/>
  <c r="M75"/>
  <c r="N75" s="1"/>
  <c r="O75" s="1"/>
  <c r="P75" s="1"/>
  <c r="M30"/>
  <c r="N30" s="1"/>
  <c r="O30" s="1"/>
  <c r="P30" s="1"/>
  <c r="M242"/>
  <c r="N242" s="1"/>
  <c r="O242" s="1"/>
  <c r="P242" s="1"/>
  <c r="M94"/>
  <c r="N94" s="1"/>
  <c r="O94" s="1"/>
  <c r="P94" s="1"/>
  <c r="M283"/>
  <c r="N283" s="1"/>
  <c r="O283" s="1"/>
  <c r="P283" s="1"/>
  <c r="M225"/>
  <c r="N225" s="1"/>
  <c r="O225" s="1"/>
  <c r="P225" s="1"/>
  <c r="M28"/>
  <c r="N28" s="1"/>
  <c r="O28" s="1"/>
  <c r="P28" s="1"/>
  <c r="M144"/>
  <c r="N144" s="1"/>
  <c r="O144" s="1"/>
  <c r="P144" s="1"/>
  <c r="M38"/>
  <c r="N38" s="1"/>
  <c r="O38" s="1"/>
  <c r="P38" s="1"/>
  <c r="M99"/>
  <c r="N99" s="1"/>
  <c r="O99" s="1"/>
  <c r="P99" s="1"/>
  <c r="M98"/>
  <c r="N98" s="1"/>
  <c r="O98" s="1"/>
  <c r="P98" s="1"/>
  <c r="M209"/>
  <c r="N209" s="1"/>
  <c r="O209" s="1"/>
  <c r="P209" s="1"/>
  <c r="M294"/>
  <c r="N294" s="1"/>
  <c r="O294" s="1"/>
  <c r="P294" s="1"/>
  <c r="M96"/>
  <c r="N96" s="1"/>
  <c r="O96" s="1"/>
  <c r="P96" s="1"/>
  <c r="M262"/>
  <c r="N262" s="1"/>
  <c r="O262" s="1"/>
  <c r="P262" s="1"/>
  <c r="M148"/>
  <c r="N148" s="1"/>
  <c r="O148" s="1"/>
  <c r="P148" s="1"/>
  <c r="M154"/>
  <c r="N154" s="1"/>
  <c r="O154" s="1"/>
  <c r="P154" s="1"/>
  <c r="M50"/>
  <c r="N50" s="1"/>
  <c r="O50" s="1"/>
  <c r="P50" s="1"/>
  <c r="M247"/>
  <c r="N247" s="1"/>
  <c r="O247" s="1"/>
  <c r="P247" s="1"/>
  <c r="M86"/>
  <c r="N86" s="1"/>
  <c r="O86" s="1"/>
  <c r="P86" s="1"/>
  <c r="M142"/>
  <c r="N142" s="1"/>
  <c r="O142" s="1"/>
  <c r="P142" s="1"/>
  <c r="M107"/>
  <c r="N107" s="1"/>
  <c r="O107" s="1"/>
  <c r="P107" s="1"/>
  <c r="M81"/>
  <c r="N81" s="1"/>
  <c r="O81" s="1"/>
  <c r="P81" s="1"/>
  <c r="M177"/>
  <c r="N177" s="1"/>
  <c r="O177" s="1"/>
  <c r="P177" s="1"/>
  <c r="M219"/>
  <c r="N219" s="1"/>
  <c r="O219" s="1"/>
  <c r="P219" s="1"/>
  <c r="M74"/>
  <c r="N74" s="1"/>
  <c r="O74" s="1"/>
  <c r="P74" s="1"/>
  <c r="M89"/>
  <c r="N89" s="1"/>
  <c r="O89" s="1"/>
  <c r="P89" s="1"/>
  <c r="M165"/>
  <c r="N165" s="1"/>
  <c r="O165" s="1"/>
  <c r="P165" s="1"/>
  <c r="M61"/>
  <c r="N61" s="1"/>
  <c r="O61" s="1"/>
  <c r="P61" s="1"/>
  <c r="M162"/>
  <c r="N162" s="1"/>
  <c r="O162" s="1"/>
  <c r="P162" s="1"/>
  <c r="M264"/>
  <c r="N264" s="1"/>
  <c r="O264" s="1"/>
  <c r="P264" s="1"/>
  <c r="M128"/>
  <c r="N128" s="1"/>
  <c r="O128" s="1"/>
  <c r="P128" s="1"/>
  <c r="M123"/>
  <c r="N123" s="1"/>
  <c r="O123" s="1"/>
  <c r="P123" s="1"/>
  <c r="M180"/>
  <c r="N180" s="1"/>
  <c r="O180" s="1"/>
  <c r="P180" s="1"/>
  <c r="M127"/>
  <c r="N127" s="1"/>
  <c r="O127" s="1"/>
  <c r="P127" s="1"/>
  <c r="M224"/>
  <c r="N224" s="1"/>
  <c r="O224" s="1"/>
  <c r="P224" s="1"/>
  <c r="M109"/>
  <c r="N109" s="1"/>
  <c r="O109" s="1"/>
  <c r="P109" s="1"/>
  <c r="M226"/>
  <c r="N226" s="1"/>
  <c r="O226" s="1"/>
  <c r="P226" s="1"/>
  <c r="M31"/>
  <c r="N31" s="1"/>
  <c r="O31" s="1"/>
  <c r="P31" s="1"/>
  <c r="M199"/>
  <c r="N199" s="1"/>
  <c r="O199" s="1"/>
  <c r="P199" s="1"/>
  <c r="M70"/>
  <c r="N70" s="1"/>
  <c r="O70" s="1"/>
  <c r="P70" s="1"/>
  <c r="M59"/>
  <c r="N59" s="1"/>
  <c r="O59" s="1"/>
  <c r="P59" s="1"/>
  <c r="M156"/>
  <c r="N156" s="1"/>
  <c r="O156" s="1"/>
  <c r="P156" s="1"/>
  <c r="M196"/>
  <c r="N196" s="1"/>
  <c r="O196" s="1"/>
  <c r="P196" s="1"/>
  <c r="M159"/>
  <c r="N159" s="1"/>
  <c r="O159" s="1"/>
  <c r="P159" s="1"/>
  <c r="M76"/>
  <c r="N76" s="1"/>
  <c r="O76" s="1"/>
  <c r="P76" s="1"/>
  <c r="M212"/>
  <c r="N212" s="1"/>
  <c r="O212" s="1"/>
  <c r="P212" s="1"/>
  <c r="M275"/>
  <c r="N275" s="1"/>
  <c r="O275" s="1"/>
  <c r="P275" s="1"/>
  <c r="M218"/>
  <c r="N218" s="1"/>
  <c r="O218" s="1"/>
  <c r="P218" s="1"/>
  <c r="M174"/>
  <c r="N174" s="1"/>
  <c r="O174" s="1"/>
  <c r="P174" s="1"/>
  <c r="J10" i="27"/>
  <c r="J9"/>
  <c r="J14" i="25"/>
  <c r="J12" i="6"/>
  <c r="J9" i="25"/>
  <c r="J13" i="27"/>
  <c r="J13" i="25"/>
  <c r="J12" i="27"/>
  <c r="J11" i="25"/>
  <c r="J10" i="6"/>
  <c r="J14" i="27"/>
  <c r="J14" i="6"/>
  <c r="L7" i="2" l="1"/>
  <c r="X2"/>
  <c r="L2"/>
  <c r="W6"/>
  <c r="X3"/>
  <c r="W3"/>
  <c r="X6"/>
  <c r="W5"/>
  <c r="M5" s="1"/>
  <c r="L4"/>
  <c r="M4" s="1"/>
  <c r="W7"/>
  <c r="X4"/>
  <c r="X7"/>
  <c r="M3"/>
  <c r="M6"/>
  <c r="M2"/>
  <c r="N2" s="1"/>
  <c r="O2" s="1"/>
  <c r="M7" l="1"/>
  <c r="N7" s="1"/>
  <c r="O7" s="1"/>
  <c r="N5"/>
  <c r="O5" s="1"/>
  <c r="N4"/>
  <c r="O4" s="1"/>
  <c r="N6"/>
  <c r="O6" s="1"/>
  <c r="N3"/>
  <c r="O3" s="1"/>
  <c r="P4" l="1"/>
  <c r="P5"/>
  <c r="P7"/>
  <c r="P3"/>
  <c r="P6"/>
  <c r="P2"/>
  <c r="E166" i="8" l="1"/>
  <c r="E49"/>
  <c r="E164"/>
  <c r="E179"/>
  <c r="E66"/>
  <c r="E250"/>
  <c r="E59"/>
  <c r="E159"/>
  <c r="E10"/>
  <c r="E127"/>
  <c r="E16"/>
  <c r="E106"/>
  <c r="E242"/>
  <c r="E21"/>
  <c r="E239"/>
  <c r="E300"/>
  <c r="E238"/>
  <c r="E259"/>
  <c r="E146"/>
  <c r="E249"/>
  <c r="E229"/>
  <c r="E32"/>
  <c r="E275"/>
  <c r="E128"/>
  <c r="E116"/>
  <c r="E99"/>
  <c r="E309"/>
  <c r="E181"/>
  <c r="E58"/>
  <c r="E310"/>
  <c r="E298"/>
  <c r="E187"/>
  <c r="E200"/>
  <c r="E81"/>
  <c r="E226"/>
  <c r="E54"/>
  <c r="E65"/>
  <c r="E251"/>
  <c r="E266"/>
  <c r="E31"/>
  <c r="E87"/>
  <c r="E280"/>
  <c r="E247"/>
  <c r="E277"/>
  <c r="E230"/>
  <c r="E183"/>
  <c r="E98"/>
  <c r="E188"/>
  <c r="E177"/>
  <c r="E215"/>
  <c r="E112"/>
  <c r="E170"/>
  <c r="E95"/>
  <c r="E263"/>
  <c r="E190"/>
  <c r="E92"/>
  <c r="E51"/>
  <c r="E69"/>
  <c r="E140"/>
  <c r="E138"/>
  <c r="E261"/>
  <c r="E13"/>
  <c r="E34"/>
  <c r="E302"/>
  <c r="E120"/>
  <c r="E201"/>
  <c r="E118"/>
  <c r="E125"/>
  <c r="E216"/>
  <c r="E62"/>
  <c r="E37"/>
  <c r="E79"/>
  <c r="E224"/>
  <c r="E63"/>
  <c r="E28"/>
  <c r="E40"/>
  <c r="E47"/>
  <c r="E64"/>
  <c r="E89"/>
  <c r="E246"/>
  <c r="E122"/>
  <c r="E29"/>
  <c r="E234"/>
  <c r="E151"/>
  <c r="E110"/>
  <c r="E245"/>
  <c r="E132"/>
  <c r="E25"/>
  <c r="E73"/>
  <c r="E153"/>
  <c r="E150"/>
  <c r="E88"/>
  <c r="E83"/>
  <c r="E252"/>
  <c r="E43"/>
  <c r="E299"/>
  <c r="E42"/>
  <c r="E194"/>
  <c r="E305"/>
  <c r="E219"/>
  <c r="E145"/>
  <c r="E67"/>
  <c r="E72"/>
  <c r="E235"/>
  <c r="E186"/>
  <c r="E20"/>
  <c r="E61"/>
  <c r="E14"/>
  <c r="E19"/>
  <c r="E288"/>
  <c r="E295"/>
  <c r="E123"/>
  <c r="E107"/>
  <c r="E71"/>
  <c r="E189"/>
  <c r="E256"/>
  <c r="E114"/>
  <c r="E168"/>
  <c r="E271"/>
  <c r="E129"/>
  <c r="E220"/>
  <c r="E225"/>
  <c r="E45"/>
  <c r="E292"/>
  <c r="E257"/>
  <c r="E36"/>
  <c r="E157"/>
  <c r="E209"/>
  <c r="E274"/>
  <c r="E44"/>
  <c r="E254"/>
  <c r="E85"/>
  <c r="E133"/>
  <c r="E77"/>
  <c r="E94"/>
  <c r="E178"/>
  <c r="E100"/>
  <c r="E115"/>
  <c r="E199"/>
  <c r="E33"/>
  <c r="E135"/>
  <c r="E169"/>
  <c r="E70"/>
  <c r="E172"/>
  <c r="E17"/>
  <c r="E161"/>
  <c r="E160"/>
  <c r="E74"/>
  <c r="E269"/>
  <c r="E104"/>
  <c r="E53"/>
  <c r="E227"/>
  <c r="E60"/>
  <c r="E102"/>
  <c r="E268"/>
  <c r="E84"/>
  <c r="E184"/>
  <c r="E82"/>
  <c r="E147"/>
  <c r="E196"/>
  <c r="E101"/>
  <c r="E267"/>
  <c r="E308"/>
  <c r="E121"/>
  <c r="E173"/>
  <c r="E137"/>
  <c r="E18"/>
  <c r="E232"/>
  <c r="E283"/>
  <c r="E38"/>
  <c r="E182"/>
  <c r="E68"/>
  <c r="E231"/>
  <c r="E39"/>
  <c r="E236"/>
  <c r="E113"/>
  <c r="E217"/>
  <c r="E214"/>
  <c r="E142"/>
  <c r="E55"/>
  <c r="E195"/>
  <c r="E131"/>
  <c r="E281"/>
  <c r="E296"/>
  <c r="E167"/>
  <c r="E156"/>
  <c r="E124"/>
  <c r="E149"/>
  <c r="E223"/>
  <c r="E222"/>
  <c r="E162"/>
  <c r="E307"/>
  <c r="E206"/>
  <c r="E24"/>
  <c r="E244"/>
  <c r="E211"/>
  <c r="E294"/>
  <c r="E78"/>
  <c r="E253"/>
  <c r="E192"/>
  <c r="E134"/>
  <c r="E282"/>
  <c r="E11"/>
  <c r="E255"/>
  <c r="E57"/>
  <c r="E80"/>
  <c r="E12"/>
  <c r="E109"/>
  <c r="E198"/>
  <c r="E240"/>
  <c r="E158"/>
  <c r="E23"/>
  <c r="E284"/>
  <c r="E15"/>
  <c r="E197"/>
  <c r="E278"/>
  <c r="E243"/>
  <c r="E52"/>
  <c r="E218"/>
  <c r="E90"/>
  <c r="E286"/>
  <c r="E185"/>
  <c r="E96"/>
  <c r="E108"/>
  <c r="E139"/>
  <c r="E103"/>
  <c r="E35"/>
  <c r="E221"/>
  <c r="E207"/>
  <c r="E285"/>
  <c r="E48"/>
  <c r="E165"/>
  <c r="E301"/>
  <c r="E241"/>
  <c r="E289"/>
  <c r="E56"/>
  <c r="E264"/>
  <c r="E91"/>
  <c r="E212"/>
  <c r="E205"/>
  <c r="E154"/>
  <c r="E86"/>
  <c r="E208"/>
  <c r="E270"/>
  <c r="E143"/>
  <c r="E262"/>
  <c r="E248"/>
  <c r="E193"/>
  <c r="E290"/>
  <c r="E291"/>
  <c r="E76"/>
  <c r="E97"/>
  <c r="E202"/>
  <c r="E126"/>
  <c r="E297"/>
  <c r="E130"/>
  <c r="E93"/>
  <c r="E105"/>
  <c r="E293"/>
  <c r="E273"/>
  <c r="E148"/>
  <c r="E180"/>
  <c r="E260"/>
  <c r="E46"/>
  <c r="E175"/>
  <c r="E26"/>
  <c r="E50"/>
  <c r="E144"/>
  <c r="E204"/>
  <c r="E303"/>
  <c r="E119"/>
  <c r="E287"/>
  <c r="E152"/>
  <c r="E237"/>
  <c r="E27"/>
  <c r="E213"/>
  <c r="E30"/>
  <c r="E279"/>
  <c r="E191"/>
  <c r="E174"/>
  <c r="E171"/>
  <c r="E163"/>
  <c r="E141"/>
  <c r="E155"/>
  <c r="E272"/>
  <c r="E233"/>
  <c r="E75"/>
  <c r="E111"/>
  <c r="E203"/>
  <c r="E176"/>
  <c r="E136"/>
  <c r="E22"/>
  <c r="E304"/>
  <c r="E306"/>
  <c r="E276"/>
  <c r="E265"/>
  <c r="E210"/>
  <c r="E117"/>
  <c r="E258"/>
  <c r="E228"/>
  <c r="E41"/>
  <c r="O41" l="1"/>
  <c r="K41"/>
  <c r="C41"/>
  <c r="N41"/>
  <c r="F41"/>
  <c r="L41"/>
  <c r="D41"/>
  <c r="H41"/>
  <c r="B41"/>
  <c r="Q41"/>
  <c r="I41"/>
  <c r="Q203"/>
  <c r="N203"/>
  <c r="O203"/>
  <c r="L203"/>
  <c r="D203"/>
  <c r="I203"/>
  <c r="B203"/>
  <c r="H203"/>
  <c r="K203"/>
  <c r="F203"/>
  <c r="C203"/>
  <c r="Q30"/>
  <c r="N30"/>
  <c r="O30"/>
  <c r="L30"/>
  <c r="F30"/>
  <c r="A30" s="1"/>
  <c r="K30"/>
  <c r="I30"/>
  <c r="H30"/>
  <c r="D30"/>
  <c r="B30"/>
  <c r="C30"/>
  <c r="Q175"/>
  <c r="L175"/>
  <c r="D175"/>
  <c r="I175"/>
  <c r="H175"/>
  <c r="B175"/>
  <c r="O175"/>
  <c r="N175"/>
  <c r="K175"/>
  <c r="C175"/>
  <c r="F175"/>
  <c r="O143"/>
  <c r="N143"/>
  <c r="Q143"/>
  <c r="L143"/>
  <c r="F143"/>
  <c r="D143"/>
  <c r="I143"/>
  <c r="B143"/>
  <c r="H143"/>
  <c r="K143"/>
  <c r="C143"/>
  <c r="O301"/>
  <c r="N301"/>
  <c r="D301"/>
  <c r="K301"/>
  <c r="L301"/>
  <c r="F301"/>
  <c r="H301"/>
  <c r="Q301"/>
  <c r="B301"/>
  <c r="C301"/>
  <c r="I301"/>
  <c r="Q284"/>
  <c r="N284"/>
  <c r="F284"/>
  <c r="O284"/>
  <c r="L284"/>
  <c r="H284"/>
  <c r="B284"/>
  <c r="K284"/>
  <c r="I284"/>
  <c r="C284"/>
  <c r="D284"/>
  <c r="N167"/>
  <c r="C167"/>
  <c r="K167"/>
  <c r="L167"/>
  <c r="H167"/>
  <c r="I167"/>
  <c r="O167"/>
  <c r="F167"/>
  <c r="Q167"/>
  <c r="B167"/>
  <c r="D167"/>
  <c r="O101"/>
  <c r="L101"/>
  <c r="Q101"/>
  <c r="N101"/>
  <c r="H101"/>
  <c r="F101"/>
  <c r="K101"/>
  <c r="C101"/>
  <c r="B101"/>
  <c r="I101"/>
  <c r="D101"/>
  <c r="Q17"/>
  <c r="L17"/>
  <c r="O17"/>
  <c r="N17"/>
  <c r="F17"/>
  <c r="D17"/>
  <c r="K17"/>
  <c r="B17"/>
  <c r="I17"/>
  <c r="H17"/>
  <c r="C17"/>
  <c r="L228"/>
  <c r="Q228"/>
  <c r="N228"/>
  <c r="K228"/>
  <c r="I228"/>
  <c r="O228"/>
  <c r="D228"/>
  <c r="B228"/>
  <c r="F228"/>
  <c r="A228" s="1"/>
  <c r="H228"/>
  <c r="C228"/>
  <c r="N22"/>
  <c r="O22"/>
  <c r="L22"/>
  <c r="Q22"/>
  <c r="H22"/>
  <c r="C22"/>
  <c r="B22"/>
  <c r="D22"/>
  <c r="F22"/>
  <c r="K22"/>
  <c r="I22"/>
  <c r="N174"/>
  <c r="O174"/>
  <c r="L174"/>
  <c r="C174"/>
  <c r="I174"/>
  <c r="H174"/>
  <c r="B174"/>
  <c r="Q174"/>
  <c r="D174"/>
  <c r="K174"/>
  <c r="F174"/>
  <c r="A174" s="1"/>
  <c r="O287"/>
  <c r="L287"/>
  <c r="Q287"/>
  <c r="F287"/>
  <c r="A287" s="1"/>
  <c r="K287"/>
  <c r="N287"/>
  <c r="D287"/>
  <c r="H287"/>
  <c r="C287"/>
  <c r="B287"/>
  <c r="I287"/>
  <c r="Q46"/>
  <c r="N46"/>
  <c r="L46"/>
  <c r="H46"/>
  <c r="O46"/>
  <c r="B46"/>
  <c r="K46"/>
  <c r="D46"/>
  <c r="F46"/>
  <c r="A46" s="1"/>
  <c r="I46"/>
  <c r="C46"/>
  <c r="O130"/>
  <c r="L130"/>
  <c r="F130"/>
  <c r="B130"/>
  <c r="I130"/>
  <c r="K130"/>
  <c r="Q130"/>
  <c r="N130"/>
  <c r="D130"/>
  <c r="H130"/>
  <c r="C130"/>
  <c r="O193"/>
  <c r="L193"/>
  <c r="C193"/>
  <c r="F193"/>
  <c r="K193"/>
  <c r="D193"/>
  <c r="Q193"/>
  <c r="N193"/>
  <c r="I193"/>
  <c r="B193"/>
  <c r="H193"/>
  <c r="O205"/>
  <c r="L205"/>
  <c r="C205"/>
  <c r="F205"/>
  <c r="A205" s="1"/>
  <c r="D205"/>
  <c r="I205"/>
  <c r="Q205"/>
  <c r="N205"/>
  <c r="B205"/>
  <c r="H205"/>
  <c r="K205"/>
  <c r="Q165"/>
  <c r="L165"/>
  <c r="B165"/>
  <c r="K165"/>
  <c r="O165"/>
  <c r="F165"/>
  <c r="C165"/>
  <c r="D165"/>
  <c r="I165"/>
  <c r="H165"/>
  <c r="N165"/>
  <c r="F108"/>
  <c r="C108"/>
  <c r="Q108"/>
  <c r="N108"/>
  <c r="D108"/>
  <c r="O108"/>
  <c r="L108"/>
  <c r="H108"/>
  <c r="I108"/>
  <c r="K108"/>
  <c r="B108"/>
  <c r="D278"/>
  <c r="C278"/>
  <c r="O278"/>
  <c r="L278"/>
  <c r="K278"/>
  <c r="Q278"/>
  <c r="N278"/>
  <c r="F278"/>
  <c r="I278"/>
  <c r="B278"/>
  <c r="H278"/>
  <c r="O109"/>
  <c r="L109"/>
  <c r="F109"/>
  <c r="C109"/>
  <c r="K109"/>
  <c r="D109"/>
  <c r="H109"/>
  <c r="Q109"/>
  <c r="I109"/>
  <c r="N109"/>
  <c r="B109"/>
  <c r="L255"/>
  <c r="O255"/>
  <c r="N255"/>
  <c r="Q255"/>
  <c r="F255"/>
  <c r="A255" s="1"/>
  <c r="D255"/>
  <c r="I255"/>
  <c r="K255"/>
  <c r="H255"/>
  <c r="C255"/>
  <c r="B255"/>
  <c r="Q211"/>
  <c r="L211"/>
  <c r="O211"/>
  <c r="N211"/>
  <c r="I211"/>
  <c r="K211"/>
  <c r="B211"/>
  <c r="C211"/>
  <c r="H211"/>
  <c r="F211"/>
  <c r="A211" s="1"/>
  <c r="D211"/>
  <c r="C307"/>
  <c r="F307"/>
  <c r="I307"/>
  <c r="Q307"/>
  <c r="L307"/>
  <c r="K307"/>
  <c r="H307"/>
  <c r="D307"/>
  <c r="N307"/>
  <c r="B307"/>
  <c r="O307"/>
  <c r="C149"/>
  <c r="H149"/>
  <c r="Q149"/>
  <c r="B149"/>
  <c r="O149"/>
  <c r="N149"/>
  <c r="D149"/>
  <c r="F149"/>
  <c r="A149" s="1"/>
  <c r="L149"/>
  <c r="K149"/>
  <c r="I149"/>
  <c r="O296"/>
  <c r="K296"/>
  <c r="H296"/>
  <c r="Q296"/>
  <c r="B296"/>
  <c r="N296"/>
  <c r="D296"/>
  <c r="F296"/>
  <c r="I296"/>
  <c r="L296"/>
  <c r="C296"/>
  <c r="Q113"/>
  <c r="I113"/>
  <c r="F113"/>
  <c r="O113"/>
  <c r="K113"/>
  <c r="N113"/>
  <c r="D113"/>
  <c r="C113"/>
  <c r="B113"/>
  <c r="L113"/>
  <c r="H113"/>
  <c r="D232"/>
  <c r="H232"/>
  <c r="I232"/>
  <c r="C232"/>
  <c r="O232"/>
  <c r="N232"/>
  <c r="B232"/>
  <c r="Q232"/>
  <c r="F232"/>
  <c r="K232"/>
  <c r="L232"/>
  <c r="Q196"/>
  <c r="C196"/>
  <c r="H196"/>
  <c r="O196"/>
  <c r="F196"/>
  <c r="L196"/>
  <c r="K196"/>
  <c r="I196"/>
  <c r="D196"/>
  <c r="N196"/>
  <c r="B196"/>
  <c r="Q227"/>
  <c r="B227"/>
  <c r="H227"/>
  <c r="O227"/>
  <c r="C227"/>
  <c r="L227"/>
  <c r="K227"/>
  <c r="D227"/>
  <c r="N227"/>
  <c r="F227"/>
  <c r="I227"/>
  <c r="O172"/>
  <c r="F172"/>
  <c r="C172"/>
  <c r="I172"/>
  <c r="N172"/>
  <c r="H172"/>
  <c r="K172"/>
  <c r="Q172"/>
  <c r="B172"/>
  <c r="L172"/>
  <c r="D172"/>
  <c r="Q33"/>
  <c r="B33"/>
  <c r="D33"/>
  <c r="C33"/>
  <c r="F33"/>
  <c r="N33"/>
  <c r="I33"/>
  <c r="H33"/>
  <c r="O33"/>
  <c r="K33"/>
  <c r="L33"/>
  <c r="O85"/>
  <c r="H85"/>
  <c r="C85"/>
  <c r="N85"/>
  <c r="F85"/>
  <c r="A85" s="1"/>
  <c r="D85"/>
  <c r="L85"/>
  <c r="B85"/>
  <c r="K85"/>
  <c r="Q85"/>
  <c r="I85"/>
  <c r="O292"/>
  <c r="F292"/>
  <c r="I292"/>
  <c r="L292"/>
  <c r="B292"/>
  <c r="K292"/>
  <c r="Q292"/>
  <c r="H292"/>
  <c r="C292"/>
  <c r="N292"/>
  <c r="D292"/>
  <c r="O123"/>
  <c r="C123"/>
  <c r="L123"/>
  <c r="K123"/>
  <c r="F123"/>
  <c r="Q123"/>
  <c r="I123"/>
  <c r="B123"/>
  <c r="N123"/>
  <c r="H123"/>
  <c r="D123"/>
  <c r="P14"/>
  <c r="L14"/>
  <c r="G14"/>
  <c r="I14"/>
  <c r="Q14"/>
  <c r="N14"/>
  <c r="F14"/>
  <c r="A14" s="1"/>
  <c r="K14"/>
  <c r="C14"/>
  <c r="O14"/>
  <c r="H14"/>
  <c r="J14"/>
  <c r="B14"/>
  <c r="M14"/>
  <c r="D14"/>
  <c r="L219"/>
  <c r="C219"/>
  <c r="I219"/>
  <c r="Q219"/>
  <c r="N219"/>
  <c r="O219"/>
  <c r="H219"/>
  <c r="F219"/>
  <c r="A219" s="1"/>
  <c r="D219"/>
  <c r="B219"/>
  <c r="K219"/>
  <c r="N88"/>
  <c r="I88"/>
  <c r="F88"/>
  <c r="O88"/>
  <c r="L88"/>
  <c r="Q88"/>
  <c r="D88"/>
  <c r="H88"/>
  <c r="C88"/>
  <c r="K88"/>
  <c r="B88"/>
  <c r="H151"/>
  <c r="I151"/>
  <c r="N151"/>
  <c r="O151"/>
  <c r="L151"/>
  <c r="B151"/>
  <c r="K151"/>
  <c r="Q151"/>
  <c r="F151"/>
  <c r="C151"/>
  <c r="D151"/>
  <c r="Q40"/>
  <c r="C40"/>
  <c r="B40"/>
  <c r="N40"/>
  <c r="H40"/>
  <c r="O40"/>
  <c r="K40"/>
  <c r="I40"/>
  <c r="F40"/>
  <c r="L40"/>
  <c r="D40"/>
  <c r="L302"/>
  <c r="O302"/>
  <c r="N302"/>
  <c r="Q302"/>
  <c r="K302"/>
  <c r="H302"/>
  <c r="I302"/>
  <c r="D302"/>
  <c r="C302"/>
  <c r="F302"/>
  <c r="B302"/>
  <c r="O92"/>
  <c r="K92"/>
  <c r="H92"/>
  <c r="L92"/>
  <c r="I92"/>
  <c r="B92"/>
  <c r="N92"/>
  <c r="C92"/>
  <c r="F92"/>
  <c r="A92" s="1"/>
  <c r="Q92"/>
  <c r="D92"/>
  <c r="O188"/>
  <c r="L188"/>
  <c r="N188"/>
  <c r="F188"/>
  <c r="B188"/>
  <c r="H188"/>
  <c r="D188"/>
  <c r="C188"/>
  <c r="I188"/>
  <c r="Q188"/>
  <c r="K188"/>
  <c r="Q31"/>
  <c r="I31"/>
  <c r="D31"/>
  <c r="N31"/>
  <c r="C31"/>
  <c r="B31"/>
  <c r="L31"/>
  <c r="H31"/>
  <c r="O31"/>
  <c r="F31"/>
  <c r="K31"/>
  <c r="Q54"/>
  <c r="K54"/>
  <c r="D54"/>
  <c r="N54"/>
  <c r="B54"/>
  <c r="I54"/>
  <c r="L54"/>
  <c r="H54"/>
  <c r="O54"/>
  <c r="C54"/>
  <c r="F54"/>
  <c r="C181"/>
  <c r="N181"/>
  <c r="I181"/>
  <c r="D181"/>
  <c r="Q181"/>
  <c r="L181"/>
  <c r="H181"/>
  <c r="K181"/>
  <c r="O181"/>
  <c r="F181"/>
  <c r="B181"/>
  <c r="O128"/>
  <c r="I128"/>
  <c r="B128"/>
  <c r="Q128"/>
  <c r="N128"/>
  <c r="D128"/>
  <c r="H128"/>
  <c r="L128"/>
  <c r="F128"/>
  <c r="K128"/>
  <c r="C128"/>
  <c r="C249"/>
  <c r="B249"/>
  <c r="N249"/>
  <c r="D249"/>
  <c r="O249"/>
  <c r="L249"/>
  <c r="F249"/>
  <c r="H249"/>
  <c r="K249"/>
  <c r="Q249"/>
  <c r="I249"/>
  <c r="H300"/>
  <c r="C300"/>
  <c r="Q300"/>
  <c r="L300"/>
  <c r="K300"/>
  <c r="I300"/>
  <c r="O300"/>
  <c r="N300"/>
  <c r="D300"/>
  <c r="B300"/>
  <c r="F300"/>
  <c r="K106"/>
  <c r="C106"/>
  <c r="H106"/>
  <c r="B106"/>
  <c r="Q106"/>
  <c r="N106"/>
  <c r="D106"/>
  <c r="O106"/>
  <c r="L106"/>
  <c r="F106"/>
  <c r="I106"/>
  <c r="D159"/>
  <c r="F159"/>
  <c r="C159"/>
  <c r="H159"/>
  <c r="O159"/>
  <c r="N159"/>
  <c r="K159"/>
  <c r="Q159"/>
  <c r="L159"/>
  <c r="I159"/>
  <c r="B159"/>
  <c r="I179"/>
  <c r="K179"/>
  <c r="D179"/>
  <c r="F179"/>
  <c r="Q179"/>
  <c r="L179"/>
  <c r="H179"/>
  <c r="B179"/>
  <c r="O179"/>
  <c r="N179"/>
  <c r="C179"/>
  <c r="N258"/>
  <c r="Q258"/>
  <c r="L258"/>
  <c r="D258"/>
  <c r="C258"/>
  <c r="H258"/>
  <c r="I258"/>
  <c r="B258"/>
  <c r="O258"/>
  <c r="F258"/>
  <c r="K258"/>
  <c r="L276"/>
  <c r="Q276"/>
  <c r="N276"/>
  <c r="F276"/>
  <c r="H276"/>
  <c r="C276"/>
  <c r="D276"/>
  <c r="B276"/>
  <c r="O276"/>
  <c r="K276"/>
  <c r="I276"/>
  <c r="O136"/>
  <c r="L136"/>
  <c r="Q136"/>
  <c r="N136"/>
  <c r="K136"/>
  <c r="C136"/>
  <c r="I136"/>
  <c r="F136"/>
  <c r="H136"/>
  <c r="B136"/>
  <c r="D136"/>
  <c r="Q75"/>
  <c r="N75"/>
  <c r="O75"/>
  <c r="L75"/>
  <c r="B75"/>
  <c r="K75"/>
  <c r="I75"/>
  <c r="H75"/>
  <c r="C75"/>
  <c r="F75"/>
  <c r="D75"/>
  <c r="Q141"/>
  <c r="B141"/>
  <c r="K141"/>
  <c r="O141"/>
  <c r="N141"/>
  <c r="I141"/>
  <c r="L141"/>
  <c r="H141"/>
  <c r="C141"/>
  <c r="F141"/>
  <c r="D141"/>
  <c r="N191"/>
  <c r="O191"/>
  <c r="L191"/>
  <c r="Q191"/>
  <c r="K191"/>
  <c r="F191"/>
  <c r="C191"/>
  <c r="H191"/>
  <c r="B191"/>
  <c r="I191"/>
  <c r="D191"/>
  <c r="Q27"/>
  <c r="B27"/>
  <c r="D27"/>
  <c r="O27"/>
  <c r="N27"/>
  <c r="H27"/>
  <c r="L27"/>
  <c r="C27"/>
  <c r="F27"/>
  <c r="I27"/>
  <c r="K27"/>
  <c r="O119"/>
  <c r="L119"/>
  <c r="Q119"/>
  <c r="B119"/>
  <c r="D119"/>
  <c r="C119"/>
  <c r="I119"/>
  <c r="H119"/>
  <c r="N119"/>
  <c r="K119"/>
  <c r="F119"/>
  <c r="A119" s="1"/>
  <c r="Q50"/>
  <c r="N50"/>
  <c r="O50"/>
  <c r="L50"/>
  <c r="B50"/>
  <c r="K50"/>
  <c r="C50"/>
  <c r="F50"/>
  <c r="A50" s="1"/>
  <c r="I50"/>
  <c r="D50"/>
  <c r="H50"/>
  <c r="O260"/>
  <c r="N260"/>
  <c r="C260"/>
  <c r="B260"/>
  <c r="H260"/>
  <c r="D260"/>
  <c r="K260"/>
  <c r="Q260"/>
  <c r="F260"/>
  <c r="A260" s="1"/>
  <c r="L260"/>
  <c r="I260"/>
  <c r="Q293"/>
  <c r="N293"/>
  <c r="O293"/>
  <c r="L293"/>
  <c r="D293"/>
  <c r="K293"/>
  <c r="I293"/>
  <c r="F293"/>
  <c r="H293"/>
  <c r="C293"/>
  <c r="B293"/>
  <c r="Q297"/>
  <c r="N297"/>
  <c r="O297"/>
  <c r="L297"/>
  <c r="C297"/>
  <c r="K297"/>
  <c r="D297"/>
  <c r="I297"/>
  <c r="F297"/>
  <c r="B297"/>
  <c r="H297"/>
  <c r="Q76"/>
  <c r="L76"/>
  <c r="O76"/>
  <c r="N76"/>
  <c r="H76"/>
  <c r="D76"/>
  <c r="B76"/>
  <c r="F76"/>
  <c r="A76" s="1"/>
  <c r="K76"/>
  <c r="C76"/>
  <c r="I76"/>
  <c r="O248"/>
  <c r="L248"/>
  <c r="Q248"/>
  <c r="N248"/>
  <c r="I248"/>
  <c r="D248"/>
  <c r="H248"/>
  <c r="C248"/>
  <c r="B248"/>
  <c r="K248"/>
  <c r="F248"/>
  <c r="O208"/>
  <c r="N208"/>
  <c r="Q208"/>
  <c r="L208"/>
  <c r="B208"/>
  <c r="F208"/>
  <c r="A208" s="1"/>
  <c r="C208"/>
  <c r="H208"/>
  <c r="I208"/>
  <c r="K208"/>
  <c r="D208"/>
  <c r="Q212"/>
  <c r="L212"/>
  <c r="O212"/>
  <c r="N212"/>
  <c r="D212"/>
  <c r="I212"/>
  <c r="F212"/>
  <c r="A212" s="1"/>
  <c r="H212"/>
  <c r="K212"/>
  <c r="C212"/>
  <c r="B212"/>
  <c r="O289"/>
  <c r="N289"/>
  <c r="I289"/>
  <c r="D289"/>
  <c r="Q289"/>
  <c r="L289"/>
  <c r="K289"/>
  <c r="C289"/>
  <c r="F289"/>
  <c r="H289"/>
  <c r="B289"/>
  <c r="O48"/>
  <c r="L48"/>
  <c r="K48"/>
  <c r="C48"/>
  <c r="Q48"/>
  <c r="B48"/>
  <c r="I48"/>
  <c r="H48"/>
  <c r="F48"/>
  <c r="A48" s="1"/>
  <c r="N48"/>
  <c r="D48"/>
  <c r="O35"/>
  <c r="N35"/>
  <c r="I35"/>
  <c r="F35"/>
  <c r="C35"/>
  <c r="B35"/>
  <c r="K35"/>
  <c r="D35"/>
  <c r="Q35"/>
  <c r="H35"/>
  <c r="L35"/>
  <c r="Q96"/>
  <c r="L96"/>
  <c r="B96"/>
  <c r="K96"/>
  <c r="I96"/>
  <c r="H96"/>
  <c r="D96"/>
  <c r="O96"/>
  <c r="F96"/>
  <c r="N96"/>
  <c r="C96"/>
  <c r="O218"/>
  <c r="L218"/>
  <c r="K218"/>
  <c r="D218"/>
  <c r="C218"/>
  <c r="H218"/>
  <c r="F218"/>
  <c r="B218"/>
  <c r="Q218"/>
  <c r="N218"/>
  <c r="I218"/>
  <c r="O197"/>
  <c r="L197"/>
  <c r="C197"/>
  <c r="D197"/>
  <c r="I197"/>
  <c r="F197"/>
  <c r="B197"/>
  <c r="Q197"/>
  <c r="N197"/>
  <c r="H197"/>
  <c r="K197"/>
  <c r="B158"/>
  <c r="O158"/>
  <c r="N158"/>
  <c r="D158"/>
  <c r="H158"/>
  <c r="Q158"/>
  <c r="L158"/>
  <c r="K158"/>
  <c r="C158"/>
  <c r="I158"/>
  <c r="F158"/>
  <c r="B12"/>
  <c r="F12"/>
  <c r="P12"/>
  <c r="M12"/>
  <c r="J12"/>
  <c r="I12"/>
  <c r="C12"/>
  <c r="Q12"/>
  <c r="L12"/>
  <c r="G12"/>
  <c r="H12"/>
  <c r="K12"/>
  <c r="O12"/>
  <c r="N12"/>
  <c r="D12"/>
  <c r="N11"/>
  <c r="Q11"/>
  <c r="L11"/>
  <c r="P11"/>
  <c r="M11"/>
  <c r="J11"/>
  <c r="C11"/>
  <c r="F11"/>
  <c r="I11"/>
  <c r="H11"/>
  <c r="K11"/>
  <c r="O11"/>
  <c r="G11"/>
  <c r="D11"/>
  <c r="B11"/>
  <c r="Q253"/>
  <c r="N253"/>
  <c r="O253"/>
  <c r="L253"/>
  <c r="F253"/>
  <c r="A253" s="1"/>
  <c r="C253"/>
  <c r="B253"/>
  <c r="I253"/>
  <c r="H253"/>
  <c r="D253"/>
  <c r="K253"/>
  <c r="O244"/>
  <c r="L244"/>
  <c r="K244"/>
  <c r="F244"/>
  <c r="Q244"/>
  <c r="D244"/>
  <c r="N244"/>
  <c r="H244"/>
  <c r="I244"/>
  <c r="B244"/>
  <c r="C244"/>
  <c r="N162"/>
  <c r="H162"/>
  <c r="Q162"/>
  <c r="L162"/>
  <c r="I162"/>
  <c r="K162"/>
  <c r="O162"/>
  <c r="D162"/>
  <c r="F162"/>
  <c r="B162"/>
  <c r="C162"/>
  <c r="L124"/>
  <c r="F124"/>
  <c r="N124"/>
  <c r="C124"/>
  <c r="B124"/>
  <c r="Q124"/>
  <c r="K124"/>
  <c r="H124"/>
  <c r="O124"/>
  <c r="D124"/>
  <c r="I124"/>
  <c r="N281"/>
  <c r="B281"/>
  <c r="L281"/>
  <c r="F281"/>
  <c r="I281"/>
  <c r="O281"/>
  <c r="C281"/>
  <c r="K281"/>
  <c r="H281"/>
  <c r="Q281"/>
  <c r="D281"/>
  <c r="N142"/>
  <c r="D142"/>
  <c r="L142"/>
  <c r="I142"/>
  <c r="C142"/>
  <c r="O142"/>
  <c r="F142"/>
  <c r="B142"/>
  <c r="Q142"/>
  <c r="K142"/>
  <c r="H142"/>
  <c r="L236"/>
  <c r="K236"/>
  <c r="N236"/>
  <c r="F236"/>
  <c r="C236"/>
  <c r="Q236"/>
  <c r="H236"/>
  <c r="I236"/>
  <c r="B236"/>
  <c r="O236"/>
  <c r="D236"/>
  <c r="N182"/>
  <c r="C182"/>
  <c r="L182"/>
  <c r="K182"/>
  <c r="I182"/>
  <c r="O182"/>
  <c r="B182"/>
  <c r="F182"/>
  <c r="A182" s="1"/>
  <c r="Q182"/>
  <c r="D182"/>
  <c r="H182"/>
  <c r="L18"/>
  <c r="C18"/>
  <c r="B18"/>
  <c r="I18"/>
  <c r="D18"/>
  <c r="Q18"/>
  <c r="N18"/>
  <c r="K18"/>
  <c r="F18"/>
  <c r="A18" s="1"/>
  <c r="O18"/>
  <c r="H18"/>
  <c r="Q308"/>
  <c r="L308"/>
  <c r="O308"/>
  <c r="N308"/>
  <c r="F308"/>
  <c r="K308"/>
  <c r="B308"/>
  <c r="C308"/>
  <c r="H308"/>
  <c r="I308"/>
  <c r="D308"/>
  <c r="Q147"/>
  <c r="L147"/>
  <c r="O147"/>
  <c r="N147"/>
  <c r="I147"/>
  <c r="C147"/>
  <c r="H147"/>
  <c r="F147"/>
  <c r="K147"/>
  <c r="B147"/>
  <c r="D147"/>
  <c r="Q268"/>
  <c r="L268"/>
  <c r="O268"/>
  <c r="N268"/>
  <c r="B268"/>
  <c r="C268"/>
  <c r="D268"/>
  <c r="K268"/>
  <c r="F268"/>
  <c r="I268"/>
  <c r="H268"/>
  <c r="Q53"/>
  <c r="N53"/>
  <c r="O53"/>
  <c r="L53"/>
  <c r="D53"/>
  <c r="B53"/>
  <c r="K53"/>
  <c r="H53"/>
  <c r="F53"/>
  <c r="A53" s="1"/>
  <c r="C53"/>
  <c r="I53"/>
  <c r="O160"/>
  <c r="N160"/>
  <c r="Q160"/>
  <c r="L160"/>
  <c r="K160"/>
  <c r="I160"/>
  <c r="C160"/>
  <c r="D160"/>
  <c r="F160"/>
  <c r="B160"/>
  <c r="H160"/>
  <c r="Q70"/>
  <c r="N70"/>
  <c r="O70"/>
  <c r="B70"/>
  <c r="F70"/>
  <c r="D70"/>
  <c r="L70"/>
  <c r="C70"/>
  <c r="I70"/>
  <c r="H70"/>
  <c r="K70"/>
  <c r="O199"/>
  <c r="L199"/>
  <c r="K199"/>
  <c r="H199"/>
  <c r="D199"/>
  <c r="B199"/>
  <c r="F199"/>
  <c r="I199"/>
  <c r="Q199"/>
  <c r="N199"/>
  <c r="C199"/>
  <c r="O94"/>
  <c r="Q94"/>
  <c r="N94"/>
  <c r="L94"/>
  <c r="D94"/>
  <c r="F94"/>
  <c r="K94"/>
  <c r="H94"/>
  <c r="B94"/>
  <c r="C94"/>
  <c r="I94"/>
  <c r="Q254"/>
  <c r="N254"/>
  <c r="D254"/>
  <c r="I254"/>
  <c r="L254"/>
  <c r="H254"/>
  <c r="C254"/>
  <c r="O254"/>
  <c r="F254"/>
  <c r="K254"/>
  <c r="B254"/>
  <c r="Q157"/>
  <c r="N157"/>
  <c r="H157"/>
  <c r="B157"/>
  <c r="I157"/>
  <c r="O157"/>
  <c r="L157"/>
  <c r="D157"/>
  <c r="C157"/>
  <c r="F157"/>
  <c r="K157"/>
  <c r="Q45"/>
  <c r="N45"/>
  <c r="O45"/>
  <c r="K45"/>
  <c r="C45"/>
  <c r="I45"/>
  <c r="B45"/>
  <c r="D45"/>
  <c r="H45"/>
  <c r="L45"/>
  <c r="F45"/>
  <c r="O271"/>
  <c r="N271"/>
  <c r="Q271"/>
  <c r="L271"/>
  <c r="B271"/>
  <c r="F271"/>
  <c r="D271"/>
  <c r="H271"/>
  <c r="K271"/>
  <c r="C271"/>
  <c r="I271"/>
  <c r="Q189"/>
  <c r="O189"/>
  <c r="N189"/>
  <c r="F189"/>
  <c r="B189"/>
  <c r="L189"/>
  <c r="D189"/>
  <c r="C189"/>
  <c r="I189"/>
  <c r="K189"/>
  <c r="H189"/>
  <c r="O295"/>
  <c r="N295"/>
  <c r="C295"/>
  <c r="D295"/>
  <c r="I295"/>
  <c r="L295"/>
  <c r="F295"/>
  <c r="A295" s="1"/>
  <c r="H295"/>
  <c r="Q295"/>
  <c r="K295"/>
  <c r="B295"/>
  <c r="O61"/>
  <c r="L61"/>
  <c r="N61"/>
  <c r="D61"/>
  <c r="C61"/>
  <c r="B61"/>
  <c r="Q61"/>
  <c r="F61"/>
  <c r="A61" s="1"/>
  <c r="H61"/>
  <c r="K61"/>
  <c r="I61"/>
  <c r="L72"/>
  <c r="O72"/>
  <c r="Q72"/>
  <c r="K72"/>
  <c r="B72"/>
  <c r="N72"/>
  <c r="F72"/>
  <c r="I72"/>
  <c r="C72"/>
  <c r="H72"/>
  <c r="D72"/>
  <c r="O305"/>
  <c r="L305"/>
  <c r="Q305"/>
  <c r="C305"/>
  <c r="H305"/>
  <c r="K305"/>
  <c r="N305"/>
  <c r="D305"/>
  <c r="F305"/>
  <c r="I305"/>
  <c r="B305"/>
  <c r="Q43"/>
  <c r="L43"/>
  <c r="O43"/>
  <c r="B43"/>
  <c r="I43"/>
  <c r="D43"/>
  <c r="H43"/>
  <c r="F43"/>
  <c r="C43"/>
  <c r="N43"/>
  <c r="K43"/>
  <c r="O150"/>
  <c r="L150"/>
  <c r="Q150"/>
  <c r="N150"/>
  <c r="D150"/>
  <c r="I150"/>
  <c r="K150"/>
  <c r="C150"/>
  <c r="H150"/>
  <c r="F150"/>
  <c r="B150"/>
  <c r="Q132"/>
  <c r="N132"/>
  <c r="O132"/>
  <c r="K132"/>
  <c r="I132"/>
  <c r="L132"/>
  <c r="C132"/>
  <c r="F132"/>
  <c r="B132"/>
  <c r="H132"/>
  <c r="D132"/>
  <c r="Q234"/>
  <c r="L234"/>
  <c r="O234"/>
  <c r="C234"/>
  <c r="H234"/>
  <c r="K234"/>
  <c r="N234"/>
  <c r="B234"/>
  <c r="F234"/>
  <c r="D234"/>
  <c r="I234"/>
  <c r="Q89"/>
  <c r="L89"/>
  <c r="O89"/>
  <c r="K89"/>
  <c r="F89"/>
  <c r="I89"/>
  <c r="D89"/>
  <c r="H89"/>
  <c r="B89"/>
  <c r="N89"/>
  <c r="C89"/>
  <c r="L28"/>
  <c r="Q28"/>
  <c r="N28"/>
  <c r="O28"/>
  <c r="H28"/>
  <c r="C28"/>
  <c r="F28"/>
  <c r="I28"/>
  <c r="D28"/>
  <c r="K28"/>
  <c r="B28"/>
  <c r="N37"/>
  <c r="Q37"/>
  <c r="L37"/>
  <c r="O37"/>
  <c r="H37"/>
  <c r="C37"/>
  <c r="F37"/>
  <c r="A37" s="1"/>
  <c r="I37"/>
  <c r="B37"/>
  <c r="D37"/>
  <c r="K37"/>
  <c r="N118"/>
  <c r="O118"/>
  <c r="L118"/>
  <c r="Q118"/>
  <c r="C118"/>
  <c r="F118"/>
  <c r="B118"/>
  <c r="D118"/>
  <c r="H118"/>
  <c r="I118"/>
  <c r="K118"/>
  <c r="O34"/>
  <c r="N34"/>
  <c r="L34"/>
  <c r="Q34"/>
  <c r="C34"/>
  <c r="H34"/>
  <c r="D34"/>
  <c r="K34"/>
  <c r="I34"/>
  <c r="B34"/>
  <c r="F34"/>
  <c r="A34" s="1"/>
  <c r="O140"/>
  <c r="L140"/>
  <c r="N140"/>
  <c r="F140"/>
  <c r="A140" s="1"/>
  <c r="D140"/>
  <c r="I140"/>
  <c r="Q140"/>
  <c r="B140"/>
  <c r="C140"/>
  <c r="H140"/>
  <c r="K140"/>
  <c r="N190"/>
  <c r="O190"/>
  <c r="L190"/>
  <c r="Q190"/>
  <c r="C190"/>
  <c r="I190"/>
  <c r="F190"/>
  <c r="K190"/>
  <c r="H190"/>
  <c r="B190"/>
  <c r="D190"/>
  <c r="Q112"/>
  <c r="N112"/>
  <c r="L112"/>
  <c r="F112"/>
  <c r="B112"/>
  <c r="C112"/>
  <c r="K112"/>
  <c r="D112"/>
  <c r="O112"/>
  <c r="I112"/>
  <c r="H112"/>
  <c r="N98"/>
  <c r="Q98"/>
  <c r="L98"/>
  <c r="O98"/>
  <c r="K98"/>
  <c r="D98"/>
  <c r="B98"/>
  <c r="C98"/>
  <c r="F98"/>
  <c r="H98"/>
  <c r="I98"/>
  <c r="Q247"/>
  <c r="L247"/>
  <c r="N247"/>
  <c r="O247"/>
  <c r="C247"/>
  <c r="H247"/>
  <c r="I247"/>
  <c r="F247"/>
  <c r="A247" s="1"/>
  <c r="B247"/>
  <c r="D247"/>
  <c r="K247"/>
  <c r="N266"/>
  <c r="Q266"/>
  <c r="L266"/>
  <c r="O266"/>
  <c r="K266"/>
  <c r="F266"/>
  <c r="I266"/>
  <c r="D266"/>
  <c r="H266"/>
  <c r="B266"/>
  <c r="C266"/>
  <c r="O226"/>
  <c r="N226"/>
  <c r="H226"/>
  <c r="F226"/>
  <c r="L226"/>
  <c r="I226"/>
  <c r="Q226"/>
  <c r="K226"/>
  <c r="D226"/>
  <c r="C226"/>
  <c r="B226"/>
  <c r="N298"/>
  <c r="K298"/>
  <c r="F298"/>
  <c r="Q298"/>
  <c r="L298"/>
  <c r="O298"/>
  <c r="H298"/>
  <c r="C298"/>
  <c r="D298"/>
  <c r="B298"/>
  <c r="I298"/>
  <c r="N309"/>
  <c r="H309"/>
  <c r="B309"/>
  <c r="Q309"/>
  <c r="L309"/>
  <c r="O309"/>
  <c r="F309"/>
  <c r="I309"/>
  <c r="D309"/>
  <c r="C309"/>
  <c r="K309"/>
  <c r="L275"/>
  <c r="Q275"/>
  <c r="N275"/>
  <c r="O275"/>
  <c r="D275"/>
  <c r="B275"/>
  <c r="K275"/>
  <c r="I275"/>
  <c r="F275"/>
  <c r="A275" s="1"/>
  <c r="C275"/>
  <c r="H275"/>
  <c r="N146"/>
  <c r="Q146"/>
  <c r="L146"/>
  <c r="O146"/>
  <c r="H146"/>
  <c r="D146"/>
  <c r="I146"/>
  <c r="K146"/>
  <c r="C146"/>
  <c r="B146"/>
  <c r="F146"/>
  <c r="A146" s="1"/>
  <c r="N239"/>
  <c r="O239"/>
  <c r="L239"/>
  <c r="Q239"/>
  <c r="B239"/>
  <c r="K239"/>
  <c r="I239"/>
  <c r="D239"/>
  <c r="C239"/>
  <c r="H239"/>
  <c r="F239"/>
  <c r="A239" s="1"/>
  <c r="N16"/>
  <c r="O16"/>
  <c r="L16"/>
  <c r="I16"/>
  <c r="K16"/>
  <c r="C16"/>
  <c r="D16"/>
  <c r="B16"/>
  <c r="Q16"/>
  <c r="F16"/>
  <c r="H16"/>
  <c r="Q59"/>
  <c r="L59"/>
  <c r="I59"/>
  <c r="H59"/>
  <c r="O59"/>
  <c r="B59"/>
  <c r="F59"/>
  <c r="D59"/>
  <c r="N59"/>
  <c r="C59"/>
  <c r="K59"/>
  <c r="Q164"/>
  <c r="L164"/>
  <c r="N164"/>
  <c r="D164"/>
  <c r="H164"/>
  <c r="I164"/>
  <c r="O164"/>
  <c r="K164"/>
  <c r="B164"/>
  <c r="C164"/>
  <c r="F164"/>
  <c r="O304"/>
  <c r="L304"/>
  <c r="Q304"/>
  <c r="N304"/>
  <c r="C304"/>
  <c r="B304"/>
  <c r="D304"/>
  <c r="F304"/>
  <c r="K304"/>
  <c r="H304"/>
  <c r="I304"/>
  <c r="N171"/>
  <c r="Q171"/>
  <c r="L171"/>
  <c r="O171"/>
  <c r="I171"/>
  <c r="H171"/>
  <c r="B171"/>
  <c r="F171"/>
  <c r="A171" s="1"/>
  <c r="K171"/>
  <c r="C171"/>
  <c r="D171"/>
  <c r="L204"/>
  <c r="Q204"/>
  <c r="N204"/>
  <c r="O204"/>
  <c r="H204"/>
  <c r="I204"/>
  <c r="D204"/>
  <c r="C204"/>
  <c r="F204"/>
  <c r="A204" s="1"/>
  <c r="B204"/>
  <c r="K204"/>
  <c r="Q93"/>
  <c r="N93"/>
  <c r="O93"/>
  <c r="L93"/>
  <c r="H93"/>
  <c r="B93"/>
  <c r="D93"/>
  <c r="K93"/>
  <c r="C93"/>
  <c r="I93"/>
  <c r="F93"/>
  <c r="Q202"/>
  <c r="N202"/>
  <c r="O202"/>
  <c r="L202"/>
  <c r="D202"/>
  <c r="F202"/>
  <c r="C202"/>
  <c r="B202"/>
  <c r="I202"/>
  <c r="H202"/>
  <c r="K202"/>
  <c r="O264"/>
  <c r="N264"/>
  <c r="D264"/>
  <c r="H264"/>
  <c r="Q264"/>
  <c r="L264"/>
  <c r="B264"/>
  <c r="K264"/>
  <c r="F264"/>
  <c r="A264" s="1"/>
  <c r="I264"/>
  <c r="C264"/>
  <c r="O139"/>
  <c r="N139"/>
  <c r="F139"/>
  <c r="K139"/>
  <c r="D139"/>
  <c r="B139"/>
  <c r="C139"/>
  <c r="L139"/>
  <c r="I139"/>
  <c r="H139"/>
  <c r="Q139"/>
  <c r="Q286"/>
  <c r="L286"/>
  <c r="K286"/>
  <c r="H286"/>
  <c r="F286"/>
  <c r="D286"/>
  <c r="I286"/>
  <c r="C286"/>
  <c r="O286"/>
  <c r="N286"/>
  <c r="B286"/>
  <c r="D198"/>
  <c r="H198"/>
  <c r="O198"/>
  <c r="N198"/>
  <c r="C198"/>
  <c r="K198"/>
  <c r="Q198"/>
  <c r="L198"/>
  <c r="B198"/>
  <c r="I198"/>
  <c r="F198"/>
  <c r="A198" s="1"/>
  <c r="N134"/>
  <c r="O134"/>
  <c r="L134"/>
  <c r="D134"/>
  <c r="Q134"/>
  <c r="H134"/>
  <c r="F134"/>
  <c r="C134"/>
  <c r="K134"/>
  <c r="I134"/>
  <c r="B134"/>
  <c r="Q206"/>
  <c r="N206"/>
  <c r="B206"/>
  <c r="C206"/>
  <c r="L206"/>
  <c r="K206"/>
  <c r="D206"/>
  <c r="H206"/>
  <c r="I206"/>
  <c r="O206"/>
  <c r="F206"/>
  <c r="L195"/>
  <c r="K195"/>
  <c r="I195"/>
  <c r="N195"/>
  <c r="B195"/>
  <c r="C195"/>
  <c r="Q195"/>
  <c r="H195"/>
  <c r="F195"/>
  <c r="D195"/>
  <c r="O195"/>
  <c r="N231"/>
  <c r="F231"/>
  <c r="H231"/>
  <c r="L231"/>
  <c r="D231"/>
  <c r="B231"/>
  <c r="O231"/>
  <c r="C231"/>
  <c r="K231"/>
  <c r="Q231"/>
  <c r="I231"/>
  <c r="O173"/>
  <c r="L173"/>
  <c r="I173"/>
  <c r="D173"/>
  <c r="H173"/>
  <c r="B173"/>
  <c r="C173"/>
  <c r="Q173"/>
  <c r="N173"/>
  <c r="F173"/>
  <c r="K173"/>
  <c r="O60"/>
  <c r="N60"/>
  <c r="D60"/>
  <c r="K60"/>
  <c r="F60"/>
  <c r="A60" s="1"/>
  <c r="B60"/>
  <c r="Q60"/>
  <c r="L60"/>
  <c r="C60"/>
  <c r="H60"/>
  <c r="I60"/>
  <c r="N135"/>
  <c r="L135"/>
  <c r="O135"/>
  <c r="B135"/>
  <c r="H135"/>
  <c r="K135"/>
  <c r="I135"/>
  <c r="F135"/>
  <c r="Q135"/>
  <c r="D135"/>
  <c r="C135"/>
  <c r="N265"/>
  <c r="Q265"/>
  <c r="L265"/>
  <c r="B265"/>
  <c r="K265"/>
  <c r="O265"/>
  <c r="F265"/>
  <c r="A265" s="1"/>
  <c r="I265"/>
  <c r="C265"/>
  <c r="D265"/>
  <c r="H265"/>
  <c r="O111"/>
  <c r="L111"/>
  <c r="Q111"/>
  <c r="D111"/>
  <c r="B111"/>
  <c r="C111"/>
  <c r="N111"/>
  <c r="I111"/>
  <c r="H111"/>
  <c r="K111"/>
  <c r="F111"/>
  <c r="Q155"/>
  <c r="N155"/>
  <c r="O155"/>
  <c r="B155"/>
  <c r="K155"/>
  <c r="L155"/>
  <c r="F155"/>
  <c r="C155"/>
  <c r="H155"/>
  <c r="D155"/>
  <c r="I155"/>
  <c r="Q213"/>
  <c r="L213"/>
  <c r="O213"/>
  <c r="F213"/>
  <c r="I213"/>
  <c r="D213"/>
  <c r="K213"/>
  <c r="N213"/>
  <c r="C213"/>
  <c r="B213"/>
  <c r="H213"/>
  <c r="O144"/>
  <c r="N144"/>
  <c r="Q144"/>
  <c r="C144"/>
  <c r="F144"/>
  <c r="I144"/>
  <c r="B144"/>
  <c r="K144"/>
  <c r="L144"/>
  <c r="H144"/>
  <c r="D144"/>
  <c r="Q273"/>
  <c r="L273"/>
  <c r="O273"/>
  <c r="N273"/>
  <c r="H273"/>
  <c r="I273"/>
  <c r="D273"/>
  <c r="K273"/>
  <c r="B273"/>
  <c r="F273"/>
  <c r="A273" s="1"/>
  <c r="C273"/>
  <c r="O97"/>
  <c r="L97"/>
  <c r="Q97"/>
  <c r="N97"/>
  <c r="C97"/>
  <c r="D97"/>
  <c r="K97"/>
  <c r="F97"/>
  <c r="H97"/>
  <c r="B97"/>
  <c r="I97"/>
  <c r="Q270"/>
  <c r="N270"/>
  <c r="O270"/>
  <c r="L270"/>
  <c r="H270"/>
  <c r="I270"/>
  <c r="K270"/>
  <c r="D270"/>
  <c r="B270"/>
  <c r="F270"/>
  <c r="A270" s="1"/>
  <c r="C270"/>
  <c r="O56"/>
  <c r="N56"/>
  <c r="K56"/>
  <c r="C56"/>
  <c r="Q56"/>
  <c r="L56"/>
  <c r="D56"/>
  <c r="B56"/>
  <c r="F56"/>
  <c r="H56"/>
  <c r="I56"/>
  <c r="B221"/>
  <c r="D221"/>
  <c r="Q221"/>
  <c r="N221"/>
  <c r="K221"/>
  <c r="O221"/>
  <c r="L221"/>
  <c r="H221"/>
  <c r="C221"/>
  <c r="I221"/>
  <c r="F221"/>
  <c r="I90"/>
  <c r="D90"/>
  <c r="Q90"/>
  <c r="N90"/>
  <c r="B90"/>
  <c r="O90"/>
  <c r="L90"/>
  <c r="H90"/>
  <c r="K90"/>
  <c r="C90"/>
  <c r="F90"/>
  <c r="Q23"/>
  <c r="L23"/>
  <c r="B23"/>
  <c r="D23"/>
  <c r="F23"/>
  <c r="O23"/>
  <c r="K23"/>
  <c r="H23"/>
  <c r="N23"/>
  <c r="C23"/>
  <c r="I23"/>
  <c r="N192"/>
  <c r="O192"/>
  <c r="L192"/>
  <c r="K192"/>
  <c r="B192"/>
  <c r="D192"/>
  <c r="F192"/>
  <c r="A192" s="1"/>
  <c r="Q192"/>
  <c r="I192"/>
  <c r="C192"/>
  <c r="H192"/>
  <c r="O55"/>
  <c r="H55"/>
  <c r="I55"/>
  <c r="Q55"/>
  <c r="C55"/>
  <c r="N55"/>
  <c r="D55"/>
  <c r="B55"/>
  <c r="L55"/>
  <c r="F55"/>
  <c r="K55"/>
  <c r="Q68"/>
  <c r="B68"/>
  <c r="I68"/>
  <c r="O68"/>
  <c r="F68"/>
  <c r="A68" s="1"/>
  <c r="L68"/>
  <c r="H68"/>
  <c r="C68"/>
  <c r="N68"/>
  <c r="K68"/>
  <c r="D68"/>
  <c r="O121"/>
  <c r="F121"/>
  <c r="D121"/>
  <c r="Q121"/>
  <c r="H121"/>
  <c r="I121"/>
  <c r="N121"/>
  <c r="C121"/>
  <c r="K121"/>
  <c r="B121"/>
  <c r="L121"/>
  <c r="Q84"/>
  <c r="C84"/>
  <c r="F84"/>
  <c r="A84" s="1"/>
  <c r="O84"/>
  <c r="D84"/>
  <c r="I84"/>
  <c r="N84"/>
  <c r="H84"/>
  <c r="B84"/>
  <c r="L84"/>
  <c r="K84"/>
  <c r="Q74"/>
  <c r="K74"/>
  <c r="B74"/>
  <c r="O74"/>
  <c r="F74"/>
  <c r="H74"/>
  <c r="N74"/>
  <c r="C74"/>
  <c r="I74"/>
  <c r="L74"/>
  <c r="D74"/>
  <c r="O178"/>
  <c r="B178"/>
  <c r="N178"/>
  <c r="D178"/>
  <c r="I178"/>
  <c r="L178"/>
  <c r="F178"/>
  <c r="H178"/>
  <c r="Q178"/>
  <c r="C178"/>
  <c r="K178"/>
  <c r="O209"/>
  <c r="B209"/>
  <c r="N209"/>
  <c r="K209"/>
  <c r="I209"/>
  <c r="Q209"/>
  <c r="D209"/>
  <c r="H209"/>
  <c r="L209"/>
  <c r="C209"/>
  <c r="F209"/>
  <c r="A209" s="1"/>
  <c r="Q129"/>
  <c r="H129"/>
  <c r="N129"/>
  <c r="C129"/>
  <c r="K129"/>
  <c r="L129"/>
  <c r="B129"/>
  <c r="F129"/>
  <c r="O129"/>
  <c r="D129"/>
  <c r="I129"/>
  <c r="Q256"/>
  <c r="H256"/>
  <c r="F256"/>
  <c r="N256"/>
  <c r="B256"/>
  <c r="C256"/>
  <c r="L256"/>
  <c r="K256"/>
  <c r="I256"/>
  <c r="O256"/>
  <c r="D256"/>
  <c r="L235"/>
  <c r="B235"/>
  <c r="Q235"/>
  <c r="N235"/>
  <c r="O235"/>
  <c r="F235"/>
  <c r="K235"/>
  <c r="H235"/>
  <c r="C235"/>
  <c r="D235"/>
  <c r="I235"/>
  <c r="L299"/>
  <c r="H299"/>
  <c r="Q299"/>
  <c r="N299"/>
  <c r="O299"/>
  <c r="I299"/>
  <c r="B299"/>
  <c r="K299"/>
  <c r="C299"/>
  <c r="D299"/>
  <c r="F299"/>
  <c r="N25"/>
  <c r="F25"/>
  <c r="O25"/>
  <c r="Q25"/>
  <c r="L25"/>
  <c r="D25"/>
  <c r="B25"/>
  <c r="K25"/>
  <c r="C25"/>
  <c r="H25"/>
  <c r="I25"/>
  <c r="Q246"/>
  <c r="D246"/>
  <c r="N246"/>
  <c r="I246"/>
  <c r="F246"/>
  <c r="C246"/>
  <c r="K246"/>
  <c r="L246"/>
  <c r="B246"/>
  <c r="O246"/>
  <c r="H246"/>
  <c r="Q79"/>
  <c r="H79"/>
  <c r="N79"/>
  <c r="L79"/>
  <c r="K79"/>
  <c r="D79"/>
  <c r="O79"/>
  <c r="F79"/>
  <c r="I79"/>
  <c r="B79"/>
  <c r="C79"/>
  <c r="N125"/>
  <c r="Q125"/>
  <c r="L125"/>
  <c r="O125"/>
  <c r="K125"/>
  <c r="F125"/>
  <c r="A125" s="1"/>
  <c r="C125"/>
  <c r="I125"/>
  <c r="D125"/>
  <c r="H125"/>
  <c r="B125"/>
  <c r="O138"/>
  <c r="B138"/>
  <c r="N138"/>
  <c r="I138"/>
  <c r="C138"/>
  <c r="L138"/>
  <c r="K138"/>
  <c r="H138"/>
  <c r="F138"/>
  <c r="Q138"/>
  <c r="D138"/>
  <c r="C170"/>
  <c r="F170"/>
  <c r="Q170"/>
  <c r="N170"/>
  <c r="O170"/>
  <c r="L170"/>
  <c r="K170"/>
  <c r="B170"/>
  <c r="D170"/>
  <c r="H170"/>
  <c r="I170"/>
  <c r="C277"/>
  <c r="B277"/>
  <c r="N277"/>
  <c r="D277"/>
  <c r="I277"/>
  <c r="Q277"/>
  <c r="L277"/>
  <c r="F277"/>
  <c r="H277"/>
  <c r="O277"/>
  <c r="K277"/>
  <c r="F187"/>
  <c r="I187"/>
  <c r="Q187"/>
  <c r="L187"/>
  <c r="K187"/>
  <c r="D187"/>
  <c r="O187"/>
  <c r="N187"/>
  <c r="H187"/>
  <c r="B187"/>
  <c r="C187"/>
  <c r="N117"/>
  <c r="Q117"/>
  <c r="L117"/>
  <c r="K117"/>
  <c r="H117"/>
  <c r="O117"/>
  <c r="C117"/>
  <c r="D117"/>
  <c r="B117"/>
  <c r="F117"/>
  <c r="I117"/>
  <c r="O306"/>
  <c r="N306"/>
  <c r="L306"/>
  <c r="K306"/>
  <c r="D306"/>
  <c r="Q306"/>
  <c r="C306"/>
  <c r="I306"/>
  <c r="B306"/>
  <c r="F306"/>
  <c r="H306"/>
  <c r="O176"/>
  <c r="L176"/>
  <c r="Q176"/>
  <c r="K176"/>
  <c r="C176"/>
  <c r="F176"/>
  <c r="N176"/>
  <c r="I176"/>
  <c r="D176"/>
  <c r="H176"/>
  <c r="B176"/>
  <c r="O233"/>
  <c r="L233"/>
  <c r="Q233"/>
  <c r="K233"/>
  <c r="H233"/>
  <c r="I233"/>
  <c r="N233"/>
  <c r="B233"/>
  <c r="C233"/>
  <c r="F233"/>
  <c r="A233" s="1"/>
  <c r="D233"/>
  <c r="L163"/>
  <c r="Q163"/>
  <c r="N163"/>
  <c r="B163"/>
  <c r="F163"/>
  <c r="K163"/>
  <c r="I163"/>
  <c r="O163"/>
  <c r="H163"/>
  <c r="D163"/>
  <c r="C163"/>
  <c r="L279"/>
  <c r="O279"/>
  <c r="N279"/>
  <c r="I279"/>
  <c r="C279"/>
  <c r="D279"/>
  <c r="B279"/>
  <c r="Q279"/>
  <c r="F279"/>
  <c r="K279"/>
  <c r="H279"/>
  <c r="Q237"/>
  <c r="L237"/>
  <c r="O237"/>
  <c r="B237"/>
  <c r="F237"/>
  <c r="A237" s="1"/>
  <c r="N237"/>
  <c r="D237"/>
  <c r="K237"/>
  <c r="H237"/>
  <c r="I237"/>
  <c r="C237"/>
  <c r="O303"/>
  <c r="N303"/>
  <c r="Q303"/>
  <c r="K303"/>
  <c r="C303"/>
  <c r="L303"/>
  <c r="F303"/>
  <c r="B303"/>
  <c r="I303"/>
  <c r="D303"/>
  <c r="H303"/>
  <c r="I26"/>
  <c r="C26"/>
  <c r="H26"/>
  <c r="Q26"/>
  <c r="N26"/>
  <c r="K26"/>
  <c r="F26"/>
  <c r="A26" s="1"/>
  <c r="L26"/>
  <c r="D26"/>
  <c r="O26"/>
  <c r="B26"/>
  <c r="O180"/>
  <c r="N180"/>
  <c r="C180"/>
  <c r="B180"/>
  <c r="D180"/>
  <c r="F180"/>
  <c r="H180"/>
  <c r="Q180"/>
  <c r="L180"/>
  <c r="K180"/>
  <c r="I180"/>
  <c r="Q105"/>
  <c r="L105"/>
  <c r="I105"/>
  <c r="H105"/>
  <c r="O105"/>
  <c r="N105"/>
  <c r="D105"/>
  <c r="F105"/>
  <c r="C105"/>
  <c r="B105"/>
  <c r="K105"/>
  <c r="Q126"/>
  <c r="L126"/>
  <c r="I126"/>
  <c r="D126"/>
  <c r="K126"/>
  <c r="B126"/>
  <c r="C126"/>
  <c r="O126"/>
  <c r="N126"/>
  <c r="H126"/>
  <c r="F126"/>
  <c r="O291"/>
  <c r="N291"/>
  <c r="K291"/>
  <c r="H291"/>
  <c r="Q291"/>
  <c r="L291"/>
  <c r="I291"/>
  <c r="B291"/>
  <c r="F291"/>
  <c r="C291"/>
  <c r="D291"/>
  <c r="Q262"/>
  <c r="L262"/>
  <c r="I262"/>
  <c r="B262"/>
  <c r="H262"/>
  <c r="K262"/>
  <c r="F262"/>
  <c r="O262"/>
  <c r="N262"/>
  <c r="D262"/>
  <c r="C262"/>
  <c r="Q86"/>
  <c r="L86"/>
  <c r="K86"/>
  <c r="B86"/>
  <c r="O86"/>
  <c r="N86"/>
  <c r="D86"/>
  <c r="F86"/>
  <c r="H86"/>
  <c r="C86"/>
  <c r="I86"/>
  <c r="Q91"/>
  <c r="L91"/>
  <c r="F91"/>
  <c r="D91"/>
  <c r="O91"/>
  <c r="N91"/>
  <c r="K91"/>
  <c r="H91"/>
  <c r="C91"/>
  <c r="I91"/>
  <c r="B91"/>
  <c r="I241"/>
  <c r="B241"/>
  <c r="Q241"/>
  <c r="N241"/>
  <c r="H241"/>
  <c r="O241"/>
  <c r="L241"/>
  <c r="K241"/>
  <c r="C241"/>
  <c r="F241"/>
  <c r="D241"/>
  <c r="Q285"/>
  <c r="L285"/>
  <c r="O285"/>
  <c r="H285"/>
  <c r="K285"/>
  <c r="C285"/>
  <c r="B285"/>
  <c r="D285"/>
  <c r="N285"/>
  <c r="F285"/>
  <c r="A285" s="1"/>
  <c r="I285"/>
  <c r="B103"/>
  <c r="I103"/>
  <c r="O103"/>
  <c r="N103"/>
  <c r="H103"/>
  <c r="F103"/>
  <c r="A103" s="1"/>
  <c r="Q103"/>
  <c r="L103"/>
  <c r="C103"/>
  <c r="K103"/>
  <c r="D103"/>
  <c r="K185"/>
  <c r="I185"/>
  <c r="O185"/>
  <c r="N185"/>
  <c r="D185"/>
  <c r="F185"/>
  <c r="A185" s="1"/>
  <c r="Q185"/>
  <c r="L185"/>
  <c r="H185"/>
  <c r="B185"/>
  <c r="C185"/>
  <c r="F52"/>
  <c r="D52"/>
  <c r="Q52"/>
  <c r="L52"/>
  <c r="I52"/>
  <c r="H52"/>
  <c r="O52"/>
  <c r="N52"/>
  <c r="C52"/>
  <c r="K52"/>
  <c r="B52"/>
  <c r="G15"/>
  <c r="I15"/>
  <c r="K15"/>
  <c r="O15"/>
  <c r="M15"/>
  <c r="J15"/>
  <c r="H15"/>
  <c r="P15"/>
  <c r="N15"/>
  <c r="C15"/>
  <c r="D15"/>
  <c r="B15"/>
  <c r="Q15"/>
  <c r="F15"/>
  <c r="L15"/>
  <c r="Q240"/>
  <c r="L240"/>
  <c r="H240"/>
  <c r="F240"/>
  <c r="I240"/>
  <c r="D240"/>
  <c r="B240"/>
  <c r="K240"/>
  <c r="N240"/>
  <c r="C240"/>
  <c r="O240"/>
  <c r="O80"/>
  <c r="L80"/>
  <c r="K80"/>
  <c r="D80"/>
  <c r="Q80"/>
  <c r="N80"/>
  <c r="B80"/>
  <c r="H80"/>
  <c r="C80"/>
  <c r="F80"/>
  <c r="I80"/>
  <c r="N282"/>
  <c r="Q282"/>
  <c r="L282"/>
  <c r="O282"/>
  <c r="B282"/>
  <c r="F282"/>
  <c r="C282"/>
  <c r="H282"/>
  <c r="I282"/>
  <c r="D282"/>
  <c r="K282"/>
  <c r="O78"/>
  <c r="Q78"/>
  <c r="N78"/>
  <c r="D78"/>
  <c r="C78"/>
  <c r="L78"/>
  <c r="I78"/>
  <c r="H78"/>
  <c r="F78"/>
  <c r="A78" s="1"/>
  <c r="B78"/>
  <c r="K78"/>
  <c r="O24"/>
  <c r="B24"/>
  <c r="H24"/>
  <c r="K24"/>
  <c r="C24"/>
  <c r="Q24"/>
  <c r="N24"/>
  <c r="D24"/>
  <c r="I24"/>
  <c r="L24"/>
  <c r="F24"/>
  <c r="Q222"/>
  <c r="H222"/>
  <c r="F222"/>
  <c r="D222"/>
  <c r="I222"/>
  <c r="N222"/>
  <c r="K222"/>
  <c r="C222"/>
  <c r="B222"/>
  <c r="O222"/>
  <c r="L222"/>
  <c r="Q156"/>
  <c r="C156"/>
  <c r="H156"/>
  <c r="O156"/>
  <c r="I156"/>
  <c r="K156"/>
  <c r="L156"/>
  <c r="F156"/>
  <c r="D156"/>
  <c r="B156"/>
  <c r="N156"/>
  <c r="Q131"/>
  <c r="C131"/>
  <c r="I131"/>
  <c r="O131"/>
  <c r="B131"/>
  <c r="F131"/>
  <c r="L131"/>
  <c r="D131"/>
  <c r="K131"/>
  <c r="N131"/>
  <c r="H131"/>
  <c r="O214"/>
  <c r="H214"/>
  <c r="C214"/>
  <c r="Q214"/>
  <c r="B214"/>
  <c r="F214"/>
  <c r="N214"/>
  <c r="D214"/>
  <c r="K214"/>
  <c r="L214"/>
  <c r="I214"/>
  <c r="O39"/>
  <c r="B39"/>
  <c r="D39"/>
  <c r="Q39"/>
  <c r="C39"/>
  <c r="H39"/>
  <c r="N39"/>
  <c r="I39"/>
  <c r="F39"/>
  <c r="K39"/>
  <c r="L39"/>
  <c r="D38"/>
  <c r="F38"/>
  <c r="I38"/>
  <c r="B38"/>
  <c r="O38"/>
  <c r="N38"/>
  <c r="K38"/>
  <c r="L38"/>
  <c r="C38"/>
  <c r="Q38"/>
  <c r="H38"/>
  <c r="O137"/>
  <c r="L137"/>
  <c r="C137"/>
  <c r="K137"/>
  <c r="D137"/>
  <c r="F137"/>
  <c r="H137"/>
  <c r="Q137"/>
  <c r="B137"/>
  <c r="N137"/>
  <c r="I137"/>
  <c r="L267"/>
  <c r="B267"/>
  <c r="C267"/>
  <c r="N267"/>
  <c r="F267"/>
  <c r="H267"/>
  <c r="Q267"/>
  <c r="D267"/>
  <c r="O267"/>
  <c r="K267"/>
  <c r="I267"/>
  <c r="N82"/>
  <c r="F82"/>
  <c r="L82"/>
  <c r="C82"/>
  <c r="D82"/>
  <c r="Q82"/>
  <c r="H82"/>
  <c r="I82"/>
  <c r="K82"/>
  <c r="O82"/>
  <c r="B82"/>
  <c r="N102"/>
  <c r="D102"/>
  <c r="B102"/>
  <c r="L102"/>
  <c r="H102"/>
  <c r="K102"/>
  <c r="O102"/>
  <c r="F102"/>
  <c r="I102"/>
  <c r="C102"/>
  <c r="Q102"/>
  <c r="N104"/>
  <c r="I104"/>
  <c r="L104"/>
  <c r="F104"/>
  <c r="A104" s="1"/>
  <c r="C104"/>
  <c r="O104"/>
  <c r="H104"/>
  <c r="K104"/>
  <c r="Q104"/>
  <c r="D104"/>
  <c r="B104"/>
  <c r="N161"/>
  <c r="F161"/>
  <c r="D161"/>
  <c r="L161"/>
  <c r="H161"/>
  <c r="B161"/>
  <c r="O161"/>
  <c r="C161"/>
  <c r="I161"/>
  <c r="Q161"/>
  <c r="K161"/>
  <c r="N169"/>
  <c r="H169"/>
  <c r="F169"/>
  <c r="A169" s="1"/>
  <c r="Q169"/>
  <c r="L169"/>
  <c r="K169"/>
  <c r="D169"/>
  <c r="O169"/>
  <c r="I169"/>
  <c r="C169"/>
  <c r="B169"/>
  <c r="L115"/>
  <c r="I115"/>
  <c r="C115"/>
  <c r="Q115"/>
  <c r="N115"/>
  <c r="O115"/>
  <c r="D115"/>
  <c r="F115"/>
  <c r="A115" s="1"/>
  <c r="K115"/>
  <c r="H115"/>
  <c r="B115"/>
  <c r="N77"/>
  <c r="F77"/>
  <c r="B77"/>
  <c r="Q77"/>
  <c r="L77"/>
  <c r="O77"/>
  <c r="D77"/>
  <c r="K77"/>
  <c r="C77"/>
  <c r="I77"/>
  <c r="H77"/>
  <c r="N44"/>
  <c r="D44"/>
  <c r="I44"/>
  <c r="Q44"/>
  <c r="L44"/>
  <c r="O44"/>
  <c r="K44"/>
  <c r="H44"/>
  <c r="C44"/>
  <c r="F44"/>
  <c r="B44"/>
  <c r="L36"/>
  <c r="I36"/>
  <c r="K36"/>
  <c r="Q36"/>
  <c r="N36"/>
  <c r="O36"/>
  <c r="C36"/>
  <c r="H36"/>
  <c r="F36"/>
  <c r="B36"/>
  <c r="D36"/>
  <c r="N225"/>
  <c r="B225"/>
  <c r="I225"/>
  <c r="Q225"/>
  <c r="L225"/>
  <c r="O225"/>
  <c r="F225"/>
  <c r="D225"/>
  <c r="K225"/>
  <c r="H225"/>
  <c r="C225"/>
  <c r="N168"/>
  <c r="C168"/>
  <c r="F168"/>
  <c r="O168"/>
  <c r="L168"/>
  <c r="Q168"/>
  <c r="K168"/>
  <c r="B168"/>
  <c r="D168"/>
  <c r="H168"/>
  <c r="I168"/>
  <c r="N71"/>
  <c r="C71"/>
  <c r="I71"/>
  <c r="O71"/>
  <c r="L71"/>
  <c r="Q71"/>
  <c r="H71"/>
  <c r="D71"/>
  <c r="F71"/>
  <c r="A71" s="1"/>
  <c r="B71"/>
  <c r="K71"/>
  <c r="N288"/>
  <c r="K288"/>
  <c r="H288"/>
  <c r="O288"/>
  <c r="L288"/>
  <c r="Q288"/>
  <c r="F288"/>
  <c r="B288"/>
  <c r="D288"/>
  <c r="I288"/>
  <c r="C288"/>
  <c r="O20"/>
  <c r="D20"/>
  <c r="F20"/>
  <c r="N20"/>
  <c r="C20"/>
  <c r="B20"/>
  <c r="L20"/>
  <c r="I20"/>
  <c r="H20"/>
  <c r="Q20"/>
  <c r="K20"/>
  <c r="O67"/>
  <c r="K67"/>
  <c r="D67"/>
  <c r="L67"/>
  <c r="H67"/>
  <c r="B67"/>
  <c r="Q67"/>
  <c r="C67"/>
  <c r="F67"/>
  <c r="N67"/>
  <c r="I67"/>
  <c r="O194"/>
  <c r="K194"/>
  <c r="I194"/>
  <c r="N194"/>
  <c r="C194"/>
  <c r="D194"/>
  <c r="B194"/>
  <c r="Q194"/>
  <c r="F194"/>
  <c r="A194" s="1"/>
  <c r="L194"/>
  <c r="H194"/>
  <c r="O252"/>
  <c r="C252"/>
  <c r="I252"/>
  <c r="N252"/>
  <c r="H252"/>
  <c r="K252"/>
  <c r="L252"/>
  <c r="B252"/>
  <c r="Q252"/>
  <c r="F252"/>
  <c r="A252" s="1"/>
  <c r="D252"/>
  <c r="O153"/>
  <c r="K153"/>
  <c r="B153"/>
  <c r="N153"/>
  <c r="C153"/>
  <c r="H153"/>
  <c r="L153"/>
  <c r="D153"/>
  <c r="I153"/>
  <c r="Q153"/>
  <c r="F153"/>
  <c r="Q245"/>
  <c r="L245"/>
  <c r="K245"/>
  <c r="F245"/>
  <c r="O245"/>
  <c r="B245"/>
  <c r="D245"/>
  <c r="I245"/>
  <c r="C245"/>
  <c r="H245"/>
  <c r="N245"/>
  <c r="L29"/>
  <c r="F29"/>
  <c r="B29"/>
  <c r="Q29"/>
  <c r="O29"/>
  <c r="H29"/>
  <c r="K29"/>
  <c r="N29"/>
  <c r="C29"/>
  <c r="I29"/>
  <c r="D29"/>
  <c r="N64"/>
  <c r="C64"/>
  <c r="I64"/>
  <c r="O64"/>
  <c r="L64"/>
  <c r="Q64"/>
  <c r="K64"/>
  <c r="B64"/>
  <c r="D64"/>
  <c r="H64"/>
  <c r="F64"/>
  <c r="A64" s="1"/>
  <c r="N63"/>
  <c r="H63"/>
  <c r="K63"/>
  <c r="O63"/>
  <c r="L63"/>
  <c r="Q63"/>
  <c r="C63"/>
  <c r="D63"/>
  <c r="I63"/>
  <c r="F63"/>
  <c r="B63"/>
  <c r="N62"/>
  <c r="F62"/>
  <c r="C62"/>
  <c r="O62"/>
  <c r="L62"/>
  <c r="Q62"/>
  <c r="K62"/>
  <c r="I62"/>
  <c r="H62"/>
  <c r="B62"/>
  <c r="D62"/>
  <c r="O201"/>
  <c r="N201"/>
  <c r="Q201"/>
  <c r="H201"/>
  <c r="K201"/>
  <c r="C201"/>
  <c r="L201"/>
  <c r="B201"/>
  <c r="D201"/>
  <c r="F201"/>
  <c r="I201"/>
  <c r="Q13"/>
  <c r="L13"/>
  <c r="O13"/>
  <c r="N13"/>
  <c r="G13"/>
  <c r="H13"/>
  <c r="F13"/>
  <c r="P13"/>
  <c r="J13"/>
  <c r="B13"/>
  <c r="K13"/>
  <c r="I13"/>
  <c r="M13"/>
  <c r="C13"/>
  <c r="D13"/>
  <c r="O69"/>
  <c r="L69"/>
  <c r="B69"/>
  <c r="F69"/>
  <c r="C69"/>
  <c r="D69"/>
  <c r="I69"/>
  <c r="N69"/>
  <c r="H69"/>
  <c r="Q69"/>
  <c r="K69"/>
  <c r="O263"/>
  <c r="L263"/>
  <c r="F263"/>
  <c r="B263"/>
  <c r="Q263"/>
  <c r="I263"/>
  <c r="C263"/>
  <c r="D263"/>
  <c r="H263"/>
  <c r="N263"/>
  <c r="K263"/>
  <c r="L215"/>
  <c r="O215"/>
  <c r="Q215"/>
  <c r="B215"/>
  <c r="C215"/>
  <c r="D215"/>
  <c r="N215"/>
  <c r="F215"/>
  <c r="I215"/>
  <c r="H215"/>
  <c r="K215"/>
  <c r="L183"/>
  <c r="O183"/>
  <c r="Q183"/>
  <c r="C183"/>
  <c r="K183"/>
  <c r="I183"/>
  <c r="F183"/>
  <c r="H183"/>
  <c r="N183"/>
  <c r="B183"/>
  <c r="D183"/>
  <c r="Q280"/>
  <c r="N280"/>
  <c r="F280"/>
  <c r="A280" s="1"/>
  <c r="I280"/>
  <c r="H280"/>
  <c r="D280"/>
  <c r="K280"/>
  <c r="O280"/>
  <c r="L280"/>
  <c r="C280"/>
  <c r="B280"/>
  <c r="Q251"/>
  <c r="L251"/>
  <c r="D251"/>
  <c r="O251"/>
  <c r="K251"/>
  <c r="H251"/>
  <c r="C251"/>
  <c r="I251"/>
  <c r="N251"/>
  <c r="F251"/>
  <c r="B251"/>
  <c r="L81"/>
  <c r="I81"/>
  <c r="D81"/>
  <c r="O81"/>
  <c r="C81"/>
  <c r="Q81"/>
  <c r="K81"/>
  <c r="H81"/>
  <c r="F81"/>
  <c r="A81" s="1"/>
  <c r="B81"/>
  <c r="N81"/>
  <c r="N310"/>
  <c r="I310"/>
  <c r="F310"/>
  <c r="B310"/>
  <c r="O310"/>
  <c r="C310"/>
  <c r="D310"/>
  <c r="K310"/>
  <c r="H310"/>
  <c r="Q310"/>
  <c r="L310"/>
  <c r="O99"/>
  <c r="N99"/>
  <c r="H99"/>
  <c r="K99"/>
  <c r="C99"/>
  <c r="F99"/>
  <c r="I99"/>
  <c r="L99"/>
  <c r="Q99"/>
  <c r="D99"/>
  <c r="B99"/>
  <c r="L32"/>
  <c r="F32"/>
  <c r="B32"/>
  <c r="O32"/>
  <c r="I32"/>
  <c r="C32"/>
  <c r="Q32"/>
  <c r="H32"/>
  <c r="K32"/>
  <c r="D32"/>
  <c r="N32"/>
  <c r="O259"/>
  <c r="N259"/>
  <c r="C259"/>
  <c r="D259"/>
  <c r="F259"/>
  <c r="A259" s="1"/>
  <c r="K259"/>
  <c r="I259"/>
  <c r="H259"/>
  <c r="B259"/>
  <c r="Q259"/>
  <c r="L259"/>
  <c r="Q21"/>
  <c r="L21"/>
  <c r="B21"/>
  <c r="D21"/>
  <c r="O21"/>
  <c r="H21"/>
  <c r="I21"/>
  <c r="F21"/>
  <c r="K21"/>
  <c r="C21"/>
  <c r="N21"/>
  <c r="O127"/>
  <c r="N127"/>
  <c r="C127"/>
  <c r="Q127"/>
  <c r="L127"/>
  <c r="F127"/>
  <c r="H127"/>
  <c r="B127"/>
  <c r="D127"/>
  <c r="I127"/>
  <c r="K127"/>
  <c r="Q250"/>
  <c r="N250"/>
  <c r="K250"/>
  <c r="D250"/>
  <c r="O250"/>
  <c r="L250"/>
  <c r="C250"/>
  <c r="B250"/>
  <c r="I250"/>
  <c r="F250"/>
  <c r="H250"/>
  <c r="O49"/>
  <c r="N49"/>
  <c r="B49"/>
  <c r="D49"/>
  <c r="Q49"/>
  <c r="L49"/>
  <c r="I49"/>
  <c r="K49"/>
  <c r="C49"/>
  <c r="H49"/>
  <c r="F49"/>
  <c r="N210"/>
  <c r="Q210"/>
  <c r="L210"/>
  <c r="C210"/>
  <c r="H210"/>
  <c r="K210"/>
  <c r="F210"/>
  <c r="A210" s="1"/>
  <c r="I210"/>
  <c r="O210"/>
  <c r="B210"/>
  <c r="D210"/>
  <c r="Q272"/>
  <c r="N272"/>
  <c r="K272"/>
  <c r="D272"/>
  <c r="L272"/>
  <c r="C272"/>
  <c r="F272"/>
  <c r="A272" s="1"/>
  <c r="O272"/>
  <c r="I272"/>
  <c r="H272"/>
  <c r="B272"/>
  <c r="O152"/>
  <c r="L152"/>
  <c r="Q152"/>
  <c r="H152"/>
  <c r="D152"/>
  <c r="F152"/>
  <c r="B152"/>
  <c r="K152"/>
  <c r="N152"/>
  <c r="C152"/>
  <c r="I152"/>
  <c r="Q148"/>
  <c r="N148"/>
  <c r="O148"/>
  <c r="L148"/>
  <c r="C148"/>
  <c r="K148"/>
  <c r="I148"/>
  <c r="H148"/>
  <c r="D148"/>
  <c r="F148"/>
  <c r="A148" s="1"/>
  <c r="B148"/>
  <c r="Q290"/>
  <c r="N290"/>
  <c r="O290"/>
  <c r="L290"/>
  <c r="C290"/>
  <c r="D290"/>
  <c r="K290"/>
  <c r="I290"/>
  <c r="B290"/>
  <c r="F290"/>
  <c r="A290" s="1"/>
  <c r="H290"/>
  <c r="Q154"/>
  <c r="N154"/>
  <c r="O154"/>
  <c r="L154"/>
  <c r="C154"/>
  <c r="I154"/>
  <c r="D154"/>
  <c r="F154"/>
  <c r="K154"/>
  <c r="B154"/>
  <c r="H154"/>
  <c r="L207"/>
  <c r="K207"/>
  <c r="F207"/>
  <c r="D207"/>
  <c r="O207"/>
  <c r="H207"/>
  <c r="C207"/>
  <c r="Q207"/>
  <c r="I207"/>
  <c r="B207"/>
  <c r="N207"/>
  <c r="O243"/>
  <c r="N243"/>
  <c r="I243"/>
  <c r="F243"/>
  <c r="B243"/>
  <c r="H243"/>
  <c r="D243"/>
  <c r="L243"/>
  <c r="C243"/>
  <c r="Q243"/>
  <c r="K243"/>
  <c r="D57"/>
  <c r="C57"/>
  <c r="B57"/>
  <c r="Q57"/>
  <c r="N57"/>
  <c r="K57"/>
  <c r="F57"/>
  <c r="L57"/>
  <c r="H57"/>
  <c r="O57"/>
  <c r="I57"/>
  <c r="F294"/>
  <c r="D294"/>
  <c r="O294"/>
  <c r="N294"/>
  <c r="B294"/>
  <c r="C294"/>
  <c r="Q294"/>
  <c r="L294"/>
  <c r="K294"/>
  <c r="H294"/>
  <c r="I294"/>
  <c r="O223"/>
  <c r="N223"/>
  <c r="B223"/>
  <c r="H223"/>
  <c r="Q223"/>
  <c r="L223"/>
  <c r="C223"/>
  <c r="I223"/>
  <c r="K223"/>
  <c r="D223"/>
  <c r="F223"/>
  <c r="N217"/>
  <c r="B217"/>
  <c r="F217"/>
  <c r="L217"/>
  <c r="D217"/>
  <c r="H217"/>
  <c r="O217"/>
  <c r="C217"/>
  <c r="I217"/>
  <c r="Q217"/>
  <c r="K217"/>
  <c r="H283"/>
  <c r="K283"/>
  <c r="B283"/>
  <c r="Q283"/>
  <c r="N283"/>
  <c r="D283"/>
  <c r="C283"/>
  <c r="O283"/>
  <c r="L283"/>
  <c r="I283"/>
  <c r="F283"/>
  <c r="Q184"/>
  <c r="L184"/>
  <c r="C184"/>
  <c r="K184"/>
  <c r="O184"/>
  <c r="N184"/>
  <c r="D184"/>
  <c r="B184"/>
  <c r="I184"/>
  <c r="H184"/>
  <c r="F184"/>
  <c r="A184" s="1"/>
  <c r="O269"/>
  <c r="L269"/>
  <c r="I269"/>
  <c r="F269"/>
  <c r="A269" s="1"/>
  <c r="H269"/>
  <c r="K269"/>
  <c r="C269"/>
  <c r="Q269"/>
  <c r="N269"/>
  <c r="B269"/>
  <c r="D269"/>
  <c r="Q100"/>
  <c r="L100"/>
  <c r="O100"/>
  <c r="N100"/>
  <c r="D100"/>
  <c r="K100"/>
  <c r="C100"/>
  <c r="I100"/>
  <c r="F100"/>
  <c r="A100" s="1"/>
  <c r="B100"/>
  <c r="H100"/>
  <c r="Q133"/>
  <c r="N133"/>
  <c r="O133"/>
  <c r="L133"/>
  <c r="F133"/>
  <c r="C133"/>
  <c r="K133"/>
  <c r="I133"/>
  <c r="D133"/>
  <c r="H133"/>
  <c r="B133"/>
  <c r="Q274"/>
  <c r="N274"/>
  <c r="O274"/>
  <c r="L274"/>
  <c r="K274"/>
  <c r="D274"/>
  <c r="C274"/>
  <c r="H274"/>
  <c r="F274"/>
  <c r="I274"/>
  <c r="B274"/>
  <c r="O257"/>
  <c r="N257"/>
  <c r="L257"/>
  <c r="F257"/>
  <c r="A257" s="1"/>
  <c r="Q257"/>
  <c r="H257"/>
  <c r="C257"/>
  <c r="K257"/>
  <c r="B257"/>
  <c r="I257"/>
  <c r="D257"/>
  <c r="L220"/>
  <c r="Q220"/>
  <c r="N220"/>
  <c r="O220"/>
  <c r="K220"/>
  <c r="I220"/>
  <c r="C220"/>
  <c r="F220"/>
  <c r="D220"/>
  <c r="H220"/>
  <c r="B220"/>
  <c r="Q114"/>
  <c r="N114"/>
  <c r="O114"/>
  <c r="L114"/>
  <c r="K114"/>
  <c r="B114"/>
  <c r="D114"/>
  <c r="F114"/>
  <c r="C114"/>
  <c r="H114"/>
  <c r="I114"/>
  <c r="N107"/>
  <c r="Q107"/>
  <c r="L107"/>
  <c r="O107"/>
  <c r="F107"/>
  <c r="H107"/>
  <c r="K107"/>
  <c r="C107"/>
  <c r="I107"/>
  <c r="B107"/>
  <c r="D107"/>
  <c r="Q19"/>
  <c r="N19"/>
  <c r="O19"/>
  <c r="L19"/>
  <c r="H19"/>
  <c r="F19"/>
  <c r="K19"/>
  <c r="B19"/>
  <c r="I19"/>
  <c r="D19"/>
  <c r="C19"/>
  <c r="N186"/>
  <c r="Q186"/>
  <c r="L186"/>
  <c r="K186"/>
  <c r="O186"/>
  <c r="I186"/>
  <c r="D186"/>
  <c r="C186"/>
  <c r="H186"/>
  <c r="F186"/>
  <c r="B186"/>
  <c r="N145"/>
  <c r="O145"/>
  <c r="L145"/>
  <c r="D145"/>
  <c r="F145"/>
  <c r="B145"/>
  <c r="K145"/>
  <c r="Q145"/>
  <c r="C145"/>
  <c r="I145"/>
  <c r="H145"/>
  <c r="N42"/>
  <c r="Q42"/>
  <c r="L42"/>
  <c r="C42"/>
  <c r="F42"/>
  <c r="I42"/>
  <c r="B42"/>
  <c r="H42"/>
  <c r="O42"/>
  <c r="K42"/>
  <c r="D42"/>
  <c r="L83"/>
  <c r="Q83"/>
  <c r="N83"/>
  <c r="O83"/>
  <c r="I83"/>
  <c r="K83"/>
  <c r="B83"/>
  <c r="C83"/>
  <c r="H83"/>
  <c r="F83"/>
  <c r="D83"/>
  <c r="N73"/>
  <c r="Q73"/>
  <c r="L73"/>
  <c r="C73"/>
  <c r="O73"/>
  <c r="K73"/>
  <c r="B73"/>
  <c r="D73"/>
  <c r="I73"/>
  <c r="H73"/>
  <c r="F73"/>
  <c r="N110"/>
  <c r="O110"/>
  <c r="L110"/>
  <c r="K110"/>
  <c r="I110"/>
  <c r="D110"/>
  <c r="C110"/>
  <c r="Q110"/>
  <c r="F110"/>
  <c r="H110"/>
  <c r="B110"/>
  <c r="N122"/>
  <c r="Q122"/>
  <c r="L122"/>
  <c r="C122"/>
  <c r="I122"/>
  <c r="B122"/>
  <c r="F122"/>
  <c r="A122" s="1"/>
  <c r="D122"/>
  <c r="O122"/>
  <c r="K122"/>
  <c r="H122"/>
  <c r="N47"/>
  <c r="O47"/>
  <c r="L47"/>
  <c r="Q47"/>
  <c r="B47"/>
  <c r="I47"/>
  <c r="K47"/>
  <c r="F47"/>
  <c r="A47" s="1"/>
  <c r="H47"/>
  <c r="D47"/>
  <c r="C47"/>
  <c r="Q224"/>
  <c r="N224"/>
  <c r="F224"/>
  <c r="L224"/>
  <c r="D224"/>
  <c r="H224"/>
  <c r="O224"/>
  <c r="B224"/>
  <c r="I224"/>
  <c r="K224"/>
  <c r="C224"/>
  <c r="Q216"/>
  <c r="N216"/>
  <c r="K216"/>
  <c r="B216"/>
  <c r="H216"/>
  <c r="D216"/>
  <c r="L216"/>
  <c r="I216"/>
  <c r="O216"/>
  <c r="F216"/>
  <c r="A216" s="1"/>
  <c r="C216"/>
  <c r="D120"/>
  <c r="F120"/>
  <c r="O120"/>
  <c r="Q120"/>
  <c r="N120"/>
  <c r="I120"/>
  <c r="B120"/>
  <c r="C120"/>
  <c r="H120"/>
  <c r="L120"/>
  <c r="K120"/>
  <c r="O261"/>
  <c r="N261"/>
  <c r="L261"/>
  <c r="I261"/>
  <c r="F261"/>
  <c r="B261"/>
  <c r="Q261"/>
  <c r="C261"/>
  <c r="D261"/>
  <c r="K261"/>
  <c r="H261"/>
  <c r="Q51"/>
  <c r="O51"/>
  <c r="L51"/>
  <c r="F51"/>
  <c r="D51"/>
  <c r="N51"/>
  <c r="C51"/>
  <c r="K51"/>
  <c r="I51"/>
  <c r="B51"/>
  <c r="H51"/>
  <c r="Q95"/>
  <c r="N95"/>
  <c r="K95"/>
  <c r="B95"/>
  <c r="D95"/>
  <c r="L95"/>
  <c r="C95"/>
  <c r="I95"/>
  <c r="O95"/>
  <c r="F95"/>
  <c r="A95" s="1"/>
  <c r="H95"/>
  <c r="B177"/>
  <c r="O177"/>
  <c r="Q177"/>
  <c r="N177"/>
  <c r="K177"/>
  <c r="F177"/>
  <c r="C177"/>
  <c r="I177"/>
  <c r="H177"/>
  <c r="L177"/>
  <c r="D177"/>
  <c r="O230"/>
  <c r="Q230"/>
  <c r="N230"/>
  <c r="L230"/>
  <c r="F230"/>
  <c r="D230"/>
  <c r="I230"/>
  <c r="C230"/>
  <c r="B230"/>
  <c r="K230"/>
  <c r="H230"/>
  <c r="Q87"/>
  <c r="N87"/>
  <c r="O87"/>
  <c r="H87"/>
  <c r="F87"/>
  <c r="L87"/>
  <c r="B87"/>
  <c r="K87"/>
  <c r="I87"/>
  <c r="C87"/>
  <c r="D87"/>
  <c r="O65"/>
  <c r="N65"/>
  <c r="F65"/>
  <c r="K65"/>
  <c r="Q65"/>
  <c r="C65"/>
  <c r="B65"/>
  <c r="L65"/>
  <c r="D65"/>
  <c r="I65"/>
  <c r="H65"/>
  <c r="D200"/>
  <c r="I200"/>
  <c r="O200"/>
  <c r="Q200"/>
  <c r="N200"/>
  <c r="F200"/>
  <c r="K200"/>
  <c r="H200"/>
  <c r="C200"/>
  <c r="L200"/>
  <c r="B200"/>
  <c r="O58"/>
  <c r="D58"/>
  <c r="N58"/>
  <c r="L58"/>
  <c r="B58"/>
  <c r="Q58"/>
  <c r="I58"/>
  <c r="K58"/>
  <c r="C58"/>
  <c r="F58"/>
  <c r="H58"/>
  <c r="O116"/>
  <c r="B116"/>
  <c r="I116"/>
  <c r="L116"/>
  <c r="D116"/>
  <c r="N116"/>
  <c r="K116"/>
  <c r="C116"/>
  <c r="Q116"/>
  <c r="F116"/>
  <c r="H116"/>
  <c r="O229"/>
  <c r="N229"/>
  <c r="C229"/>
  <c r="D229"/>
  <c r="B229"/>
  <c r="L229"/>
  <c r="I229"/>
  <c r="K229"/>
  <c r="Q229"/>
  <c r="H229"/>
  <c r="F229"/>
  <c r="Q238"/>
  <c r="N238"/>
  <c r="O238"/>
  <c r="C238"/>
  <c r="D238"/>
  <c r="K238"/>
  <c r="I238"/>
  <c r="F238"/>
  <c r="L238"/>
  <c r="B238"/>
  <c r="H238"/>
  <c r="O242"/>
  <c r="N242"/>
  <c r="L242"/>
  <c r="I242"/>
  <c r="Q242"/>
  <c r="D242"/>
  <c r="F242"/>
  <c r="B242"/>
  <c r="K242"/>
  <c r="H242"/>
  <c r="C242"/>
  <c r="O10"/>
  <c r="Q10"/>
  <c r="I10"/>
  <c r="L10"/>
  <c r="N10"/>
  <c r="K10"/>
  <c r="P10"/>
  <c r="M10"/>
  <c r="B10"/>
  <c r="G10"/>
  <c r="C10"/>
  <c r="J10"/>
  <c r="H10"/>
  <c r="F10"/>
  <c r="D10"/>
  <c r="Q66"/>
  <c r="N66"/>
  <c r="O66"/>
  <c r="L66"/>
  <c r="D66"/>
  <c r="H66"/>
  <c r="K66"/>
  <c r="B66"/>
  <c r="F66"/>
  <c r="C66"/>
  <c r="I66"/>
  <c r="O166"/>
  <c r="N166"/>
  <c r="Q166"/>
  <c r="L166"/>
  <c r="B166"/>
  <c r="I166"/>
  <c r="H166"/>
  <c r="D166"/>
  <c r="F166"/>
  <c r="K166"/>
  <c r="C166"/>
  <c r="R228"/>
  <c r="R33"/>
  <c r="R75"/>
  <c r="R212"/>
  <c r="R295"/>
  <c r="R61"/>
  <c r="R72"/>
  <c r="R89"/>
  <c r="R28"/>
  <c r="R139"/>
  <c r="R60"/>
  <c r="R111"/>
  <c r="R213"/>
  <c r="R176"/>
  <c r="R67"/>
  <c r="R29"/>
  <c r="R62"/>
  <c r="R263"/>
  <c r="R215"/>
  <c r="R274"/>
  <c r="R19"/>
  <c r="R145"/>
  <c r="R42"/>
  <c r="R83"/>
  <c r="R133"/>
  <c r="R114"/>
  <c r="R122"/>
  <c r="R229"/>
  <c r="R287"/>
  <c r="R130"/>
  <c r="R193"/>
  <c r="R278"/>
  <c r="R255"/>
  <c r="R307"/>
  <c r="R172"/>
  <c r="R123"/>
  <c r="R54"/>
  <c r="R179"/>
  <c r="R276"/>
  <c r="R141"/>
  <c r="R27"/>
  <c r="R260"/>
  <c r="R297"/>
  <c r="R35"/>
  <c r="R253"/>
  <c r="R124"/>
  <c r="R281"/>
  <c r="R236"/>
  <c r="R147"/>
  <c r="R199"/>
  <c r="R37"/>
  <c r="R190"/>
  <c r="R266"/>
  <c r="R298"/>
  <c r="R204"/>
  <c r="R231"/>
  <c r="R265"/>
  <c r="R155"/>
  <c r="R97"/>
  <c r="R221"/>
  <c r="R192"/>
  <c r="R299"/>
  <c r="R125"/>
  <c r="R277"/>
  <c r="R237"/>
  <c r="R26"/>
  <c r="R126"/>
  <c r="R86"/>
  <c r="R285"/>
  <c r="R103"/>
  <c r="R78"/>
  <c r="R38"/>
  <c r="R161"/>
  <c r="R64"/>
  <c r="R99"/>
  <c r="R32"/>
  <c r="R21"/>
  <c r="R154"/>
  <c r="R223"/>
  <c r="R186"/>
  <c r="R110"/>
  <c r="R166"/>
  <c r="R140"/>
  <c r="R238"/>
  <c r="A266" l="1"/>
  <c r="A268"/>
  <c r="A289"/>
  <c r="A179"/>
  <c r="A227"/>
  <c r="A225"/>
  <c r="A10"/>
  <c r="A238"/>
  <c r="A116"/>
  <c r="A65"/>
  <c r="A153"/>
  <c r="A80"/>
  <c r="A230"/>
  <c r="A261"/>
  <c r="A186"/>
  <c r="A283"/>
  <c r="A57"/>
  <c r="A154"/>
  <c r="A310"/>
  <c r="A183"/>
  <c r="A69"/>
  <c r="A13"/>
  <c r="A201"/>
  <c r="A29"/>
  <c r="A67"/>
  <c r="A288"/>
  <c r="A44"/>
  <c r="A161"/>
  <c r="A102"/>
  <c r="A214"/>
  <c r="A156"/>
  <c r="A222"/>
  <c r="A91"/>
  <c r="A126"/>
  <c r="A303"/>
  <c r="A279"/>
  <c r="A176"/>
  <c r="A246"/>
  <c r="A299"/>
  <c r="A235"/>
  <c r="A129"/>
  <c r="A74"/>
  <c r="A93"/>
  <c r="A304"/>
  <c r="A164"/>
  <c r="A43"/>
  <c r="A271"/>
  <c r="A94"/>
  <c r="A147"/>
  <c r="A236"/>
  <c r="A142"/>
  <c r="A158"/>
  <c r="A197"/>
  <c r="A191"/>
  <c r="A106"/>
  <c r="A181"/>
  <c r="A292"/>
  <c r="A196"/>
  <c r="A113"/>
  <c r="A278"/>
  <c r="A165"/>
  <c r="A193"/>
  <c r="A130"/>
  <c r="A17"/>
  <c r="A175"/>
  <c r="A245"/>
  <c r="A20"/>
  <c r="A82"/>
  <c r="A267"/>
  <c r="A121"/>
  <c r="A298"/>
  <c r="A118"/>
  <c r="A11"/>
  <c r="A159"/>
  <c r="A249"/>
  <c r="A172"/>
  <c r="A66"/>
  <c r="A242"/>
  <c r="A200"/>
  <c r="A177"/>
  <c r="A51"/>
  <c r="A120"/>
  <c r="A110"/>
  <c r="A145"/>
  <c r="A220"/>
  <c r="A133"/>
  <c r="A223"/>
  <c r="A243"/>
  <c r="A207"/>
  <c r="A127"/>
  <c r="A99"/>
  <c r="A215"/>
  <c r="A263"/>
  <c r="A63"/>
  <c r="A168"/>
  <c r="A36"/>
  <c r="A38"/>
  <c r="A39"/>
  <c r="A282"/>
  <c r="A240"/>
  <c r="A241"/>
  <c r="A86"/>
  <c r="A262"/>
  <c r="A105"/>
  <c r="A117"/>
  <c r="A187"/>
  <c r="A277"/>
  <c r="A79"/>
  <c r="A25"/>
  <c r="A256"/>
  <c r="A23"/>
  <c r="A221"/>
  <c r="A97"/>
  <c r="A111"/>
  <c r="A231"/>
  <c r="A195"/>
  <c r="A134"/>
  <c r="A286"/>
  <c r="A202"/>
  <c r="A309"/>
  <c r="A28"/>
  <c r="A234"/>
  <c r="A132"/>
  <c r="A305"/>
  <c r="A45"/>
  <c r="A157"/>
  <c r="A254"/>
  <c r="A199"/>
  <c r="A160"/>
  <c r="A308"/>
  <c r="A281"/>
  <c r="A12"/>
  <c r="A218"/>
  <c r="A27"/>
  <c r="A75"/>
  <c r="A276"/>
  <c r="A300"/>
  <c r="A128"/>
  <c r="A54"/>
  <c r="A31"/>
  <c r="A151"/>
  <c r="A123"/>
  <c r="A296"/>
  <c r="A307"/>
  <c r="A109"/>
  <c r="A108"/>
  <c r="A22"/>
  <c r="A101"/>
  <c r="A229"/>
  <c r="A87"/>
  <c r="A166"/>
  <c r="A58"/>
  <c r="A224"/>
  <c r="A73"/>
  <c r="A83"/>
  <c r="A42"/>
  <c r="A19"/>
  <c r="A107"/>
  <c r="A114"/>
  <c r="A274"/>
  <c r="A217"/>
  <c r="A294"/>
  <c r="A152"/>
  <c r="A49"/>
  <c r="A250"/>
  <c r="A21"/>
  <c r="A32"/>
  <c r="A251"/>
  <c r="A62"/>
  <c r="A77"/>
  <c r="A137"/>
  <c r="A131"/>
  <c r="A24"/>
  <c r="A15"/>
  <c r="A52"/>
  <c r="A291"/>
  <c r="A180"/>
  <c r="A163"/>
  <c r="A306"/>
  <c r="A170"/>
  <c r="A138"/>
  <c r="A178"/>
  <c r="A55"/>
  <c r="A90"/>
  <c r="A56"/>
  <c r="A144"/>
  <c r="A213"/>
  <c r="A155"/>
  <c r="A135"/>
  <c r="A173"/>
  <c r="A206"/>
  <c r="A139"/>
  <c r="A59"/>
  <c r="A16"/>
  <c r="A226"/>
  <c r="A98"/>
  <c r="A112"/>
  <c r="A190"/>
  <c r="A89"/>
  <c r="A150"/>
  <c r="A72"/>
  <c r="A189"/>
  <c r="A70"/>
  <c r="A124"/>
  <c r="A162"/>
  <c r="A244"/>
  <c r="A96"/>
  <c r="A35"/>
  <c r="A248"/>
  <c r="A297"/>
  <c r="A293"/>
  <c r="A141"/>
  <c r="A136"/>
  <c r="A258"/>
  <c r="A188"/>
  <c r="A302"/>
  <c r="A40"/>
  <c r="A88"/>
  <c r="A33"/>
  <c r="A232"/>
  <c r="A167"/>
  <c r="A284"/>
  <c r="A301"/>
  <c r="A143"/>
  <c r="A203"/>
  <c r="A41"/>
  <c r="R65"/>
  <c r="R224"/>
  <c r="R220"/>
  <c r="R49"/>
  <c r="R214"/>
  <c r="R303"/>
  <c r="R138"/>
  <c r="R273"/>
  <c r="R150"/>
  <c r="R45"/>
  <c r="R197"/>
  <c r="R128"/>
  <c r="R165"/>
  <c r="R10"/>
  <c r="R169"/>
  <c r="R156"/>
  <c r="R254"/>
  <c r="R152"/>
  <c r="R294"/>
  <c r="R148"/>
  <c r="R81"/>
  <c r="R77"/>
  <c r="R105"/>
  <c r="R306"/>
  <c r="R178"/>
  <c r="R144"/>
  <c r="R304"/>
  <c r="R239"/>
  <c r="R34"/>
  <c r="R234"/>
  <c r="R271"/>
  <c r="R94"/>
  <c r="R53"/>
  <c r="R182"/>
  <c r="R158"/>
  <c r="R293"/>
  <c r="R151"/>
  <c r="R292"/>
  <c r="R22"/>
  <c r="R175"/>
  <c r="R207"/>
  <c r="R280"/>
  <c r="R245"/>
  <c r="R168"/>
  <c r="R80"/>
  <c r="R241"/>
  <c r="R163"/>
  <c r="R170"/>
  <c r="R209"/>
  <c r="R134"/>
  <c r="R218"/>
  <c r="R208"/>
  <c r="R258"/>
  <c r="R149"/>
  <c r="R101"/>
  <c r="R143"/>
  <c r="R11"/>
  <c r="R289"/>
  <c r="R200"/>
  <c r="R217"/>
  <c r="R290"/>
  <c r="R282"/>
  <c r="R84"/>
  <c r="R132"/>
  <c r="R119"/>
  <c r="R249"/>
  <c r="R41"/>
  <c r="R39"/>
  <c r="R264"/>
  <c r="R157"/>
  <c r="R58"/>
  <c r="R216"/>
  <c r="R250"/>
  <c r="R310"/>
  <c r="R201"/>
  <c r="R252"/>
  <c r="R44"/>
  <c r="R137"/>
  <c r="R185"/>
  <c r="R233"/>
  <c r="R25"/>
  <c r="R129"/>
  <c r="R90"/>
  <c r="R198"/>
  <c r="R93"/>
  <c r="R16"/>
  <c r="R98"/>
  <c r="R305"/>
  <c r="R48"/>
  <c r="R191"/>
  <c r="R301"/>
  <c r="R66"/>
  <c r="R116"/>
  <c r="R120"/>
  <c r="R257"/>
  <c r="R251"/>
  <c r="R71"/>
  <c r="R102"/>
  <c r="R24"/>
  <c r="R117"/>
  <c r="R256"/>
  <c r="R68"/>
  <c r="R171"/>
  <c r="R309"/>
  <c r="R248"/>
  <c r="R106"/>
  <c r="R127"/>
  <c r="R203"/>
  <c r="R95"/>
  <c r="R73"/>
  <c r="R267"/>
  <c r="R291"/>
  <c r="R112"/>
  <c r="R189"/>
  <c r="R160"/>
  <c r="R76"/>
  <c r="R300"/>
  <c r="R31"/>
  <c r="R43"/>
  <c r="R12"/>
  <c r="R14"/>
  <c r="R230"/>
  <c r="R107"/>
  <c r="R283"/>
  <c r="R210"/>
  <c r="R153"/>
  <c r="R104"/>
  <c r="R131"/>
  <c r="R52"/>
  <c r="R279"/>
  <c r="R187"/>
  <c r="R246"/>
  <c r="R270"/>
  <c r="R135"/>
  <c r="R59"/>
  <c r="R70"/>
  <c r="R308"/>
  <c r="R162"/>
  <c r="R96"/>
  <c r="R219"/>
  <c r="R232"/>
  <c r="R109"/>
  <c r="R174"/>
  <c r="R167"/>
  <c r="R242"/>
  <c r="R51"/>
  <c r="R69"/>
  <c r="R20"/>
  <c r="R74"/>
  <c r="R23"/>
  <c r="R195"/>
  <c r="R275"/>
  <c r="R18"/>
  <c r="R205"/>
  <c r="R47"/>
  <c r="R269"/>
  <c r="R243"/>
  <c r="R288"/>
  <c r="R82"/>
  <c r="R262"/>
  <c r="R79"/>
  <c r="R173"/>
  <c r="R226"/>
  <c r="R142"/>
  <c r="R113"/>
  <c r="R284"/>
  <c r="R13"/>
  <c r="R222"/>
  <c r="R188"/>
  <c r="R87"/>
  <c r="R261"/>
  <c r="R184"/>
  <c r="R57"/>
  <c r="R272"/>
  <c r="R259"/>
  <c r="R63"/>
  <c r="R225"/>
  <c r="R115"/>
  <c r="R15"/>
  <c r="R180"/>
  <c r="R235"/>
  <c r="R121"/>
  <c r="R56"/>
  <c r="R206"/>
  <c r="R202"/>
  <c r="R164"/>
  <c r="R146"/>
  <c r="R118"/>
  <c r="R268"/>
  <c r="R50"/>
  <c r="R136"/>
  <c r="R88"/>
  <c r="R196"/>
  <c r="R211"/>
  <c r="R46"/>
  <c r="R30"/>
  <c r="R177"/>
  <c r="R100"/>
  <c r="R183"/>
  <c r="R194"/>
  <c r="R36"/>
  <c r="R240"/>
  <c r="R91"/>
  <c r="R55"/>
  <c r="R286"/>
  <c r="R247"/>
  <c r="R244"/>
  <c r="R159"/>
  <c r="R92"/>
  <c r="R40"/>
  <c r="R227"/>
  <c r="R108"/>
  <c r="R181"/>
  <c r="R302"/>
  <c r="R85"/>
  <c r="R296"/>
  <c r="R17"/>
  <c r="L3" i="1" l="1"/>
  <c r="L2"/>
  <c r="O2" l="1"/>
  <c r="L6"/>
  <c r="L5"/>
  <c r="L4"/>
  <c r="M51" i="17" l="1"/>
  <c r="M83"/>
  <c r="M115"/>
  <c r="M147"/>
  <c r="M179"/>
  <c r="M211"/>
  <c r="M243"/>
  <c r="M275"/>
  <c r="M307"/>
  <c r="L54"/>
  <c r="L86"/>
  <c r="L118"/>
  <c r="L150"/>
  <c r="L182"/>
  <c r="L214"/>
  <c r="L246"/>
  <c r="L278"/>
  <c r="M28"/>
  <c r="M60"/>
  <c r="M92"/>
  <c r="M124"/>
  <c r="M156"/>
  <c r="M188"/>
  <c r="M220"/>
  <c r="M252"/>
  <c r="M284"/>
  <c r="L31"/>
  <c r="L63"/>
  <c r="L95"/>
  <c r="L127"/>
  <c r="L159"/>
  <c r="L191"/>
  <c r="L223"/>
  <c r="L255"/>
  <c r="L287"/>
  <c r="M37"/>
  <c r="M69"/>
  <c r="M101"/>
  <c r="M133"/>
  <c r="M165"/>
  <c r="M197"/>
  <c r="M229"/>
  <c r="M261"/>
  <c r="M293"/>
  <c r="L40"/>
  <c r="L72"/>
  <c r="L104"/>
  <c r="L136"/>
  <c r="L168"/>
  <c r="L200"/>
  <c r="L232"/>
  <c r="L264"/>
  <c r="L296"/>
  <c r="M46"/>
  <c r="M78"/>
  <c r="M110"/>
  <c r="M142"/>
  <c r="M174"/>
  <c r="M206"/>
  <c r="M238"/>
  <c r="M270"/>
  <c r="M302"/>
  <c r="L49"/>
  <c r="L81"/>
  <c r="L113"/>
  <c r="L145"/>
  <c r="L177"/>
  <c r="L209"/>
  <c r="L241"/>
  <c r="L273"/>
  <c r="L305"/>
  <c r="M55"/>
  <c r="M87"/>
  <c r="M59"/>
  <c r="M91"/>
  <c r="M123"/>
  <c r="M155"/>
  <c r="M187"/>
  <c r="M219"/>
  <c r="M251"/>
  <c r="M283"/>
  <c r="L30"/>
  <c r="L62"/>
  <c r="L94"/>
  <c r="L126"/>
  <c r="L158"/>
  <c r="L190"/>
  <c r="L222"/>
  <c r="L254"/>
  <c r="L286"/>
  <c r="M36"/>
  <c r="M68"/>
  <c r="M100"/>
  <c r="M132"/>
  <c r="M164"/>
  <c r="M196"/>
  <c r="M228"/>
  <c r="M260"/>
  <c r="M292"/>
  <c r="L39"/>
  <c r="L71"/>
  <c r="L103"/>
  <c r="L135"/>
  <c r="L167"/>
  <c r="L199"/>
  <c r="L231"/>
  <c r="L263"/>
  <c r="L295"/>
  <c r="M45"/>
  <c r="M77"/>
  <c r="M109"/>
  <c r="M141"/>
  <c r="M173"/>
  <c r="M205"/>
  <c r="M237"/>
  <c r="M269"/>
  <c r="M301"/>
  <c r="L48"/>
  <c r="L80"/>
  <c r="L112"/>
  <c r="L144"/>
  <c r="L176"/>
  <c r="L208"/>
  <c r="L240"/>
  <c r="L272"/>
  <c r="L304"/>
  <c r="M54"/>
  <c r="M86"/>
  <c r="M118"/>
  <c r="M150"/>
  <c r="M182"/>
  <c r="M214"/>
  <c r="M246"/>
  <c r="M278"/>
  <c r="M310"/>
  <c r="M35"/>
  <c r="M67"/>
  <c r="M99"/>
  <c r="M131"/>
  <c r="M163"/>
  <c r="M195"/>
  <c r="M227"/>
  <c r="M259"/>
  <c r="M291"/>
  <c r="L38"/>
  <c r="L70"/>
  <c r="L102"/>
  <c r="L134"/>
  <c r="L166"/>
  <c r="L198"/>
  <c r="L230"/>
  <c r="L262"/>
  <c r="L294"/>
  <c r="M44"/>
  <c r="M76"/>
  <c r="M108"/>
  <c r="M140"/>
  <c r="M172"/>
  <c r="M204"/>
  <c r="M236"/>
  <c r="M268"/>
  <c r="M300"/>
  <c r="L47"/>
  <c r="L79"/>
  <c r="L111"/>
  <c r="L143"/>
  <c r="L175"/>
  <c r="L207"/>
  <c r="L239"/>
  <c r="L271"/>
  <c r="L303"/>
  <c r="M53"/>
  <c r="M85"/>
  <c r="M117"/>
  <c r="M149"/>
  <c r="M181"/>
  <c r="M213"/>
  <c r="M245"/>
  <c r="M277"/>
  <c r="M309"/>
  <c r="L56"/>
  <c r="L88"/>
  <c r="L120"/>
  <c r="L152"/>
  <c r="L184"/>
  <c r="L216"/>
  <c r="L248"/>
  <c r="L280"/>
  <c r="M30"/>
  <c r="M62"/>
  <c r="M94"/>
  <c r="M126"/>
  <c r="M158"/>
  <c r="M190"/>
  <c r="M222"/>
  <c r="M254"/>
  <c r="M286"/>
  <c r="L33"/>
  <c r="L65"/>
  <c r="L97"/>
  <c r="L129"/>
  <c r="L161"/>
  <c r="L193"/>
  <c r="L225"/>
  <c r="L257"/>
  <c r="L289"/>
  <c r="M39"/>
  <c r="M139"/>
  <c r="M267"/>
  <c r="L110"/>
  <c r="L238"/>
  <c r="M84"/>
  <c r="M212"/>
  <c r="L55"/>
  <c r="L183"/>
  <c r="M29"/>
  <c r="M157"/>
  <c r="M285"/>
  <c r="L128"/>
  <c r="L256"/>
  <c r="M102"/>
  <c r="M230"/>
  <c r="L57"/>
  <c r="L121"/>
  <c r="L185"/>
  <c r="L249"/>
  <c r="M31"/>
  <c r="M79"/>
  <c r="M119"/>
  <c r="M151"/>
  <c r="M183"/>
  <c r="M215"/>
  <c r="M247"/>
  <c r="M279"/>
  <c r="L34"/>
  <c r="L66"/>
  <c r="L98"/>
  <c r="L130"/>
  <c r="L162"/>
  <c r="L194"/>
  <c r="L226"/>
  <c r="L258"/>
  <c r="L290"/>
  <c r="M40"/>
  <c r="M72"/>
  <c r="M104"/>
  <c r="M136"/>
  <c r="M168"/>
  <c r="M200"/>
  <c r="M232"/>
  <c r="M264"/>
  <c r="M296"/>
  <c r="L51"/>
  <c r="L83"/>
  <c r="L115"/>
  <c r="L147"/>
  <c r="L179"/>
  <c r="L211"/>
  <c r="L243"/>
  <c r="L275"/>
  <c r="L307"/>
  <c r="M57"/>
  <c r="M89"/>
  <c r="M121"/>
  <c r="M153"/>
  <c r="M185"/>
  <c r="M217"/>
  <c r="M249"/>
  <c r="M281"/>
  <c r="L28"/>
  <c r="L60"/>
  <c r="L92"/>
  <c r="L124"/>
  <c r="L156"/>
  <c r="L188"/>
  <c r="L220"/>
  <c r="L252"/>
  <c r="L284"/>
  <c r="M82"/>
  <c r="L37"/>
  <c r="L293"/>
  <c r="M282"/>
  <c r="L237"/>
  <c r="M162"/>
  <c r="L117"/>
  <c r="M42"/>
  <c r="M298"/>
  <c r="L253"/>
  <c r="M178"/>
  <c r="L133"/>
  <c r="M138"/>
  <c r="L93"/>
  <c r="M58"/>
  <c r="H50" i="12"/>
  <c r="H82"/>
  <c r="H114"/>
  <c r="H146"/>
  <c r="H178"/>
  <c r="H210"/>
  <c r="H242"/>
  <c r="H274"/>
  <c r="L277" i="17"/>
  <c r="H51" i="12"/>
  <c r="H83"/>
  <c r="H115"/>
  <c r="H147"/>
  <c r="H179"/>
  <c r="H211"/>
  <c r="H243"/>
  <c r="H275"/>
  <c r="H307"/>
  <c r="G54"/>
  <c r="G86"/>
  <c r="G118"/>
  <c r="H28"/>
  <c r="H60"/>
  <c r="H92"/>
  <c r="H124"/>
  <c r="H156"/>
  <c r="H188"/>
  <c r="H220"/>
  <c r="H252"/>
  <c r="H284"/>
  <c r="G31"/>
  <c r="G63"/>
  <c r="G95"/>
  <c r="G127"/>
  <c r="H37"/>
  <c r="H69"/>
  <c r="H101"/>
  <c r="H133"/>
  <c r="H165"/>
  <c r="H197"/>
  <c r="H229"/>
  <c r="H261"/>
  <c r="H293"/>
  <c r="G40"/>
  <c r="G72"/>
  <c r="G104"/>
  <c r="H30"/>
  <c r="H62"/>
  <c r="H94"/>
  <c r="H126"/>
  <c r="H158"/>
  <c r="H190"/>
  <c r="H222"/>
  <c r="H254"/>
  <c r="L149" i="17"/>
  <c r="H55" i="12"/>
  <c r="H87"/>
  <c r="H119"/>
  <c r="H96"/>
  <c r="H191"/>
  <c r="H273"/>
  <c r="G42"/>
  <c r="G92"/>
  <c r="G137"/>
  <c r="G169"/>
  <c r="G201"/>
  <c r="G233"/>
  <c r="G265"/>
  <c r="G297"/>
  <c r="B20" i="9"/>
  <c r="B36"/>
  <c r="H201" i="12"/>
  <c r="H97"/>
  <c r="H192"/>
  <c r="H278"/>
  <c r="G43"/>
  <c r="G93"/>
  <c r="G138"/>
  <c r="G170"/>
  <c r="G202"/>
  <c r="G234"/>
  <c r="G266"/>
  <c r="G298"/>
  <c r="B21" i="9"/>
  <c r="B37"/>
  <c r="L205" i="17"/>
  <c r="H129" i="12"/>
  <c r="H216"/>
  <c r="H295"/>
  <c r="G58"/>
  <c r="G108"/>
  <c r="G147"/>
  <c r="G179"/>
  <c r="G211"/>
  <c r="G243"/>
  <c r="G275"/>
  <c r="G307"/>
  <c r="H41"/>
  <c r="H153"/>
  <c r="H240"/>
  <c r="G34"/>
  <c r="G84"/>
  <c r="G132"/>
  <c r="G164"/>
  <c r="G196"/>
  <c r="G228"/>
  <c r="G260"/>
  <c r="G292"/>
  <c r="H136"/>
  <c r="H223"/>
  <c r="H297"/>
  <c r="G74"/>
  <c r="G123"/>
  <c r="G157"/>
  <c r="G189"/>
  <c r="G221"/>
  <c r="G253"/>
  <c r="G285"/>
  <c r="B16" i="9"/>
  <c r="B32"/>
  <c r="B48"/>
  <c r="H113" i="12"/>
  <c r="H247"/>
  <c r="H57"/>
  <c r="H167"/>
  <c r="H249"/>
  <c r="G27"/>
  <c r="G77"/>
  <c r="G128"/>
  <c r="G160"/>
  <c r="G192"/>
  <c r="G224"/>
  <c r="G256"/>
  <c r="G288"/>
  <c r="G198"/>
  <c r="H225"/>
  <c r="G199"/>
  <c r="B18" i="9"/>
  <c r="G37" i="12"/>
  <c r="G206"/>
  <c r="B25" i="9"/>
  <c r="H265" i="12"/>
  <c r="G175"/>
  <c r="G303"/>
  <c r="H143"/>
  <c r="G150"/>
  <c r="G278"/>
  <c r="G75"/>
  <c r="H287"/>
  <c r="G215"/>
  <c r="G222"/>
  <c r="H302"/>
  <c r="G191"/>
  <c r="B10" i="9"/>
  <c r="G134" i="12"/>
  <c r="B9" i="9"/>
  <c r="G23" i="12"/>
  <c r="H21"/>
  <c r="H20"/>
  <c r="H18"/>
  <c r="G15"/>
  <c r="M43" i="17"/>
  <c r="M171"/>
  <c r="M299"/>
  <c r="L142"/>
  <c r="L270"/>
  <c r="M116"/>
  <c r="M244"/>
  <c r="L87"/>
  <c r="L215"/>
  <c r="M61"/>
  <c r="M189"/>
  <c r="L32"/>
  <c r="L160"/>
  <c r="L288"/>
  <c r="M134"/>
  <c r="M262"/>
  <c r="L73"/>
  <c r="L137"/>
  <c r="L201"/>
  <c r="L265"/>
  <c r="M47"/>
  <c r="M95"/>
  <c r="M127"/>
  <c r="M159"/>
  <c r="M191"/>
  <c r="M223"/>
  <c r="M255"/>
  <c r="M287"/>
  <c r="L42"/>
  <c r="L74"/>
  <c r="L106"/>
  <c r="L138"/>
  <c r="L170"/>
  <c r="L202"/>
  <c r="L234"/>
  <c r="L266"/>
  <c r="L298"/>
  <c r="M48"/>
  <c r="M80"/>
  <c r="M112"/>
  <c r="M144"/>
  <c r="M176"/>
  <c r="M208"/>
  <c r="M240"/>
  <c r="M272"/>
  <c r="M304"/>
  <c r="L59"/>
  <c r="L91"/>
  <c r="L123"/>
  <c r="L155"/>
  <c r="L187"/>
  <c r="L219"/>
  <c r="L251"/>
  <c r="L283"/>
  <c r="M33"/>
  <c r="M65"/>
  <c r="M97"/>
  <c r="M129"/>
  <c r="M161"/>
  <c r="M193"/>
  <c r="M225"/>
  <c r="M257"/>
  <c r="M289"/>
  <c r="L36"/>
  <c r="L68"/>
  <c r="L100"/>
  <c r="L132"/>
  <c r="L164"/>
  <c r="L196"/>
  <c r="L228"/>
  <c r="L260"/>
  <c r="L292"/>
  <c r="M146"/>
  <c r="L101"/>
  <c r="M90"/>
  <c r="L45"/>
  <c r="L301"/>
  <c r="M226"/>
  <c r="L181"/>
  <c r="M106"/>
  <c r="L61"/>
  <c r="L310"/>
  <c r="M242"/>
  <c r="L197"/>
  <c r="M202"/>
  <c r="L157"/>
  <c r="L269"/>
  <c r="H58" i="12"/>
  <c r="H90"/>
  <c r="H122"/>
  <c r="H154"/>
  <c r="H186"/>
  <c r="H218"/>
  <c r="H250"/>
  <c r="H282"/>
  <c r="H27"/>
  <c r="H59"/>
  <c r="H91"/>
  <c r="H123"/>
  <c r="H155"/>
  <c r="H187"/>
  <c r="H219"/>
  <c r="H251"/>
  <c r="H283"/>
  <c r="G30"/>
  <c r="G62"/>
  <c r="G94"/>
  <c r="G126"/>
  <c r="H36"/>
  <c r="H68"/>
  <c r="H100"/>
  <c r="H132"/>
  <c r="H164"/>
  <c r="H196"/>
  <c r="H228"/>
  <c r="H260"/>
  <c r="H292"/>
  <c r="G39"/>
  <c r="G71"/>
  <c r="G103"/>
  <c r="M130" i="17"/>
  <c r="H45" i="12"/>
  <c r="H77"/>
  <c r="H109"/>
  <c r="H141"/>
  <c r="H173"/>
  <c r="H205"/>
  <c r="H237"/>
  <c r="H269"/>
  <c r="H301"/>
  <c r="G48"/>
  <c r="G80"/>
  <c r="G112"/>
  <c r="H38"/>
  <c r="H70"/>
  <c r="H102"/>
  <c r="H134"/>
  <c r="H166"/>
  <c r="H198"/>
  <c r="H230"/>
  <c r="H262"/>
  <c r="H31"/>
  <c r="H63"/>
  <c r="H95"/>
  <c r="M250" i="17"/>
  <c r="H127" i="12"/>
  <c r="H209"/>
  <c r="H289"/>
  <c r="G53"/>
  <c r="G106"/>
  <c r="G145"/>
  <c r="G177"/>
  <c r="G209"/>
  <c r="G241"/>
  <c r="G273"/>
  <c r="G305"/>
  <c r="M258" i="17"/>
  <c r="H128" i="12"/>
  <c r="H215"/>
  <c r="H294"/>
  <c r="G57"/>
  <c r="G107"/>
  <c r="G146"/>
  <c r="G178"/>
  <c r="G210"/>
  <c r="G242"/>
  <c r="G274"/>
  <c r="G306"/>
  <c r="H40"/>
  <c r="H152"/>
  <c r="H239"/>
  <c r="H306"/>
  <c r="G69"/>
  <c r="G121"/>
  <c r="G155"/>
  <c r="G187"/>
  <c r="G219"/>
  <c r="G251"/>
  <c r="G283"/>
  <c r="B14" i="9"/>
  <c r="B30"/>
  <c r="B46"/>
  <c r="H73" i="12"/>
  <c r="H176"/>
  <c r="H263"/>
  <c r="G45"/>
  <c r="G98"/>
  <c r="G140"/>
  <c r="G172"/>
  <c r="G204"/>
  <c r="G236"/>
  <c r="G268"/>
  <c r="G300"/>
  <c r="B23" i="9"/>
  <c r="B39"/>
  <c r="H48" i="12"/>
  <c r="H159"/>
  <c r="H241"/>
  <c r="G35"/>
  <c r="G85"/>
  <c r="G133"/>
  <c r="G165"/>
  <c r="G197"/>
  <c r="G229"/>
  <c r="G261"/>
  <c r="G293"/>
  <c r="H137"/>
  <c r="H286"/>
  <c r="H89"/>
  <c r="H185"/>
  <c r="H272"/>
  <c r="G41"/>
  <c r="G91"/>
  <c r="G136"/>
  <c r="G168"/>
  <c r="G200"/>
  <c r="G232"/>
  <c r="G264"/>
  <c r="G296"/>
  <c r="B19" i="9"/>
  <c r="B35"/>
  <c r="H207" i="12"/>
  <c r="G230"/>
  <c r="G90"/>
  <c r="G231"/>
  <c r="G100"/>
  <c r="G238"/>
  <c r="G51"/>
  <c r="G207"/>
  <c r="B26" i="9"/>
  <c r="H271" i="12"/>
  <c r="G182"/>
  <c r="B33" i="9"/>
  <c r="G190" i="12"/>
  <c r="G65"/>
  <c r="G247"/>
  <c r="H183"/>
  <c r="B41" i="9"/>
  <c r="G76" i="12"/>
  <c r="G223"/>
  <c r="G294"/>
  <c r="H26"/>
  <c r="G25"/>
  <c r="H24"/>
  <c r="G21"/>
  <c r="G18"/>
  <c r="G16"/>
  <c r="H15"/>
  <c r="M75" i="17"/>
  <c r="M203"/>
  <c r="L46"/>
  <c r="L174"/>
  <c r="L302"/>
  <c r="M148"/>
  <c r="M276"/>
  <c r="L119"/>
  <c r="L247"/>
  <c r="M93"/>
  <c r="M221"/>
  <c r="L64"/>
  <c r="L192"/>
  <c r="M38"/>
  <c r="M166"/>
  <c r="M294"/>
  <c r="L89"/>
  <c r="L153"/>
  <c r="L217"/>
  <c r="L281"/>
  <c r="M63"/>
  <c r="M103"/>
  <c r="M135"/>
  <c r="M167"/>
  <c r="M199"/>
  <c r="M231"/>
  <c r="M263"/>
  <c r="M295"/>
  <c r="L50"/>
  <c r="L82"/>
  <c r="L114"/>
  <c r="L146"/>
  <c r="L178"/>
  <c r="L210"/>
  <c r="L242"/>
  <c r="L274"/>
  <c r="L306"/>
  <c r="M56"/>
  <c r="M88"/>
  <c r="M120"/>
  <c r="M152"/>
  <c r="M184"/>
  <c r="M216"/>
  <c r="M248"/>
  <c r="M280"/>
  <c r="L35"/>
  <c r="L67"/>
  <c r="L99"/>
  <c r="L131"/>
  <c r="L163"/>
  <c r="L195"/>
  <c r="L227"/>
  <c r="L259"/>
  <c r="L291"/>
  <c r="M41"/>
  <c r="M73"/>
  <c r="M105"/>
  <c r="M137"/>
  <c r="M169"/>
  <c r="M201"/>
  <c r="M233"/>
  <c r="M265"/>
  <c r="M297"/>
  <c r="L44"/>
  <c r="L76"/>
  <c r="L108"/>
  <c r="L140"/>
  <c r="L172"/>
  <c r="L204"/>
  <c r="L236"/>
  <c r="L268"/>
  <c r="L300"/>
  <c r="M210"/>
  <c r="L165"/>
  <c r="M154"/>
  <c r="L109"/>
  <c r="M34"/>
  <c r="M290"/>
  <c r="L245"/>
  <c r="M170"/>
  <c r="L125"/>
  <c r="M50"/>
  <c r="M306"/>
  <c r="L261"/>
  <c r="M266"/>
  <c r="L221"/>
  <c r="H34" i="12"/>
  <c r="H66"/>
  <c r="H98"/>
  <c r="H130"/>
  <c r="H162"/>
  <c r="H194"/>
  <c r="H226"/>
  <c r="H258"/>
  <c r="H290"/>
  <c r="H35"/>
  <c r="H67"/>
  <c r="H99"/>
  <c r="H131"/>
  <c r="H163"/>
  <c r="H195"/>
  <c r="H227"/>
  <c r="H259"/>
  <c r="H291"/>
  <c r="G38"/>
  <c r="G70"/>
  <c r="G102"/>
  <c r="M122" i="17"/>
  <c r="H44" i="12"/>
  <c r="H76"/>
  <c r="H108"/>
  <c r="H140"/>
  <c r="H172"/>
  <c r="H204"/>
  <c r="H236"/>
  <c r="H268"/>
  <c r="H300"/>
  <c r="G47"/>
  <c r="G79"/>
  <c r="G111"/>
  <c r="L85" i="17"/>
  <c r="H53" i="12"/>
  <c r="H85"/>
  <c r="H117"/>
  <c r="H149"/>
  <c r="H181"/>
  <c r="H213"/>
  <c r="H245"/>
  <c r="H277"/>
  <c r="H309"/>
  <c r="G56"/>
  <c r="G88"/>
  <c r="M186" i="17"/>
  <c r="H46" i="12"/>
  <c r="H78"/>
  <c r="H110"/>
  <c r="H142"/>
  <c r="H174"/>
  <c r="H206"/>
  <c r="H238"/>
  <c r="H270"/>
  <c r="H39"/>
  <c r="H71"/>
  <c r="H103"/>
  <c r="H32"/>
  <c r="H145"/>
  <c r="H232"/>
  <c r="H304"/>
  <c r="G67"/>
  <c r="G117"/>
  <c r="G153"/>
  <c r="G185"/>
  <c r="G217"/>
  <c r="G249"/>
  <c r="G281"/>
  <c r="B12" i="9"/>
  <c r="B28"/>
  <c r="B44"/>
  <c r="H33" i="12"/>
  <c r="H151"/>
  <c r="H233"/>
  <c r="H305"/>
  <c r="G68"/>
  <c r="G120"/>
  <c r="G154"/>
  <c r="G186"/>
  <c r="G218"/>
  <c r="G250"/>
  <c r="G282"/>
  <c r="B13" i="9"/>
  <c r="B29"/>
  <c r="B45"/>
  <c r="H72" i="12"/>
  <c r="H175"/>
  <c r="H257"/>
  <c r="G33"/>
  <c r="G83"/>
  <c r="G131"/>
  <c r="G163"/>
  <c r="G195"/>
  <c r="G227"/>
  <c r="G259"/>
  <c r="G291"/>
  <c r="H105"/>
  <c r="H199"/>
  <c r="H280"/>
  <c r="G59"/>
  <c r="G109"/>
  <c r="G148"/>
  <c r="G180"/>
  <c r="G212"/>
  <c r="G244"/>
  <c r="G276"/>
  <c r="G308"/>
  <c r="H80"/>
  <c r="H177"/>
  <c r="H264"/>
  <c r="G49"/>
  <c r="G99"/>
  <c r="G141"/>
  <c r="G173"/>
  <c r="G205"/>
  <c r="G237"/>
  <c r="G269"/>
  <c r="G301"/>
  <c r="B24" i="9"/>
  <c r="B40"/>
  <c r="H49" i="12"/>
  <c r="H160"/>
  <c r="G36"/>
  <c r="H121"/>
  <c r="H208"/>
  <c r="H288"/>
  <c r="G52"/>
  <c r="G105"/>
  <c r="G144"/>
  <c r="G176"/>
  <c r="G208"/>
  <c r="G240"/>
  <c r="G272"/>
  <c r="G304"/>
  <c r="G89"/>
  <c r="G262"/>
  <c r="G135"/>
  <c r="G263"/>
  <c r="H88"/>
  <c r="G142"/>
  <c r="G270"/>
  <c r="G158"/>
  <c r="G101"/>
  <c r="G239"/>
  <c r="G61"/>
  <c r="G214"/>
  <c r="G254"/>
  <c r="G115"/>
  <c r="G279"/>
  <c r="H298"/>
  <c r="G125"/>
  <c r="G255"/>
  <c r="B42" i="9"/>
  <c r="B17"/>
  <c r="G26" i="12"/>
  <c r="H25"/>
  <c r="G24"/>
  <c r="H22"/>
  <c r="H19"/>
  <c r="G17"/>
  <c r="H16"/>
  <c r="M107" i="17"/>
  <c r="M235"/>
  <c r="L78"/>
  <c r="L206"/>
  <c r="M52"/>
  <c r="M180"/>
  <c r="M308"/>
  <c r="L151"/>
  <c r="L279"/>
  <c r="M125"/>
  <c r="M253"/>
  <c r="L96"/>
  <c r="L224"/>
  <c r="M70"/>
  <c r="M198"/>
  <c r="L41"/>
  <c r="L105"/>
  <c r="L169"/>
  <c r="L233"/>
  <c r="L297"/>
  <c r="M71"/>
  <c r="M111"/>
  <c r="M143"/>
  <c r="M175"/>
  <c r="M207"/>
  <c r="M239"/>
  <c r="M271"/>
  <c r="M303"/>
  <c r="L58"/>
  <c r="L90"/>
  <c r="L122"/>
  <c r="L154"/>
  <c r="L186"/>
  <c r="L218"/>
  <c r="L250"/>
  <c r="L282"/>
  <c r="M32"/>
  <c r="M64"/>
  <c r="M96"/>
  <c r="M128"/>
  <c r="M160"/>
  <c r="M192"/>
  <c r="M224"/>
  <c r="M256"/>
  <c r="M288"/>
  <c r="L43"/>
  <c r="L75"/>
  <c r="L107"/>
  <c r="L139"/>
  <c r="L171"/>
  <c r="L203"/>
  <c r="L235"/>
  <c r="L267"/>
  <c r="L299"/>
  <c r="M49"/>
  <c r="M81"/>
  <c r="M113"/>
  <c r="M145"/>
  <c r="M177"/>
  <c r="M209"/>
  <c r="M241"/>
  <c r="M273"/>
  <c r="M305"/>
  <c r="L52"/>
  <c r="L84"/>
  <c r="L116"/>
  <c r="L148"/>
  <c r="L180"/>
  <c r="L212"/>
  <c r="L244"/>
  <c r="L276"/>
  <c r="L308"/>
  <c r="M274"/>
  <c r="L229"/>
  <c r="M218"/>
  <c r="L173"/>
  <c r="M98"/>
  <c r="L53"/>
  <c r="L309"/>
  <c r="M234"/>
  <c r="L189"/>
  <c r="M114"/>
  <c r="L69"/>
  <c r="M74"/>
  <c r="L29"/>
  <c r="L285"/>
  <c r="H42" i="12"/>
  <c r="H74"/>
  <c r="H106"/>
  <c r="H138"/>
  <c r="H170"/>
  <c r="H202"/>
  <c r="H234"/>
  <c r="H266"/>
  <c r="M66" i="17"/>
  <c r="H43" i="12"/>
  <c r="H75"/>
  <c r="H107"/>
  <c r="H139"/>
  <c r="H171"/>
  <c r="H203"/>
  <c r="H235"/>
  <c r="H267"/>
  <c r="H299"/>
  <c r="G46"/>
  <c r="G78"/>
  <c r="G110"/>
  <c r="L77" i="17"/>
  <c r="H52" i="12"/>
  <c r="H84"/>
  <c r="H116"/>
  <c r="H148"/>
  <c r="H180"/>
  <c r="H212"/>
  <c r="H244"/>
  <c r="H276"/>
  <c r="H308"/>
  <c r="G55"/>
  <c r="G87"/>
  <c r="G119"/>
  <c r="H29"/>
  <c r="H61"/>
  <c r="H93"/>
  <c r="H125"/>
  <c r="H157"/>
  <c r="H189"/>
  <c r="H221"/>
  <c r="H253"/>
  <c r="H285"/>
  <c r="G32"/>
  <c r="G64"/>
  <c r="G96"/>
  <c r="L141" i="17"/>
  <c r="H54" i="12"/>
  <c r="H86"/>
  <c r="H118"/>
  <c r="H150"/>
  <c r="H182"/>
  <c r="H214"/>
  <c r="H246"/>
  <c r="M194" i="17"/>
  <c r="H47" i="12"/>
  <c r="H79"/>
  <c r="H111"/>
  <c r="H64"/>
  <c r="H168"/>
  <c r="H255"/>
  <c r="G28"/>
  <c r="G81"/>
  <c r="G129"/>
  <c r="G161"/>
  <c r="G193"/>
  <c r="G225"/>
  <c r="G257"/>
  <c r="G289"/>
  <c r="H65"/>
  <c r="H169"/>
  <c r="H256"/>
  <c r="G29"/>
  <c r="G82"/>
  <c r="G130"/>
  <c r="G162"/>
  <c r="G194"/>
  <c r="G226"/>
  <c r="G258"/>
  <c r="G290"/>
  <c r="H104"/>
  <c r="H193"/>
  <c r="H279"/>
  <c r="G44"/>
  <c r="G97"/>
  <c r="G139"/>
  <c r="G171"/>
  <c r="G203"/>
  <c r="G235"/>
  <c r="G267"/>
  <c r="G299"/>
  <c r="B22" i="9"/>
  <c r="B38"/>
  <c r="L213" i="17"/>
  <c r="H135" i="12"/>
  <c r="H217"/>
  <c r="H296"/>
  <c r="G73"/>
  <c r="G122"/>
  <c r="G156"/>
  <c r="G188"/>
  <c r="G220"/>
  <c r="G252"/>
  <c r="G284"/>
  <c r="B15" i="9"/>
  <c r="B31"/>
  <c r="B47"/>
  <c r="H112" i="12"/>
  <c r="H200"/>
  <c r="H281"/>
  <c r="G60"/>
  <c r="G113"/>
  <c r="G149"/>
  <c r="G181"/>
  <c r="G213"/>
  <c r="G245"/>
  <c r="G277"/>
  <c r="G309"/>
  <c r="H81"/>
  <c r="H224"/>
  <c r="G50"/>
  <c r="H144"/>
  <c r="H231"/>
  <c r="H303"/>
  <c r="G66"/>
  <c r="G116"/>
  <c r="G152"/>
  <c r="G184"/>
  <c r="G216"/>
  <c r="G248"/>
  <c r="G280"/>
  <c r="B11" i="9"/>
  <c r="B27"/>
  <c r="B43"/>
  <c r="G166" i="12"/>
  <c r="H56"/>
  <c r="G167"/>
  <c r="G295"/>
  <c r="H248"/>
  <c r="G174"/>
  <c r="G302"/>
  <c r="H120"/>
  <c r="G143"/>
  <c r="G271"/>
  <c r="G286"/>
  <c r="G114"/>
  <c r="G246"/>
  <c r="G183"/>
  <c r="H161"/>
  <c r="G151"/>
  <c r="B34" i="9"/>
  <c r="G124" i="12"/>
  <c r="H184"/>
  <c r="G159"/>
  <c r="G287"/>
  <c r="H23"/>
  <c r="G22"/>
  <c r="G20"/>
  <c r="G19"/>
  <c r="H17"/>
  <c r="M25" i="17"/>
  <c r="M26"/>
  <c r="L25"/>
  <c r="L22"/>
  <c r="M18"/>
  <c r="M16"/>
  <c r="M24"/>
  <c r="L26"/>
  <c r="L24"/>
  <c r="L21"/>
  <c r="L19"/>
  <c r="L16"/>
  <c r="M20"/>
  <c r="M27"/>
  <c r="M23"/>
  <c r="M22"/>
  <c r="M21"/>
  <c r="L20"/>
  <c r="L17"/>
  <c r="M19"/>
  <c r="L27"/>
  <c r="L23"/>
  <c r="M17"/>
  <c r="L18"/>
  <c r="F27" i="9" l="1"/>
  <c r="J27"/>
  <c r="K27" s="1"/>
  <c r="L27" s="1"/>
  <c r="F15"/>
  <c r="J15"/>
  <c r="K15" s="1"/>
  <c r="L15" s="1"/>
  <c r="F38"/>
  <c r="J38"/>
  <c r="K38" s="1"/>
  <c r="L38" s="1"/>
  <c r="J40"/>
  <c r="K40" s="1"/>
  <c r="L40" s="1"/>
  <c r="F40"/>
  <c r="J29"/>
  <c r="K29" s="1"/>
  <c r="L29" s="1"/>
  <c r="F29"/>
  <c r="F41"/>
  <c r="J41"/>
  <c r="K41" s="1"/>
  <c r="L41" s="1"/>
  <c r="F26"/>
  <c r="J26"/>
  <c r="K26" s="1"/>
  <c r="L26" s="1"/>
  <c r="J23"/>
  <c r="K23" s="1"/>
  <c r="L23" s="1"/>
  <c r="F23"/>
  <c r="J46"/>
  <c r="K46" s="1"/>
  <c r="L46" s="1"/>
  <c r="F46"/>
  <c r="F25"/>
  <c r="J25"/>
  <c r="K25" s="1"/>
  <c r="L25" s="1"/>
  <c r="F48"/>
  <c r="J48"/>
  <c r="K48" s="1"/>
  <c r="L48" s="1"/>
  <c r="F37"/>
  <c r="J37"/>
  <c r="K37" s="1"/>
  <c r="L37" s="1"/>
  <c r="F11"/>
  <c r="J11"/>
  <c r="K11" s="1"/>
  <c r="F22"/>
  <c r="J22"/>
  <c r="K22" s="1"/>
  <c r="L22" s="1"/>
  <c r="J24"/>
  <c r="K24" s="1"/>
  <c r="L24" s="1"/>
  <c r="F24"/>
  <c r="J13"/>
  <c r="K13" s="1"/>
  <c r="F13"/>
  <c r="F44"/>
  <c r="J44"/>
  <c r="K44" s="1"/>
  <c r="L44" s="1"/>
  <c r="J33"/>
  <c r="K33" s="1"/>
  <c r="L33" s="1"/>
  <c r="F33"/>
  <c r="J35"/>
  <c r="K35" s="1"/>
  <c r="L35" s="1"/>
  <c r="F35"/>
  <c r="F30"/>
  <c r="J30"/>
  <c r="K30" s="1"/>
  <c r="L30" s="1"/>
  <c r="F9"/>
  <c r="J9"/>
  <c r="K9" s="1"/>
  <c r="F32"/>
  <c r="J32"/>
  <c r="K32" s="1"/>
  <c r="L32" s="1"/>
  <c r="F21"/>
  <c r="J21"/>
  <c r="K21" s="1"/>
  <c r="L21" s="1"/>
  <c r="F34"/>
  <c r="J34"/>
  <c r="K34" s="1"/>
  <c r="L34" s="1"/>
  <c r="F47"/>
  <c r="J47"/>
  <c r="K47" s="1"/>
  <c r="L47" s="1"/>
  <c r="J17"/>
  <c r="K17" s="1"/>
  <c r="L17" s="1"/>
  <c r="F17"/>
  <c r="J28"/>
  <c r="K28" s="1"/>
  <c r="L28" s="1"/>
  <c r="F28"/>
  <c r="J19"/>
  <c r="K19" s="1"/>
  <c r="L19" s="1"/>
  <c r="F19"/>
  <c r="J14"/>
  <c r="K14" s="1"/>
  <c r="F14"/>
  <c r="F16"/>
  <c r="J16"/>
  <c r="K16" s="1"/>
  <c r="L16" s="1"/>
  <c r="F36"/>
  <c r="J36"/>
  <c r="K36" s="1"/>
  <c r="L36" s="1"/>
  <c r="F43"/>
  <c r="J43"/>
  <c r="K43" s="1"/>
  <c r="L43" s="1"/>
  <c r="F31"/>
  <c r="J31"/>
  <c r="K31" s="1"/>
  <c r="L31" s="1"/>
  <c r="J42"/>
  <c r="K42" s="1"/>
  <c r="L42" s="1"/>
  <c r="F42"/>
  <c r="J45"/>
  <c r="K45" s="1"/>
  <c r="L45" s="1"/>
  <c r="F45"/>
  <c r="F12"/>
  <c r="J12"/>
  <c r="K12" s="1"/>
  <c r="J39"/>
  <c r="K39" s="1"/>
  <c r="L39" s="1"/>
  <c r="F39"/>
  <c r="F10"/>
  <c r="J10"/>
  <c r="K10" s="1"/>
  <c r="J18"/>
  <c r="K18" s="1"/>
  <c r="L18" s="1"/>
  <c r="F18"/>
  <c r="F20"/>
  <c r="J20"/>
  <c r="K20" s="1"/>
  <c r="L20" s="1"/>
  <c r="M31" l="1"/>
  <c r="D31"/>
  <c r="R31"/>
  <c r="C31"/>
  <c r="E31"/>
  <c r="L10"/>
  <c r="L12"/>
  <c r="M42"/>
  <c r="D42"/>
  <c r="E42"/>
  <c r="C42"/>
  <c r="R42"/>
  <c r="R19"/>
  <c r="C19"/>
  <c r="M19"/>
  <c r="D19"/>
  <c r="E19"/>
  <c r="D17"/>
  <c r="R17"/>
  <c r="E17"/>
  <c r="C17"/>
  <c r="M17"/>
  <c r="R33"/>
  <c r="D33"/>
  <c r="E33"/>
  <c r="M33"/>
  <c r="C33"/>
  <c r="M13"/>
  <c r="R13"/>
  <c r="C13"/>
  <c r="D13"/>
  <c r="E13"/>
  <c r="C23"/>
  <c r="D23"/>
  <c r="E23"/>
  <c r="R23"/>
  <c r="M23"/>
  <c r="C40"/>
  <c r="R40"/>
  <c r="D40"/>
  <c r="E40"/>
  <c r="M40"/>
  <c r="C20"/>
  <c r="M20"/>
  <c r="N20" s="1"/>
  <c r="O20" s="1"/>
  <c r="P20" s="1"/>
  <c r="Q20" s="1"/>
  <c r="A20" s="1"/>
  <c r="D20"/>
  <c r="R20"/>
  <c r="E20"/>
  <c r="M10"/>
  <c r="R10"/>
  <c r="C10"/>
  <c r="E10"/>
  <c r="D10"/>
  <c r="R12"/>
  <c r="D12"/>
  <c r="C12"/>
  <c r="M12"/>
  <c r="E12"/>
  <c r="N42"/>
  <c r="O42" s="1"/>
  <c r="P42" s="1"/>
  <c r="Q42" s="1"/>
  <c r="A42" s="1"/>
  <c r="R43"/>
  <c r="C43"/>
  <c r="D43"/>
  <c r="E43"/>
  <c r="M43"/>
  <c r="N43" s="1"/>
  <c r="O43" s="1"/>
  <c r="P43" s="1"/>
  <c r="Q43" s="1"/>
  <c r="A43" s="1"/>
  <c r="D16"/>
  <c r="R16"/>
  <c r="C16"/>
  <c r="E16"/>
  <c r="M16"/>
  <c r="N16" s="1"/>
  <c r="O16" s="1"/>
  <c r="P16" s="1"/>
  <c r="Q16" s="1"/>
  <c r="A16" s="1"/>
  <c r="N19"/>
  <c r="O19" s="1"/>
  <c r="P19" s="1"/>
  <c r="Q19" s="1"/>
  <c r="A19" s="1"/>
  <c r="N17"/>
  <c r="O17" s="1"/>
  <c r="P17" s="1"/>
  <c r="Q17" s="1"/>
  <c r="A17" s="1"/>
  <c r="C34"/>
  <c r="M34"/>
  <c r="N34" s="1"/>
  <c r="O34" s="1"/>
  <c r="P34" s="1"/>
  <c r="Q34" s="1"/>
  <c r="A34" s="1"/>
  <c r="E34"/>
  <c r="D34"/>
  <c r="R34"/>
  <c r="M32"/>
  <c r="N32" s="1"/>
  <c r="O32" s="1"/>
  <c r="P32" s="1"/>
  <c r="Q32" s="1"/>
  <c r="A32" s="1"/>
  <c r="R32"/>
  <c r="C32"/>
  <c r="E32"/>
  <c r="D32"/>
  <c r="M30"/>
  <c r="N30" s="1"/>
  <c r="O30" s="1"/>
  <c r="P30" s="1"/>
  <c r="Q30" s="1"/>
  <c r="A30" s="1"/>
  <c r="D30"/>
  <c r="C30"/>
  <c r="R30"/>
  <c r="E30"/>
  <c r="N33"/>
  <c r="O33" s="1"/>
  <c r="P33" s="1"/>
  <c r="Q33" s="1"/>
  <c r="A33" s="1"/>
  <c r="L13"/>
  <c r="N13" s="1"/>
  <c r="R22"/>
  <c r="D22"/>
  <c r="M22"/>
  <c r="N22" s="1"/>
  <c r="O22" s="1"/>
  <c r="P22" s="1"/>
  <c r="Q22" s="1"/>
  <c r="A22" s="1"/>
  <c r="C22"/>
  <c r="E22"/>
  <c r="C37"/>
  <c r="M37"/>
  <c r="N37" s="1"/>
  <c r="O37" s="1"/>
  <c r="P37" s="1"/>
  <c r="Q37" s="1"/>
  <c r="A37" s="1"/>
  <c r="E37"/>
  <c r="D37"/>
  <c r="R37"/>
  <c r="E25"/>
  <c r="D25"/>
  <c r="M25"/>
  <c r="N25" s="1"/>
  <c r="O25" s="1"/>
  <c r="P25" s="1"/>
  <c r="Q25" s="1"/>
  <c r="A25" s="1"/>
  <c r="C25"/>
  <c r="R25"/>
  <c r="N23"/>
  <c r="O23" s="1"/>
  <c r="P23" s="1"/>
  <c r="Q23" s="1"/>
  <c r="A23" s="1"/>
  <c r="M41"/>
  <c r="N41" s="1"/>
  <c r="O41" s="1"/>
  <c r="P41" s="1"/>
  <c r="Q41" s="1"/>
  <c r="A41" s="1"/>
  <c r="R41"/>
  <c r="D41"/>
  <c r="E41"/>
  <c r="C41"/>
  <c r="N40"/>
  <c r="O40" s="1"/>
  <c r="P40" s="1"/>
  <c r="Q40" s="1"/>
  <c r="A40" s="1"/>
  <c r="E15"/>
  <c r="D15"/>
  <c r="M15"/>
  <c r="N15" s="1"/>
  <c r="O15" s="1"/>
  <c r="C15"/>
  <c r="R15"/>
  <c r="C18"/>
  <c r="D18"/>
  <c r="R18"/>
  <c r="E18"/>
  <c r="M18"/>
  <c r="N18" s="1"/>
  <c r="O18" s="1"/>
  <c r="P18" s="1"/>
  <c r="Q18" s="1"/>
  <c r="A18" s="1"/>
  <c r="D39"/>
  <c r="M39"/>
  <c r="C39"/>
  <c r="E39"/>
  <c r="R39"/>
  <c r="C45"/>
  <c r="D45"/>
  <c r="E45"/>
  <c r="M45"/>
  <c r="N45" s="1"/>
  <c r="O45" s="1"/>
  <c r="P45" s="1"/>
  <c r="Q45" s="1"/>
  <c r="A45" s="1"/>
  <c r="R45"/>
  <c r="N31"/>
  <c r="O31" s="1"/>
  <c r="P31" s="1"/>
  <c r="Q31" s="1"/>
  <c r="A31" s="1"/>
  <c r="R14"/>
  <c r="D14"/>
  <c r="M14"/>
  <c r="E14"/>
  <c r="C14"/>
  <c r="C28"/>
  <c r="E28"/>
  <c r="M28"/>
  <c r="R28"/>
  <c r="D28"/>
  <c r="L9"/>
  <c r="E35"/>
  <c r="R35"/>
  <c r="D35"/>
  <c r="C35"/>
  <c r="M35"/>
  <c r="R24"/>
  <c r="D24"/>
  <c r="E24"/>
  <c r="M24"/>
  <c r="C24"/>
  <c r="L11"/>
  <c r="C46"/>
  <c r="D46"/>
  <c r="E46"/>
  <c r="R46"/>
  <c r="M46"/>
  <c r="C29"/>
  <c r="M29"/>
  <c r="D29"/>
  <c r="R29"/>
  <c r="E29"/>
  <c r="N39"/>
  <c r="O39" s="1"/>
  <c r="P39" s="1"/>
  <c r="Q39" s="1"/>
  <c r="A39" s="1"/>
  <c r="R36"/>
  <c r="C36"/>
  <c r="M36"/>
  <c r="N36" s="1"/>
  <c r="O36" s="1"/>
  <c r="P36" s="1"/>
  <c r="Q36" s="1"/>
  <c r="A36" s="1"/>
  <c r="E36"/>
  <c r="D36"/>
  <c r="L14"/>
  <c r="N14" s="1"/>
  <c r="N28"/>
  <c r="O28" s="1"/>
  <c r="P28" s="1"/>
  <c r="Q28" s="1"/>
  <c r="A28" s="1"/>
  <c r="M47"/>
  <c r="N47" s="1"/>
  <c r="O47" s="1"/>
  <c r="P47" s="1"/>
  <c r="Q47" s="1"/>
  <c r="A47" s="1"/>
  <c r="C47"/>
  <c r="D47"/>
  <c r="E47"/>
  <c r="R47"/>
  <c r="M21"/>
  <c r="N21" s="1"/>
  <c r="O21" s="1"/>
  <c r="P21" s="1"/>
  <c r="Q21" s="1"/>
  <c r="A21" s="1"/>
  <c r="D21"/>
  <c r="E21"/>
  <c r="R21"/>
  <c r="C21"/>
  <c r="D9"/>
  <c r="C9"/>
  <c r="R9"/>
  <c r="E9"/>
  <c r="M9"/>
  <c r="N35"/>
  <c r="O35" s="1"/>
  <c r="P35" s="1"/>
  <c r="Q35" s="1"/>
  <c r="A35" s="1"/>
  <c r="E44"/>
  <c r="C44"/>
  <c r="D44"/>
  <c r="M44"/>
  <c r="N44" s="1"/>
  <c r="O44" s="1"/>
  <c r="P44" s="1"/>
  <c r="Q44" s="1"/>
  <c r="A44" s="1"/>
  <c r="R44"/>
  <c r="N24"/>
  <c r="O24" s="1"/>
  <c r="P24" s="1"/>
  <c r="Q24" s="1"/>
  <c r="A24" s="1"/>
  <c r="E11"/>
  <c r="M11"/>
  <c r="D11"/>
  <c r="R11"/>
  <c r="C11"/>
  <c r="E48"/>
  <c r="D48"/>
  <c r="R48"/>
  <c r="M48"/>
  <c r="N48" s="1"/>
  <c r="O48" s="1"/>
  <c r="P48" s="1"/>
  <c r="Q48" s="1"/>
  <c r="A48" s="1"/>
  <c r="C48"/>
  <c r="N46"/>
  <c r="O46" s="1"/>
  <c r="P46" s="1"/>
  <c r="Q46" s="1"/>
  <c r="A46" s="1"/>
  <c r="E26"/>
  <c r="M26"/>
  <c r="N26" s="1"/>
  <c r="O26" s="1"/>
  <c r="P26" s="1"/>
  <c r="Q26" s="1"/>
  <c r="A26" s="1"/>
  <c r="C26"/>
  <c r="R26"/>
  <c r="D26"/>
  <c r="N29"/>
  <c r="O29" s="1"/>
  <c r="P29" s="1"/>
  <c r="Q29" s="1"/>
  <c r="A29" s="1"/>
  <c r="E38"/>
  <c r="C38"/>
  <c r="R38"/>
  <c r="D38"/>
  <c r="M38"/>
  <c r="N38" s="1"/>
  <c r="O38" s="1"/>
  <c r="P38" s="1"/>
  <c r="Q38" s="1"/>
  <c r="A38" s="1"/>
  <c r="M27"/>
  <c r="N27" s="1"/>
  <c r="O27" s="1"/>
  <c r="P27" s="1"/>
  <c r="Q27" s="1"/>
  <c r="A27" s="1"/>
  <c r="D27"/>
  <c r="E27"/>
  <c r="R27"/>
  <c r="C27"/>
  <c r="P15" l="1"/>
  <c r="Q15" s="1"/>
  <c r="A15" s="1"/>
  <c r="N10"/>
  <c r="N11"/>
  <c r="N9"/>
  <c r="O14" s="1"/>
  <c r="P14" s="1"/>
  <c r="N12"/>
  <c r="O11" l="1"/>
  <c r="P11" s="1"/>
  <c r="O9"/>
  <c r="O13"/>
  <c r="P13" s="1"/>
  <c r="O12"/>
  <c r="P12" s="1"/>
  <c r="O10"/>
  <c r="P10" s="1"/>
  <c r="P9" l="1"/>
  <c r="M22" i="14"/>
  <c r="N22" s="1"/>
  <c r="O22" s="1"/>
  <c r="P22" s="1"/>
  <c r="Q22" s="1"/>
  <c r="A22" s="1"/>
  <c r="M18"/>
  <c r="N18" s="1"/>
  <c r="O18" s="1"/>
  <c r="P18" s="1"/>
  <c r="Q18" s="1"/>
  <c r="A18" s="1"/>
  <c r="M31"/>
  <c r="N31" s="1"/>
  <c r="O31" s="1"/>
  <c r="P31" s="1"/>
  <c r="Q31" s="1"/>
  <c r="A31" s="1"/>
  <c r="M16"/>
  <c r="N16" s="1"/>
  <c r="O16" s="1"/>
  <c r="P16" s="1"/>
  <c r="Q16" s="1"/>
  <c r="A16" s="1"/>
  <c r="M28"/>
  <c r="N28" s="1"/>
  <c r="O28" s="1"/>
  <c r="P28" s="1"/>
  <c r="Q28" s="1"/>
  <c r="A28" s="1"/>
  <c r="M24"/>
  <c r="N24" s="1"/>
  <c r="O24" s="1"/>
  <c r="P24" s="1"/>
  <c r="Q24" s="1"/>
  <c r="A24" s="1"/>
  <c r="M15"/>
  <c r="N15" s="1"/>
  <c r="O15" s="1"/>
  <c r="P15" s="1"/>
  <c r="Q15" s="1"/>
  <c r="A15" s="1"/>
  <c r="M29"/>
  <c r="N29" s="1"/>
  <c r="O29" s="1"/>
  <c r="P29" s="1"/>
  <c r="Q29" s="1"/>
  <c r="A29" s="1"/>
  <c r="M25"/>
  <c r="N25" s="1"/>
  <c r="O25" s="1"/>
  <c r="P25" s="1"/>
  <c r="Q25" s="1"/>
  <c r="A25" s="1"/>
  <c r="M17"/>
  <c r="N17" s="1"/>
  <c r="O17" s="1"/>
  <c r="P17" s="1"/>
  <c r="Q17" s="1"/>
  <c r="A17" s="1"/>
  <c r="M20"/>
  <c r="N20" s="1"/>
  <c r="O20" s="1"/>
  <c r="P20" s="1"/>
  <c r="Q20" s="1"/>
  <c r="A20" s="1"/>
  <c r="M30"/>
  <c r="N30" s="1"/>
  <c r="O30" s="1"/>
  <c r="P30" s="1"/>
  <c r="Q30" s="1"/>
  <c r="A30" s="1"/>
  <c r="M32"/>
  <c r="N32" s="1"/>
  <c r="O32" s="1"/>
  <c r="P32" s="1"/>
  <c r="Q32" s="1"/>
  <c r="A32" s="1"/>
  <c r="M21"/>
  <c r="N21" s="1"/>
  <c r="O21" s="1"/>
  <c r="P21" s="1"/>
  <c r="Q21" s="1"/>
  <c r="A21" s="1"/>
  <c r="M26"/>
  <c r="N26" s="1"/>
  <c r="O26" s="1"/>
  <c r="P26" s="1"/>
  <c r="Q26" s="1"/>
  <c r="A26" s="1"/>
  <c r="M23"/>
  <c r="N23" s="1"/>
  <c r="O23" s="1"/>
  <c r="P23" s="1"/>
  <c r="Q23" s="1"/>
  <c r="A23" s="1"/>
  <c r="M27"/>
  <c r="N27" s="1"/>
  <c r="O27" s="1"/>
  <c r="P27" s="1"/>
  <c r="Q27" s="1"/>
  <c r="A27" s="1"/>
  <c r="M19"/>
  <c r="N19" s="1"/>
  <c r="O19" s="1"/>
  <c r="P19" s="1"/>
  <c r="Q19" s="1"/>
  <c r="A19" s="1"/>
  <c r="Q9" i="9"/>
  <c r="Q10"/>
  <c r="A10" s="1"/>
  <c r="Q12"/>
  <c r="A12" s="1"/>
  <c r="Q14"/>
  <c r="A14" s="1"/>
  <c r="Q13"/>
  <c r="A13" s="1"/>
  <c r="A9"/>
  <c r="Q11"/>
  <c r="A11" s="1"/>
  <c r="E298" i="12" l="1"/>
  <c r="E24"/>
  <c r="F14" i="14"/>
  <c r="E264" i="12"/>
  <c r="E14"/>
  <c r="E297"/>
  <c r="F11" i="14"/>
  <c r="E13" i="12"/>
  <c r="E273"/>
  <c r="E235"/>
  <c r="E130"/>
  <c r="E204"/>
  <c r="E295"/>
  <c r="E230"/>
  <c r="E192"/>
  <c r="E163"/>
  <c r="E147"/>
  <c r="E248"/>
  <c r="E43"/>
  <c r="E99"/>
  <c r="E143"/>
  <c r="E76"/>
  <c r="E45"/>
  <c r="E49"/>
  <c r="E291"/>
  <c r="E161"/>
  <c r="F9" i="14"/>
  <c r="E129" i="12"/>
  <c r="E214"/>
  <c r="E160"/>
  <c r="E38"/>
  <c r="E233"/>
  <c r="E91"/>
  <c r="E80"/>
  <c r="E145"/>
  <c r="E254"/>
  <c r="E217"/>
  <c r="E244"/>
  <c r="F13" i="14"/>
  <c r="E12" i="12"/>
  <c r="E110"/>
  <c r="E142"/>
  <c r="E239"/>
  <c r="E240"/>
  <c r="E172"/>
  <c r="E206"/>
  <c r="E70"/>
  <c r="E125"/>
  <c r="E17"/>
  <c r="E93"/>
  <c r="E299"/>
  <c r="D9" i="14"/>
  <c r="E9"/>
  <c r="R9"/>
  <c r="M9"/>
  <c r="N9" s="1"/>
  <c r="C9"/>
  <c r="A214" i="12"/>
  <c r="B214"/>
  <c r="F214"/>
  <c r="C214"/>
  <c r="D214"/>
  <c r="D239"/>
  <c r="A239"/>
  <c r="C239"/>
  <c r="F239"/>
  <c r="B239"/>
  <c r="C99"/>
  <c r="F99"/>
  <c r="D99"/>
  <c r="B99"/>
  <c r="A99"/>
  <c r="A206"/>
  <c r="B206"/>
  <c r="D206"/>
  <c r="F206"/>
  <c r="C206"/>
  <c r="C12"/>
  <c r="A12"/>
  <c r="D12"/>
  <c r="F12"/>
  <c r="B12"/>
  <c r="G12"/>
  <c r="H12"/>
  <c r="D110"/>
  <c r="F110"/>
  <c r="B110"/>
  <c r="C110"/>
  <c r="A110"/>
  <c r="D248"/>
  <c r="C248"/>
  <c r="B248"/>
  <c r="A248"/>
  <c r="F248"/>
  <c r="A273"/>
  <c r="D273"/>
  <c r="C273"/>
  <c r="F273"/>
  <c r="B273"/>
  <c r="C235"/>
  <c r="D235"/>
  <c r="F235"/>
  <c r="B235"/>
  <c r="A235"/>
  <c r="D91"/>
  <c r="B91"/>
  <c r="C91"/>
  <c r="A91"/>
  <c r="F91"/>
  <c r="A80"/>
  <c r="C80"/>
  <c r="F80"/>
  <c r="D80"/>
  <c r="B80"/>
  <c r="B230"/>
  <c r="F230"/>
  <c r="D230"/>
  <c r="C230"/>
  <c r="A230"/>
  <c r="B217"/>
  <c r="A217"/>
  <c r="C217"/>
  <c r="D217"/>
  <c r="F217"/>
  <c r="F10" i="14"/>
  <c r="E61" i="12"/>
  <c r="E267"/>
  <c r="E73"/>
  <c r="E127"/>
  <c r="E229"/>
  <c r="E106"/>
  <c r="E123"/>
  <c r="E37"/>
  <c r="E82"/>
  <c r="E242"/>
  <c r="E305"/>
  <c r="E109"/>
  <c r="E185"/>
  <c r="E53"/>
  <c r="E134"/>
  <c r="E100"/>
  <c r="E249"/>
  <c r="E250"/>
  <c r="E293"/>
  <c r="E139"/>
  <c r="E57"/>
  <c r="E77"/>
  <c r="E270"/>
  <c r="E279"/>
  <c r="E245"/>
  <c r="E301"/>
  <c r="E124"/>
  <c r="E157"/>
  <c r="E117"/>
  <c r="E199"/>
  <c r="E166"/>
  <c r="E46"/>
  <c r="E234"/>
  <c r="E39"/>
  <c r="E158"/>
  <c r="E83"/>
  <c r="E212"/>
  <c r="E32"/>
  <c r="E41"/>
  <c r="E23"/>
  <c r="E152"/>
  <c r="E165"/>
  <c r="E168"/>
  <c r="E86"/>
  <c r="E290"/>
  <c r="E71"/>
  <c r="E16"/>
  <c r="E90"/>
  <c r="E179"/>
  <c r="E259"/>
  <c r="E258"/>
  <c r="E98"/>
  <c r="E307"/>
  <c r="E183"/>
  <c r="E237"/>
  <c r="E187"/>
  <c r="E218"/>
  <c r="E89"/>
  <c r="E159"/>
  <c r="E18"/>
  <c r="E54"/>
  <c r="E202"/>
  <c r="E216"/>
  <c r="E164"/>
  <c r="E68"/>
  <c r="E281"/>
  <c r="E122"/>
  <c r="E113"/>
  <c r="E225"/>
  <c r="E167"/>
  <c r="E191"/>
  <c r="E114"/>
  <c r="E231"/>
  <c r="E282"/>
  <c r="E238"/>
  <c r="C14" i="14"/>
  <c r="R14"/>
  <c r="M14"/>
  <c r="N14" s="1"/>
  <c r="D14"/>
  <c r="E14"/>
  <c r="D298" i="12"/>
  <c r="C298"/>
  <c r="B298"/>
  <c r="A298"/>
  <c r="F298"/>
  <c r="D43"/>
  <c r="F43"/>
  <c r="C43"/>
  <c r="A43"/>
  <c r="B43"/>
  <c r="C172"/>
  <c r="F172"/>
  <c r="D172"/>
  <c r="A172"/>
  <c r="B172"/>
  <c r="C76"/>
  <c r="A76"/>
  <c r="F76"/>
  <c r="B76"/>
  <c r="D76"/>
  <c r="C147"/>
  <c r="F147"/>
  <c r="A147"/>
  <c r="D147"/>
  <c r="B147"/>
  <c r="A142"/>
  <c r="B142"/>
  <c r="D142"/>
  <c r="C142"/>
  <c r="F142"/>
  <c r="A160"/>
  <c r="C160"/>
  <c r="D160"/>
  <c r="F160"/>
  <c r="B160"/>
  <c r="B233"/>
  <c r="F233"/>
  <c r="A233"/>
  <c r="D233"/>
  <c r="C233"/>
  <c r="C204"/>
  <c r="B204"/>
  <c r="A204"/>
  <c r="D204"/>
  <c r="F204"/>
  <c r="B145"/>
  <c r="F145"/>
  <c r="C145"/>
  <c r="D145"/>
  <c r="A145"/>
  <c r="C192"/>
  <c r="B192"/>
  <c r="D192"/>
  <c r="A192"/>
  <c r="F192"/>
  <c r="D13" i="14"/>
  <c r="R13"/>
  <c r="C13"/>
  <c r="E13"/>
  <c r="M13"/>
  <c r="N13" s="1"/>
  <c r="F12"/>
  <c r="E148" i="12"/>
  <c r="E29"/>
  <c r="E75"/>
  <c r="E81"/>
  <c r="E195"/>
  <c r="A13"/>
  <c r="B13"/>
  <c r="D13"/>
  <c r="F13"/>
  <c r="C13"/>
  <c r="G13"/>
  <c r="H13"/>
  <c r="E261"/>
  <c r="E56"/>
  <c r="E108"/>
  <c r="E103"/>
  <c r="E20"/>
  <c r="E44"/>
  <c r="E306"/>
  <c r="E222"/>
  <c r="E292"/>
  <c r="E174"/>
  <c r="E200"/>
  <c r="E226"/>
  <c r="E136"/>
  <c r="E232"/>
  <c r="E287"/>
  <c r="E196"/>
  <c r="E28"/>
  <c r="E9"/>
  <c r="E22"/>
  <c r="E107"/>
  <c r="E210"/>
  <c r="E223"/>
  <c r="E96"/>
  <c r="E209"/>
  <c r="E21"/>
  <c r="E50"/>
  <c r="E78"/>
  <c r="E173"/>
  <c r="E296"/>
  <c r="E284"/>
  <c r="E10"/>
  <c r="E303"/>
  <c r="E84"/>
  <c r="E138"/>
  <c r="E69"/>
  <c r="E67"/>
  <c r="E227"/>
  <c r="E62"/>
  <c r="E79"/>
  <c r="E224"/>
  <c r="E59"/>
  <c r="E111"/>
  <c r="E154"/>
  <c r="E94"/>
  <c r="E31"/>
  <c r="E278"/>
  <c r="E87"/>
  <c r="E265"/>
  <c r="E149"/>
  <c r="E181"/>
  <c r="E25"/>
  <c r="E213"/>
  <c r="E131"/>
  <c r="E186"/>
  <c r="E277"/>
  <c r="E178"/>
  <c r="E260"/>
  <c r="E170"/>
  <c r="E156"/>
  <c r="E309"/>
  <c r="D14"/>
  <c r="A14"/>
  <c r="B14"/>
  <c r="C14"/>
  <c r="F14"/>
  <c r="H14"/>
  <c r="G14"/>
  <c r="E275"/>
  <c r="E120"/>
  <c r="E283"/>
  <c r="E118"/>
  <c r="E215"/>
  <c r="E146"/>
  <c r="E243"/>
  <c r="E175"/>
  <c r="B297"/>
  <c r="C297"/>
  <c r="D297"/>
  <c r="A297"/>
  <c r="F297"/>
  <c r="A264"/>
  <c r="C264"/>
  <c r="B264"/>
  <c r="F264"/>
  <c r="D264"/>
  <c r="F240"/>
  <c r="A240"/>
  <c r="C240"/>
  <c r="D240"/>
  <c r="B240"/>
  <c r="F143"/>
  <c r="C143"/>
  <c r="A143"/>
  <c r="D143"/>
  <c r="B143"/>
  <c r="D70"/>
  <c r="F70"/>
  <c r="A70"/>
  <c r="C70"/>
  <c r="B70"/>
  <c r="B45"/>
  <c r="D45"/>
  <c r="C45"/>
  <c r="A45"/>
  <c r="F45"/>
  <c r="D125"/>
  <c r="C125"/>
  <c r="B125"/>
  <c r="F125"/>
  <c r="A125"/>
  <c r="B49"/>
  <c r="F49"/>
  <c r="C49"/>
  <c r="D49"/>
  <c r="A49"/>
  <c r="F17"/>
  <c r="C17"/>
  <c r="D17"/>
  <c r="B17"/>
  <c r="A17"/>
  <c r="B291"/>
  <c r="D291"/>
  <c r="C291"/>
  <c r="F291"/>
  <c r="A291"/>
  <c r="C93"/>
  <c r="A93"/>
  <c r="B93"/>
  <c r="F93"/>
  <c r="D93"/>
  <c r="B161"/>
  <c r="F161"/>
  <c r="D161"/>
  <c r="A161"/>
  <c r="C161"/>
  <c r="D299"/>
  <c r="A299"/>
  <c r="C299"/>
  <c r="B299"/>
  <c r="F299"/>
  <c r="E105"/>
  <c r="E48"/>
  <c r="E274"/>
  <c r="E251"/>
  <c r="E211"/>
  <c r="E205"/>
  <c r="E35"/>
  <c r="E30"/>
  <c r="E302"/>
  <c r="E97"/>
  <c r="E285"/>
  <c r="E208"/>
  <c r="E266"/>
  <c r="E193"/>
  <c r="E162"/>
  <c r="E268"/>
  <c r="E276"/>
  <c r="E63"/>
  <c r="E104"/>
  <c r="E263"/>
  <c r="E102"/>
  <c r="E241"/>
  <c r="E119"/>
  <c r="E271"/>
  <c r="E176"/>
  <c r="E64"/>
  <c r="E133"/>
  <c r="E52"/>
  <c r="E34"/>
  <c r="E85"/>
  <c r="E101"/>
  <c r="E153"/>
  <c r="E128"/>
  <c r="E169"/>
  <c r="E180"/>
  <c r="E140"/>
  <c r="E203"/>
  <c r="E171"/>
  <c r="E92"/>
  <c r="E220"/>
  <c r="E219"/>
  <c r="E207"/>
  <c r="E190"/>
  <c r="E304"/>
  <c r="E228"/>
  <c r="E74"/>
  <c r="E66"/>
  <c r="E269"/>
  <c r="E221"/>
  <c r="E197"/>
  <c r="E151"/>
  <c r="E188"/>
  <c r="E112"/>
  <c r="A129"/>
  <c r="D129"/>
  <c r="B129"/>
  <c r="F129"/>
  <c r="C129"/>
  <c r="C11" i="14"/>
  <c r="D11"/>
  <c r="E11"/>
  <c r="M11"/>
  <c r="N11" s="1"/>
  <c r="R11"/>
  <c r="B244" i="12"/>
  <c r="A244"/>
  <c r="D244"/>
  <c r="F244"/>
  <c r="C244"/>
  <c r="D24"/>
  <c r="F24"/>
  <c r="A24"/>
  <c r="B24"/>
  <c r="C24"/>
  <c r="A38"/>
  <c r="D38"/>
  <c r="B38"/>
  <c r="F38"/>
  <c r="C38"/>
  <c r="F130"/>
  <c r="A130"/>
  <c r="B130"/>
  <c r="D130"/>
  <c r="C130"/>
  <c r="B295"/>
  <c r="F295"/>
  <c r="D295"/>
  <c r="A295"/>
  <c r="C295"/>
  <c r="B254"/>
  <c r="F254"/>
  <c r="C254"/>
  <c r="A254"/>
  <c r="D254"/>
  <c r="B163"/>
  <c r="A163"/>
  <c r="F163"/>
  <c r="D163"/>
  <c r="C163"/>
  <c r="E135"/>
  <c r="E177"/>
  <c r="E33"/>
  <c r="E182"/>
  <c r="E132"/>
  <c r="E126"/>
  <c r="E72"/>
  <c r="E116"/>
  <c r="E280"/>
  <c r="E201"/>
  <c r="E15"/>
  <c r="E286"/>
  <c r="E65"/>
  <c r="E257"/>
  <c r="E288"/>
  <c r="E255"/>
  <c r="E198"/>
  <c r="E144"/>
  <c r="E150"/>
  <c r="E236"/>
  <c r="E253"/>
  <c r="E262"/>
  <c r="E256"/>
  <c r="E95"/>
  <c r="E11"/>
  <c r="E289"/>
  <c r="E184"/>
  <c r="E58"/>
  <c r="E247"/>
  <c r="E51"/>
  <c r="E36"/>
  <c r="E194"/>
  <c r="E189"/>
  <c r="E40"/>
  <c r="E252"/>
  <c r="E42"/>
  <c r="E272"/>
  <c r="E294"/>
  <c r="E141"/>
  <c r="E26"/>
  <c r="E19"/>
  <c r="E308"/>
  <c r="E121"/>
  <c r="E246"/>
  <c r="E47"/>
  <c r="E27"/>
  <c r="E60"/>
  <c r="E115"/>
  <c r="E137"/>
  <c r="E55"/>
  <c r="E300"/>
  <c r="E155"/>
  <c r="E88"/>
  <c r="C27" l="1"/>
  <c r="A27"/>
  <c r="D27"/>
  <c r="F27"/>
  <c r="B27"/>
  <c r="A51"/>
  <c r="D51"/>
  <c r="F51"/>
  <c r="C51"/>
  <c r="B51"/>
  <c r="A144"/>
  <c r="C144"/>
  <c r="B144"/>
  <c r="D144"/>
  <c r="F144"/>
  <c r="D88"/>
  <c r="A88"/>
  <c r="C88"/>
  <c r="F88"/>
  <c r="B88"/>
  <c r="A19"/>
  <c r="D19"/>
  <c r="F19"/>
  <c r="C19"/>
  <c r="B19"/>
  <c r="B247"/>
  <c r="C247"/>
  <c r="A247"/>
  <c r="F247"/>
  <c r="D247"/>
  <c r="A198"/>
  <c r="C198"/>
  <c r="B198"/>
  <c r="F198"/>
  <c r="D198"/>
  <c r="B280"/>
  <c r="C280"/>
  <c r="F280"/>
  <c r="D280"/>
  <c r="A280"/>
  <c r="F135"/>
  <c r="A135"/>
  <c r="B135"/>
  <c r="D135"/>
  <c r="C135"/>
  <c r="F155"/>
  <c r="B155"/>
  <c r="C155"/>
  <c r="D155"/>
  <c r="A155"/>
  <c r="D246"/>
  <c r="C246"/>
  <c r="B246"/>
  <c r="F246"/>
  <c r="A246"/>
  <c r="F42"/>
  <c r="A42"/>
  <c r="D42"/>
  <c r="B42"/>
  <c r="C42"/>
  <c r="F194"/>
  <c r="A194"/>
  <c r="D194"/>
  <c r="B194"/>
  <c r="C194"/>
  <c r="C58"/>
  <c r="F58"/>
  <c r="D58"/>
  <c r="A58"/>
  <c r="B58"/>
  <c r="D95"/>
  <c r="B95"/>
  <c r="C95"/>
  <c r="F95"/>
  <c r="A95"/>
  <c r="D236"/>
  <c r="F236"/>
  <c r="C236"/>
  <c r="B236"/>
  <c r="A236"/>
  <c r="A255"/>
  <c r="D255"/>
  <c r="B255"/>
  <c r="C255"/>
  <c r="F255"/>
  <c r="F286"/>
  <c r="C286"/>
  <c r="B286"/>
  <c r="A286"/>
  <c r="D286"/>
  <c r="B116"/>
  <c r="A116"/>
  <c r="D116"/>
  <c r="C116"/>
  <c r="F116"/>
  <c r="F182"/>
  <c r="C182"/>
  <c r="B182"/>
  <c r="D182"/>
  <c r="A182"/>
  <c r="F197"/>
  <c r="C197"/>
  <c r="B197"/>
  <c r="A197"/>
  <c r="D197"/>
  <c r="A74"/>
  <c r="F74"/>
  <c r="C74"/>
  <c r="B74"/>
  <c r="D74"/>
  <c r="B207"/>
  <c r="F207"/>
  <c r="C207"/>
  <c r="D207"/>
  <c r="A207"/>
  <c r="C171"/>
  <c r="D171"/>
  <c r="A171"/>
  <c r="B171"/>
  <c r="F171"/>
  <c r="B169"/>
  <c r="F169"/>
  <c r="A169"/>
  <c r="C169"/>
  <c r="D169"/>
  <c r="F85"/>
  <c r="C85"/>
  <c r="A85"/>
  <c r="D85"/>
  <c r="B85"/>
  <c r="F64"/>
  <c r="C64"/>
  <c r="A64"/>
  <c r="B64"/>
  <c r="D64"/>
  <c r="D241"/>
  <c r="A241"/>
  <c r="C241"/>
  <c r="F241"/>
  <c r="B241"/>
  <c r="A63"/>
  <c r="F63"/>
  <c r="B63"/>
  <c r="C63"/>
  <c r="D63"/>
  <c r="A193"/>
  <c r="D193"/>
  <c r="F193"/>
  <c r="C193"/>
  <c r="B193"/>
  <c r="B97"/>
  <c r="A97"/>
  <c r="F97"/>
  <c r="C97"/>
  <c r="D97"/>
  <c r="F205"/>
  <c r="B205"/>
  <c r="A205"/>
  <c r="D205"/>
  <c r="C205"/>
  <c r="D48"/>
  <c r="F48"/>
  <c r="B48"/>
  <c r="A48"/>
  <c r="C48"/>
  <c r="A243"/>
  <c r="F243"/>
  <c r="C243"/>
  <c r="D243"/>
  <c r="B243"/>
  <c r="A283"/>
  <c r="F283"/>
  <c r="D283"/>
  <c r="C283"/>
  <c r="B283"/>
  <c r="B170"/>
  <c r="D170"/>
  <c r="C170"/>
  <c r="A170"/>
  <c r="F170"/>
  <c r="C186"/>
  <c r="D186"/>
  <c r="B186"/>
  <c r="F186"/>
  <c r="A186"/>
  <c r="A181"/>
  <c r="C181"/>
  <c r="B181"/>
  <c r="F181"/>
  <c r="D181"/>
  <c r="B278"/>
  <c r="D278"/>
  <c r="A278"/>
  <c r="C278"/>
  <c r="F278"/>
  <c r="A111"/>
  <c r="B111"/>
  <c r="C111"/>
  <c r="F111"/>
  <c r="D111"/>
  <c r="C62"/>
  <c r="F62"/>
  <c r="B62"/>
  <c r="D62"/>
  <c r="A62"/>
  <c r="F138"/>
  <c r="C138"/>
  <c r="B138"/>
  <c r="D138"/>
  <c r="A138"/>
  <c r="D284"/>
  <c r="C284"/>
  <c r="F284"/>
  <c r="A284"/>
  <c r="B284"/>
  <c r="C50"/>
  <c r="D50"/>
  <c r="B50"/>
  <c r="A50"/>
  <c r="F50"/>
  <c r="D223"/>
  <c r="B223"/>
  <c r="F223"/>
  <c r="A223"/>
  <c r="C223"/>
  <c r="A9"/>
  <c r="F9"/>
  <c r="B9"/>
  <c r="D9"/>
  <c r="C9"/>
  <c r="H9"/>
  <c r="G9"/>
  <c r="D232"/>
  <c r="F232"/>
  <c r="C232"/>
  <c r="B232"/>
  <c r="A232"/>
  <c r="D174"/>
  <c r="C174"/>
  <c r="F174"/>
  <c r="A174"/>
  <c r="B174"/>
  <c r="C44"/>
  <c r="B44"/>
  <c r="F44"/>
  <c r="A44"/>
  <c r="D44"/>
  <c r="F56"/>
  <c r="A56"/>
  <c r="B56"/>
  <c r="D56"/>
  <c r="C56"/>
  <c r="B29"/>
  <c r="A29"/>
  <c r="C29"/>
  <c r="D29"/>
  <c r="F29"/>
  <c r="B238"/>
  <c r="D238"/>
  <c r="C238"/>
  <c r="F238"/>
  <c r="A238"/>
  <c r="A191"/>
  <c r="C191"/>
  <c r="F191"/>
  <c r="D191"/>
  <c r="B191"/>
  <c r="B122"/>
  <c r="A122"/>
  <c r="F122"/>
  <c r="C122"/>
  <c r="D122"/>
  <c r="C216"/>
  <c r="F216"/>
  <c r="A216"/>
  <c r="D216"/>
  <c r="B216"/>
  <c r="F159"/>
  <c r="C159"/>
  <c r="D159"/>
  <c r="A159"/>
  <c r="B159"/>
  <c r="C237"/>
  <c r="B237"/>
  <c r="F237"/>
  <c r="A237"/>
  <c r="D237"/>
  <c r="D258"/>
  <c r="F258"/>
  <c r="B258"/>
  <c r="A258"/>
  <c r="C258"/>
  <c r="F16"/>
  <c r="D16"/>
  <c r="A16"/>
  <c r="B16"/>
  <c r="C16"/>
  <c r="B168"/>
  <c r="C168"/>
  <c r="D168"/>
  <c r="F168"/>
  <c r="A168"/>
  <c r="D41"/>
  <c r="B41"/>
  <c r="A41"/>
  <c r="C41"/>
  <c r="F41"/>
  <c r="F158"/>
  <c r="B158"/>
  <c r="D158"/>
  <c r="A158"/>
  <c r="C158"/>
  <c r="B166"/>
  <c r="A166"/>
  <c r="D166"/>
  <c r="C166"/>
  <c r="F166"/>
  <c r="C124"/>
  <c r="D124"/>
  <c r="B124"/>
  <c r="A124"/>
  <c r="F124"/>
  <c r="C270"/>
  <c r="A270"/>
  <c r="B270"/>
  <c r="F270"/>
  <c r="D270"/>
  <c r="F293"/>
  <c r="D293"/>
  <c r="C293"/>
  <c r="B293"/>
  <c r="A293"/>
  <c r="A134"/>
  <c r="D134"/>
  <c r="F134"/>
  <c r="B134"/>
  <c r="C134"/>
  <c r="B305"/>
  <c r="D305"/>
  <c r="C305"/>
  <c r="F305"/>
  <c r="A305"/>
  <c r="A123"/>
  <c r="D123"/>
  <c r="F123"/>
  <c r="B123"/>
  <c r="C123"/>
  <c r="D73"/>
  <c r="C73"/>
  <c r="B73"/>
  <c r="F73"/>
  <c r="A73"/>
  <c r="R301" i="2"/>
  <c r="S301" s="1"/>
  <c r="T301" s="1"/>
  <c r="R293"/>
  <c r="S293" s="1"/>
  <c r="T293" s="1"/>
  <c r="R285"/>
  <c r="S285" s="1"/>
  <c r="T285" s="1"/>
  <c r="R277"/>
  <c r="S277" s="1"/>
  <c r="T277" s="1"/>
  <c r="R269"/>
  <c r="S269" s="1"/>
  <c r="T269" s="1"/>
  <c r="R261"/>
  <c r="S261" s="1"/>
  <c r="T261" s="1"/>
  <c r="R253"/>
  <c r="S253" s="1"/>
  <c r="T253" s="1"/>
  <c r="R245"/>
  <c r="S245" s="1"/>
  <c r="T245" s="1"/>
  <c r="R237"/>
  <c r="S237" s="1"/>
  <c r="T237" s="1"/>
  <c r="R229"/>
  <c r="S229" s="1"/>
  <c r="T229" s="1"/>
  <c r="R221"/>
  <c r="S221" s="1"/>
  <c r="T221" s="1"/>
  <c r="R213"/>
  <c r="S213" s="1"/>
  <c r="T213" s="1"/>
  <c r="R205"/>
  <c r="S205" s="1"/>
  <c r="T205" s="1"/>
  <c r="R197"/>
  <c r="S197" s="1"/>
  <c r="T197" s="1"/>
  <c r="R189"/>
  <c r="S189" s="1"/>
  <c r="T189" s="1"/>
  <c r="R181"/>
  <c r="S181" s="1"/>
  <c r="T181" s="1"/>
  <c r="R173"/>
  <c r="S173" s="1"/>
  <c r="T173" s="1"/>
  <c r="R165"/>
  <c r="S165" s="1"/>
  <c r="T165" s="1"/>
  <c r="R157"/>
  <c r="S157" s="1"/>
  <c r="T157" s="1"/>
  <c r="R149"/>
  <c r="S149" s="1"/>
  <c r="T149" s="1"/>
  <c r="R141"/>
  <c r="S141" s="1"/>
  <c r="T141" s="1"/>
  <c r="R133"/>
  <c r="S133" s="1"/>
  <c r="T133" s="1"/>
  <c r="R125"/>
  <c r="S125" s="1"/>
  <c r="T125" s="1"/>
  <c r="R117"/>
  <c r="S117" s="1"/>
  <c r="T117" s="1"/>
  <c r="R109"/>
  <c r="S109" s="1"/>
  <c r="T109" s="1"/>
  <c r="R101"/>
  <c r="S101" s="1"/>
  <c r="T101" s="1"/>
  <c r="R93"/>
  <c r="S93" s="1"/>
  <c r="T93" s="1"/>
  <c r="R85"/>
  <c r="S85" s="1"/>
  <c r="T85" s="1"/>
  <c r="R77"/>
  <c r="S77" s="1"/>
  <c r="T77" s="1"/>
  <c r="R69"/>
  <c r="S69" s="1"/>
  <c r="T69" s="1"/>
  <c r="R61"/>
  <c r="S61" s="1"/>
  <c r="T61" s="1"/>
  <c r="R53"/>
  <c r="S53" s="1"/>
  <c r="T53" s="1"/>
  <c r="R45"/>
  <c r="S45" s="1"/>
  <c r="T45" s="1"/>
  <c r="R37"/>
  <c r="S37" s="1"/>
  <c r="T37" s="1"/>
  <c r="R29"/>
  <c r="S29" s="1"/>
  <c r="T29" s="1"/>
  <c r="R21"/>
  <c r="S21" s="1"/>
  <c r="T21" s="1"/>
  <c r="R13"/>
  <c r="S13" s="1"/>
  <c r="T13" s="1"/>
  <c r="R298"/>
  <c r="S298" s="1"/>
  <c r="T298" s="1"/>
  <c r="R290"/>
  <c r="S290" s="1"/>
  <c r="T290" s="1"/>
  <c r="R282"/>
  <c r="S282" s="1"/>
  <c r="T282" s="1"/>
  <c r="R274"/>
  <c r="S274" s="1"/>
  <c r="T274" s="1"/>
  <c r="R266"/>
  <c r="S266" s="1"/>
  <c r="T266" s="1"/>
  <c r="R258"/>
  <c r="S258" s="1"/>
  <c r="T258" s="1"/>
  <c r="R250"/>
  <c r="S250" s="1"/>
  <c r="T250" s="1"/>
  <c r="R242"/>
  <c r="S242" s="1"/>
  <c r="T242" s="1"/>
  <c r="R234"/>
  <c r="S234" s="1"/>
  <c r="T234" s="1"/>
  <c r="R226"/>
  <c r="S226" s="1"/>
  <c r="T226" s="1"/>
  <c r="R218"/>
  <c r="S218" s="1"/>
  <c r="T218" s="1"/>
  <c r="R210"/>
  <c r="S210" s="1"/>
  <c r="T210" s="1"/>
  <c r="R202"/>
  <c r="S202" s="1"/>
  <c r="T202" s="1"/>
  <c r="R194"/>
  <c r="S194" s="1"/>
  <c r="T194" s="1"/>
  <c r="R186"/>
  <c r="S186" s="1"/>
  <c r="T186" s="1"/>
  <c r="R178"/>
  <c r="S178" s="1"/>
  <c r="T178" s="1"/>
  <c r="R170"/>
  <c r="S170" s="1"/>
  <c r="T170" s="1"/>
  <c r="R162"/>
  <c r="S162" s="1"/>
  <c r="T162" s="1"/>
  <c r="R154"/>
  <c r="S154" s="1"/>
  <c r="T154" s="1"/>
  <c r="R146"/>
  <c r="S146" s="1"/>
  <c r="T146" s="1"/>
  <c r="R138"/>
  <c r="S138" s="1"/>
  <c r="T138" s="1"/>
  <c r="R130"/>
  <c r="S130" s="1"/>
  <c r="T130" s="1"/>
  <c r="R122"/>
  <c r="S122" s="1"/>
  <c r="T122" s="1"/>
  <c r="R114"/>
  <c r="S114" s="1"/>
  <c r="T114" s="1"/>
  <c r="R106"/>
  <c r="S106" s="1"/>
  <c r="T106" s="1"/>
  <c r="R98"/>
  <c r="S98" s="1"/>
  <c r="T98" s="1"/>
  <c r="R90"/>
  <c r="S90" s="1"/>
  <c r="T90" s="1"/>
  <c r="R82"/>
  <c r="S82" s="1"/>
  <c r="T82" s="1"/>
  <c r="R74"/>
  <c r="S74" s="1"/>
  <c r="T74" s="1"/>
  <c r="R66"/>
  <c r="S66" s="1"/>
  <c r="T66" s="1"/>
  <c r="R58"/>
  <c r="S58" s="1"/>
  <c r="T58" s="1"/>
  <c r="R50"/>
  <c r="S50" s="1"/>
  <c r="T50" s="1"/>
  <c r="R42"/>
  <c r="S42" s="1"/>
  <c r="T42" s="1"/>
  <c r="R34"/>
  <c r="S34" s="1"/>
  <c r="T34" s="1"/>
  <c r="R26"/>
  <c r="S26" s="1"/>
  <c r="T26" s="1"/>
  <c r="R18"/>
  <c r="S18" s="1"/>
  <c r="T18" s="1"/>
  <c r="R10"/>
  <c r="S10" s="1"/>
  <c r="T10" s="1"/>
  <c r="B308" i="12"/>
  <c r="C308"/>
  <c r="A308"/>
  <c r="D308"/>
  <c r="F308"/>
  <c r="C289"/>
  <c r="D289"/>
  <c r="A289"/>
  <c r="F289"/>
  <c r="B289"/>
  <c r="D201"/>
  <c r="B201"/>
  <c r="F201"/>
  <c r="C201"/>
  <c r="A201"/>
  <c r="C47"/>
  <c r="B47"/>
  <c r="F47"/>
  <c r="A47"/>
  <c r="D47"/>
  <c r="A189"/>
  <c r="B189"/>
  <c r="C189"/>
  <c r="D189"/>
  <c r="F189"/>
  <c r="A253"/>
  <c r="D253"/>
  <c r="C253"/>
  <c r="B253"/>
  <c r="F253"/>
  <c r="B65"/>
  <c r="D65"/>
  <c r="F65"/>
  <c r="C65"/>
  <c r="A65"/>
  <c r="C132"/>
  <c r="A132"/>
  <c r="D132"/>
  <c r="B132"/>
  <c r="F132"/>
  <c r="D115"/>
  <c r="F115"/>
  <c r="C115"/>
  <c r="B115"/>
  <c r="A115"/>
  <c r="D26"/>
  <c r="B26"/>
  <c r="F26"/>
  <c r="A26"/>
  <c r="C26"/>
  <c r="B300"/>
  <c r="A300"/>
  <c r="D300"/>
  <c r="C300"/>
  <c r="F300"/>
  <c r="F60"/>
  <c r="C60"/>
  <c r="B60"/>
  <c r="A60"/>
  <c r="D60"/>
  <c r="A121"/>
  <c r="B121"/>
  <c r="C121"/>
  <c r="F121"/>
  <c r="D121"/>
  <c r="D141"/>
  <c r="F141"/>
  <c r="B141"/>
  <c r="C141"/>
  <c r="A141"/>
  <c r="A252"/>
  <c r="B252"/>
  <c r="F252"/>
  <c r="D252"/>
  <c r="C252"/>
  <c r="D36"/>
  <c r="C36"/>
  <c r="B36"/>
  <c r="F36"/>
  <c r="A36"/>
  <c r="F184"/>
  <c r="A184"/>
  <c r="B184"/>
  <c r="D184"/>
  <c r="C184"/>
  <c r="C256"/>
  <c r="F256"/>
  <c r="D256"/>
  <c r="A256"/>
  <c r="B256"/>
  <c r="C150"/>
  <c r="D150"/>
  <c r="F150"/>
  <c r="A150"/>
  <c r="B150"/>
  <c r="F288"/>
  <c r="B288"/>
  <c r="A288"/>
  <c r="C288"/>
  <c r="D288"/>
  <c r="B15"/>
  <c r="A15"/>
  <c r="F15"/>
  <c r="C15"/>
  <c r="D15"/>
  <c r="D72"/>
  <c r="F72"/>
  <c r="A72"/>
  <c r="C72"/>
  <c r="B72"/>
  <c r="F33"/>
  <c r="C33"/>
  <c r="B33"/>
  <c r="A33"/>
  <c r="D33"/>
  <c r="C112"/>
  <c r="B112"/>
  <c r="D112"/>
  <c r="F112"/>
  <c r="A112"/>
  <c r="F221"/>
  <c r="A221"/>
  <c r="B221"/>
  <c r="D221"/>
  <c r="C221"/>
  <c r="D228"/>
  <c r="A228"/>
  <c r="B228"/>
  <c r="F228"/>
  <c r="C228"/>
  <c r="B219"/>
  <c r="A219"/>
  <c r="C219"/>
  <c r="F219"/>
  <c r="D219"/>
  <c r="C203"/>
  <c r="A203"/>
  <c r="F203"/>
  <c r="D203"/>
  <c r="B203"/>
  <c r="D128"/>
  <c r="A128"/>
  <c r="C128"/>
  <c r="F128"/>
  <c r="B128"/>
  <c r="C34"/>
  <c r="F34"/>
  <c r="D34"/>
  <c r="A34"/>
  <c r="B34"/>
  <c r="D176"/>
  <c r="A176"/>
  <c r="C176"/>
  <c r="F176"/>
  <c r="B176"/>
  <c r="F102"/>
  <c r="A102"/>
  <c r="B102"/>
  <c r="D102"/>
  <c r="C102"/>
  <c r="C276"/>
  <c r="F276"/>
  <c r="A276"/>
  <c r="D276"/>
  <c r="B276"/>
  <c r="B266"/>
  <c r="D266"/>
  <c r="F266"/>
  <c r="A266"/>
  <c r="C266"/>
  <c r="A302"/>
  <c r="D302"/>
  <c r="C302"/>
  <c r="F302"/>
  <c r="B302"/>
  <c r="D211"/>
  <c r="A211"/>
  <c r="C211"/>
  <c r="B211"/>
  <c r="F211"/>
  <c r="B105"/>
  <c r="A105"/>
  <c r="F105"/>
  <c r="C105"/>
  <c r="D105"/>
  <c r="A146"/>
  <c r="F146"/>
  <c r="C146"/>
  <c r="B146"/>
  <c r="D146"/>
  <c r="D120"/>
  <c r="F120"/>
  <c r="C120"/>
  <c r="B120"/>
  <c r="A120"/>
  <c r="D260"/>
  <c r="C260"/>
  <c r="A260"/>
  <c r="B260"/>
  <c r="F260"/>
  <c r="C131"/>
  <c r="B131"/>
  <c r="D131"/>
  <c r="A131"/>
  <c r="F131"/>
  <c r="C149"/>
  <c r="F149"/>
  <c r="A149"/>
  <c r="B149"/>
  <c r="D149"/>
  <c r="F31"/>
  <c r="A31"/>
  <c r="C31"/>
  <c r="B31"/>
  <c r="D31"/>
  <c r="B59"/>
  <c r="D59"/>
  <c r="F59"/>
  <c r="C59"/>
  <c r="A59"/>
  <c r="F227"/>
  <c r="C227"/>
  <c r="A227"/>
  <c r="D227"/>
  <c r="B227"/>
  <c r="D84"/>
  <c r="F84"/>
  <c r="C84"/>
  <c r="B84"/>
  <c r="A84"/>
  <c r="A296"/>
  <c r="C296"/>
  <c r="F296"/>
  <c r="B296"/>
  <c r="D296"/>
  <c r="B21"/>
  <c r="C21"/>
  <c r="F21"/>
  <c r="A21"/>
  <c r="D21"/>
  <c r="F210"/>
  <c r="A210"/>
  <c r="D210"/>
  <c r="B210"/>
  <c r="C210"/>
  <c r="C28"/>
  <c r="B28"/>
  <c r="F28"/>
  <c r="A28"/>
  <c r="D28"/>
  <c r="A136"/>
  <c r="B136"/>
  <c r="D136"/>
  <c r="F136"/>
  <c r="C136"/>
  <c r="C292"/>
  <c r="A292"/>
  <c r="B292"/>
  <c r="F292"/>
  <c r="D292"/>
  <c r="C20"/>
  <c r="F20"/>
  <c r="A20"/>
  <c r="B20"/>
  <c r="D20"/>
  <c r="C261"/>
  <c r="A261"/>
  <c r="B261"/>
  <c r="D261"/>
  <c r="F261"/>
  <c r="A195"/>
  <c r="D195"/>
  <c r="C195"/>
  <c r="B195"/>
  <c r="F195"/>
  <c r="B148"/>
  <c r="F148"/>
  <c r="C148"/>
  <c r="D148"/>
  <c r="A148"/>
  <c r="A282"/>
  <c r="B282"/>
  <c r="D282"/>
  <c r="F282"/>
  <c r="C282"/>
  <c r="C167"/>
  <c r="A167"/>
  <c r="F167"/>
  <c r="B167"/>
  <c r="D167"/>
  <c r="F281"/>
  <c r="D281"/>
  <c r="C281"/>
  <c r="A281"/>
  <c r="B281"/>
  <c r="F202"/>
  <c r="A202"/>
  <c r="C202"/>
  <c r="D202"/>
  <c r="B202"/>
  <c r="D89"/>
  <c r="B89"/>
  <c r="A89"/>
  <c r="F89"/>
  <c r="C89"/>
  <c r="C183"/>
  <c r="D183"/>
  <c r="A183"/>
  <c r="B183"/>
  <c r="F183"/>
  <c r="F259"/>
  <c r="B259"/>
  <c r="A259"/>
  <c r="D259"/>
  <c r="C259"/>
  <c r="D71"/>
  <c r="F71"/>
  <c r="A71"/>
  <c r="B71"/>
  <c r="C71"/>
  <c r="D165"/>
  <c r="B165"/>
  <c r="A165"/>
  <c r="F165"/>
  <c r="C165"/>
  <c r="B32"/>
  <c r="D32"/>
  <c r="A32"/>
  <c r="C32"/>
  <c r="F32"/>
  <c r="B39"/>
  <c r="C39"/>
  <c r="F39"/>
  <c r="A39"/>
  <c r="D39"/>
  <c r="A199"/>
  <c r="D199"/>
  <c r="C199"/>
  <c r="B199"/>
  <c r="F199"/>
  <c r="D301"/>
  <c r="C301"/>
  <c r="A301"/>
  <c r="F301"/>
  <c r="B301"/>
  <c r="F77"/>
  <c r="C77"/>
  <c r="B77"/>
  <c r="A77"/>
  <c r="D77"/>
  <c r="B250"/>
  <c r="A250"/>
  <c r="D250"/>
  <c r="C250"/>
  <c r="F250"/>
  <c r="F53"/>
  <c r="B53"/>
  <c r="C53"/>
  <c r="D53"/>
  <c r="A53"/>
  <c r="A242"/>
  <c r="B242"/>
  <c r="D242"/>
  <c r="F242"/>
  <c r="C242"/>
  <c r="C106"/>
  <c r="D106"/>
  <c r="B106"/>
  <c r="F106"/>
  <c r="A106"/>
  <c r="D267"/>
  <c r="C267"/>
  <c r="A267"/>
  <c r="B267"/>
  <c r="F267"/>
  <c r="R299" i="2"/>
  <c r="S299" s="1"/>
  <c r="T299" s="1"/>
  <c r="R291"/>
  <c r="S291" s="1"/>
  <c r="T291" s="1"/>
  <c r="R283"/>
  <c r="S283" s="1"/>
  <c r="T283" s="1"/>
  <c r="R275"/>
  <c r="S275" s="1"/>
  <c r="T275" s="1"/>
  <c r="R267"/>
  <c r="S267" s="1"/>
  <c r="T267" s="1"/>
  <c r="R259"/>
  <c r="S259" s="1"/>
  <c r="T259" s="1"/>
  <c r="R251"/>
  <c r="S251" s="1"/>
  <c r="T251" s="1"/>
  <c r="R243"/>
  <c r="S243" s="1"/>
  <c r="T243" s="1"/>
  <c r="R235"/>
  <c r="S235" s="1"/>
  <c r="T235" s="1"/>
  <c r="R227"/>
  <c r="S227" s="1"/>
  <c r="T227" s="1"/>
  <c r="R219"/>
  <c r="S219" s="1"/>
  <c r="T219" s="1"/>
  <c r="R211"/>
  <c r="S211" s="1"/>
  <c r="T211" s="1"/>
  <c r="R203"/>
  <c r="S203" s="1"/>
  <c r="T203" s="1"/>
  <c r="R195"/>
  <c r="S195" s="1"/>
  <c r="T195" s="1"/>
  <c r="R187"/>
  <c r="S187" s="1"/>
  <c r="T187" s="1"/>
  <c r="R179"/>
  <c r="S179" s="1"/>
  <c r="T179" s="1"/>
  <c r="R171"/>
  <c r="S171" s="1"/>
  <c r="T171" s="1"/>
  <c r="R163"/>
  <c r="S163" s="1"/>
  <c r="T163" s="1"/>
  <c r="R155"/>
  <c r="S155" s="1"/>
  <c r="T155" s="1"/>
  <c r="R147"/>
  <c r="S147" s="1"/>
  <c r="T147" s="1"/>
  <c r="R139"/>
  <c r="S139" s="1"/>
  <c r="T139" s="1"/>
  <c r="R131"/>
  <c r="S131" s="1"/>
  <c r="T131" s="1"/>
  <c r="R123"/>
  <c r="S123" s="1"/>
  <c r="T123" s="1"/>
  <c r="R115"/>
  <c r="S115" s="1"/>
  <c r="T115" s="1"/>
  <c r="R107"/>
  <c r="S107" s="1"/>
  <c r="T107" s="1"/>
  <c r="R99"/>
  <c r="S99" s="1"/>
  <c r="T99" s="1"/>
  <c r="R91"/>
  <c r="S91" s="1"/>
  <c r="T91" s="1"/>
  <c r="R83"/>
  <c r="S83" s="1"/>
  <c r="T83" s="1"/>
  <c r="R75"/>
  <c r="S75" s="1"/>
  <c r="T75" s="1"/>
  <c r="R67"/>
  <c r="S67" s="1"/>
  <c r="T67" s="1"/>
  <c r="R59"/>
  <c r="S59" s="1"/>
  <c r="T59" s="1"/>
  <c r="R51"/>
  <c r="S51" s="1"/>
  <c r="T51" s="1"/>
  <c r="R43"/>
  <c r="S43" s="1"/>
  <c r="T43" s="1"/>
  <c r="R35"/>
  <c r="S35" s="1"/>
  <c r="T35" s="1"/>
  <c r="R27"/>
  <c r="S27" s="1"/>
  <c r="T27" s="1"/>
  <c r="R19"/>
  <c r="S19" s="1"/>
  <c r="T19" s="1"/>
  <c r="R11"/>
  <c r="S11" s="1"/>
  <c r="T11" s="1"/>
  <c r="R296"/>
  <c r="S296" s="1"/>
  <c r="T296" s="1"/>
  <c r="R288"/>
  <c r="S288" s="1"/>
  <c r="T288" s="1"/>
  <c r="R280"/>
  <c r="S280" s="1"/>
  <c r="T280" s="1"/>
  <c r="R272"/>
  <c r="S272" s="1"/>
  <c r="T272" s="1"/>
  <c r="R264"/>
  <c r="S264" s="1"/>
  <c r="T264" s="1"/>
  <c r="R256"/>
  <c r="S256" s="1"/>
  <c r="T256" s="1"/>
  <c r="R248"/>
  <c r="S248" s="1"/>
  <c r="T248" s="1"/>
  <c r="R240"/>
  <c r="S240" s="1"/>
  <c r="T240" s="1"/>
  <c r="R232"/>
  <c r="S232" s="1"/>
  <c r="T232" s="1"/>
  <c r="R224"/>
  <c r="S224" s="1"/>
  <c r="T224" s="1"/>
  <c r="R216"/>
  <c r="S216" s="1"/>
  <c r="T216" s="1"/>
  <c r="R208"/>
  <c r="S208" s="1"/>
  <c r="T208" s="1"/>
  <c r="R200"/>
  <c r="S200" s="1"/>
  <c r="T200" s="1"/>
  <c r="R192"/>
  <c r="S192" s="1"/>
  <c r="T192" s="1"/>
  <c r="R184"/>
  <c r="S184" s="1"/>
  <c r="T184" s="1"/>
  <c r="R176"/>
  <c r="S176" s="1"/>
  <c r="T176" s="1"/>
  <c r="R168"/>
  <c r="S168" s="1"/>
  <c r="T168" s="1"/>
  <c r="R160"/>
  <c r="S160" s="1"/>
  <c r="T160" s="1"/>
  <c r="R152"/>
  <c r="S152" s="1"/>
  <c r="T152" s="1"/>
  <c r="R144"/>
  <c r="S144" s="1"/>
  <c r="T144" s="1"/>
  <c r="R136"/>
  <c r="S136" s="1"/>
  <c r="T136" s="1"/>
  <c r="R128"/>
  <c r="S128" s="1"/>
  <c r="T128" s="1"/>
  <c r="R120"/>
  <c r="S120" s="1"/>
  <c r="T120" s="1"/>
  <c r="R112"/>
  <c r="S112" s="1"/>
  <c r="T112" s="1"/>
  <c r="R104"/>
  <c r="S104" s="1"/>
  <c r="T104" s="1"/>
  <c r="R96"/>
  <c r="S96" s="1"/>
  <c r="T96" s="1"/>
  <c r="R88"/>
  <c r="S88" s="1"/>
  <c r="T88" s="1"/>
  <c r="R80"/>
  <c r="S80" s="1"/>
  <c r="T80" s="1"/>
  <c r="R72"/>
  <c r="S72" s="1"/>
  <c r="T72" s="1"/>
  <c r="R64"/>
  <c r="S64" s="1"/>
  <c r="T64" s="1"/>
  <c r="R56"/>
  <c r="S56" s="1"/>
  <c r="T56" s="1"/>
  <c r="R48"/>
  <c r="S48" s="1"/>
  <c r="T48" s="1"/>
  <c r="R40"/>
  <c r="S40" s="1"/>
  <c r="T40" s="1"/>
  <c r="R32"/>
  <c r="S32" s="1"/>
  <c r="T32" s="1"/>
  <c r="R24"/>
  <c r="S24" s="1"/>
  <c r="T24" s="1"/>
  <c r="R16"/>
  <c r="S16" s="1"/>
  <c r="T16" s="1"/>
  <c r="R8"/>
  <c r="S8" s="1"/>
  <c r="T8" s="1"/>
  <c r="A55" i="12"/>
  <c r="D55"/>
  <c r="B55"/>
  <c r="C55"/>
  <c r="F55"/>
  <c r="C40"/>
  <c r="F40"/>
  <c r="B40"/>
  <c r="A40"/>
  <c r="D40"/>
  <c r="A262"/>
  <c r="D262"/>
  <c r="F262"/>
  <c r="C262"/>
  <c r="B262"/>
  <c r="D126"/>
  <c r="C126"/>
  <c r="F126"/>
  <c r="A126"/>
  <c r="B126"/>
  <c r="D177"/>
  <c r="C177"/>
  <c r="F177"/>
  <c r="A177"/>
  <c r="B177"/>
  <c r="A188"/>
  <c r="F188"/>
  <c r="D188"/>
  <c r="B188"/>
  <c r="C188"/>
  <c r="D269"/>
  <c r="C269"/>
  <c r="F269"/>
  <c r="B269"/>
  <c r="A269"/>
  <c r="F304"/>
  <c r="A304"/>
  <c r="B304"/>
  <c r="D304"/>
  <c r="C304"/>
  <c r="A220"/>
  <c r="B220"/>
  <c r="C220"/>
  <c r="F220"/>
  <c r="D220"/>
  <c r="D140"/>
  <c r="F140"/>
  <c r="A140"/>
  <c r="B140"/>
  <c r="C140"/>
  <c r="C153"/>
  <c r="D153"/>
  <c r="B153"/>
  <c r="A153"/>
  <c r="F153"/>
  <c r="A52"/>
  <c r="C52"/>
  <c r="B52"/>
  <c r="F52"/>
  <c r="D52"/>
  <c r="A271"/>
  <c r="B271"/>
  <c r="C271"/>
  <c r="F271"/>
  <c r="D271"/>
  <c r="F263"/>
  <c r="C263"/>
  <c r="A263"/>
  <c r="D263"/>
  <c r="B263"/>
  <c r="B268"/>
  <c r="A268"/>
  <c r="C268"/>
  <c r="D268"/>
  <c r="F268"/>
  <c r="A208"/>
  <c r="C208"/>
  <c r="B208"/>
  <c r="F208"/>
  <c r="D208"/>
  <c r="A30"/>
  <c r="B30"/>
  <c r="D30"/>
  <c r="C30"/>
  <c r="F30"/>
  <c r="F251"/>
  <c r="C251"/>
  <c r="D251"/>
  <c r="A251"/>
  <c r="B251"/>
  <c r="D215"/>
  <c r="C215"/>
  <c r="A215"/>
  <c r="B215"/>
  <c r="F215"/>
  <c r="B275"/>
  <c r="C275"/>
  <c r="F275"/>
  <c r="D275"/>
  <c r="A275"/>
  <c r="D309"/>
  <c r="B309"/>
  <c r="F309"/>
  <c r="A309"/>
  <c r="C309"/>
  <c r="A178"/>
  <c r="C178"/>
  <c r="D178"/>
  <c r="F178"/>
  <c r="B178"/>
  <c r="C213"/>
  <c r="F213"/>
  <c r="D213"/>
  <c r="B213"/>
  <c r="A213"/>
  <c r="B265"/>
  <c r="D265"/>
  <c r="A265"/>
  <c r="F265"/>
  <c r="C265"/>
  <c r="D94"/>
  <c r="C94"/>
  <c r="B94"/>
  <c r="A94"/>
  <c r="F94"/>
  <c r="C224"/>
  <c r="B224"/>
  <c r="A224"/>
  <c r="F224"/>
  <c r="D224"/>
  <c r="A67"/>
  <c r="C67"/>
  <c r="B67"/>
  <c r="F67"/>
  <c r="D67"/>
  <c r="D303"/>
  <c r="F303"/>
  <c r="A303"/>
  <c r="B303"/>
  <c r="C303"/>
  <c r="B173"/>
  <c r="F173"/>
  <c r="C173"/>
  <c r="D173"/>
  <c r="A173"/>
  <c r="B209"/>
  <c r="F209"/>
  <c r="C209"/>
  <c r="A209"/>
  <c r="D209"/>
  <c r="C107"/>
  <c r="B107"/>
  <c r="F107"/>
  <c r="A107"/>
  <c r="D107"/>
  <c r="F196"/>
  <c r="D196"/>
  <c r="A196"/>
  <c r="B196"/>
  <c r="C196"/>
  <c r="B226"/>
  <c r="D226"/>
  <c r="F226"/>
  <c r="A226"/>
  <c r="C226"/>
  <c r="C222"/>
  <c r="D222"/>
  <c r="B222"/>
  <c r="F222"/>
  <c r="A222"/>
  <c r="F103"/>
  <c r="D103"/>
  <c r="A103"/>
  <c r="B103"/>
  <c r="C103"/>
  <c r="B81"/>
  <c r="D81"/>
  <c r="A81"/>
  <c r="C81"/>
  <c r="F81"/>
  <c r="C12" i="14"/>
  <c r="E12"/>
  <c r="D12"/>
  <c r="M12"/>
  <c r="N12" s="1"/>
  <c r="R12"/>
  <c r="F231" i="12"/>
  <c r="C231"/>
  <c r="B231"/>
  <c r="D231"/>
  <c r="A231"/>
  <c r="F225"/>
  <c r="B225"/>
  <c r="A225"/>
  <c r="D225"/>
  <c r="C225"/>
  <c r="D68"/>
  <c r="F68"/>
  <c r="A68"/>
  <c r="B68"/>
  <c r="C68"/>
  <c r="C54"/>
  <c r="B54"/>
  <c r="A54"/>
  <c r="F54"/>
  <c r="D54"/>
  <c r="A218"/>
  <c r="B218"/>
  <c r="C218"/>
  <c r="D218"/>
  <c r="F218"/>
  <c r="A307"/>
  <c r="B307"/>
  <c r="F307"/>
  <c r="D307"/>
  <c r="C307"/>
  <c r="D179"/>
  <c r="A179"/>
  <c r="B179"/>
  <c r="C179"/>
  <c r="F179"/>
  <c r="A290"/>
  <c r="C290"/>
  <c r="D290"/>
  <c r="F290"/>
  <c r="B290"/>
  <c r="C152"/>
  <c r="A152"/>
  <c r="B152"/>
  <c r="D152"/>
  <c r="F152"/>
  <c r="A212"/>
  <c r="F212"/>
  <c r="D212"/>
  <c r="B212"/>
  <c r="C212"/>
  <c r="B234"/>
  <c r="A234"/>
  <c r="F234"/>
  <c r="D234"/>
  <c r="C234"/>
  <c r="A117"/>
  <c r="B117"/>
  <c r="C117"/>
  <c r="D117"/>
  <c r="F117"/>
  <c r="B245"/>
  <c r="F245"/>
  <c r="D245"/>
  <c r="C245"/>
  <c r="A245"/>
  <c r="D57"/>
  <c r="A57"/>
  <c r="F57"/>
  <c r="C57"/>
  <c r="B57"/>
  <c r="B249"/>
  <c r="D249"/>
  <c r="A249"/>
  <c r="F249"/>
  <c r="C249"/>
  <c r="C185"/>
  <c r="A185"/>
  <c r="F185"/>
  <c r="D185"/>
  <c r="B185"/>
  <c r="F82"/>
  <c r="B82"/>
  <c r="A82"/>
  <c r="D82"/>
  <c r="C82"/>
  <c r="A229"/>
  <c r="C229"/>
  <c r="D229"/>
  <c r="B229"/>
  <c r="F229"/>
  <c r="F61"/>
  <c r="D61"/>
  <c r="C61"/>
  <c r="B61"/>
  <c r="A61"/>
  <c r="R297" i="2"/>
  <c r="S297" s="1"/>
  <c r="T297" s="1"/>
  <c r="R289"/>
  <c r="S289" s="1"/>
  <c r="T289" s="1"/>
  <c r="R281"/>
  <c r="S281" s="1"/>
  <c r="T281" s="1"/>
  <c r="R273"/>
  <c r="S273" s="1"/>
  <c r="T273" s="1"/>
  <c r="R265"/>
  <c r="S265" s="1"/>
  <c r="T265" s="1"/>
  <c r="R257"/>
  <c r="S257" s="1"/>
  <c r="T257" s="1"/>
  <c r="R249"/>
  <c r="S249" s="1"/>
  <c r="T249" s="1"/>
  <c r="R241"/>
  <c r="S241" s="1"/>
  <c r="T241" s="1"/>
  <c r="R233"/>
  <c r="S233" s="1"/>
  <c r="T233" s="1"/>
  <c r="R225"/>
  <c r="S225" s="1"/>
  <c r="T225" s="1"/>
  <c r="R217"/>
  <c r="S217" s="1"/>
  <c r="T217" s="1"/>
  <c r="R209"/>
  <c r="S209" s="1"/>
  <c r="T209" s="1"/>
  <c r="R201"/>
  <c r="S201" s="1"/>
  <c r="T201" s="1"/>
  <c r="R193"/>
  <c r="S193" s="1"/>
  <c r="T193" s="1"/>
  <c r="R185"/>
  <c r="S185" s="1"/>
  <c r="T185" s="1"/>
  <c r="R177"/>
  <c r="S177" s="1"/>
  <c r="T177" s="1"/>
  <c r="R169"/>
  <c r="S169" s="1"/>
  <c r="T169" s="1"/>
  <c r="R161"/>
  <c r="S161" s="1"/>
  <c r="T161" s="1"/>
  <c r="R153"/>
  <c r="S153" s="1"/>
  <c r="T153" s="1"/>
  <c r="R145"/>
  <c r="S145" s="1"/>
  <c r="T145" s="1"/>
  <c r="R137"/>
  <c r="S137" s="1"/>
  <c r="T137" s="1"/>
  <c r="R129"/>
  <c r="S129" s="1"/>
  <c r="T129" s="1"/>
  <c r="R121"/>
  <c r="S121" s="1"/>
  <c r="T121" s="1"/>
  <c r="R113"/>
  <c r="S113" s="1"/>
  <c r="T113" s="1"/>
  <c r="R105"/>
  <c r="S105" s="1"/>
  <c r="T105" s="1"/>
  <c r="R97"/>
  <c r="S97" s="1"/>
  <c r="T97" s="1"/>
  <c r="R89"/>
  <c r="S89" s="1"/>
  <c r="T89" s="1"/>
  <c r="R81"/>
  <c r="S81" s="1"/>
  <c r="T81" s="1"/>
  <c r="R73"/>
  <c r="S73" s="1"/>
  <c r="T73" s="1"/>
  <c r="R65"/>
  <c r="S65" s="1"/>
  <c r="T65" s="1"/>
  <c r="R57"/>
  <c r="S57" s="1"/>
  <c r="T57" s="1"/>
  <c r="R49"/>
  <c r="S49" s="1"/>
  <c r="T49" s="1"/>
  <c r="R41"/>
  <c r="S41" s="1"/>
  <c r="T41" s="1"/>
  <c r="R33"/>
  <c r="S33" s="1"/>
  <c r="T33" s="1"/>
  <c r="R25"/>
  <c r="S25" s="1"/>
  <c r="T25" s="1"/>
  <c r="R17"/>
  <c r="S17" s="1"/>
  <c r="T17" s="1"/>
  <c r="R9"/>
  <c r="S9" s="1"/>
  <c r="T9" s="1"/>
  <c r="R294"/>
  <c r="S294" s="1"/>
  <c r="T294" s="1"/>
  <c r="R286"/>
  <c r="S286" s="1"/>
  <c r="T286" s="1"/>
  <c r="R278"/>
  <c r="S278" s="1"/>
  <c r="T278" s="1"/>
  <c r="R270"/>
  <c r="S270" s="1"/>
  <c r="T270" s="1"/>
  <c r="R262"/>
  <c r="S262" s="1"/>
  <c r="T262" s="1"/>
  <c r="R254"/>
  <c r="S254" s="1"/>
  <c r="T254" s="1"/>
  <c r="R246"/>
  <c r="S246" s="1"/>
  <c r="T246" s="1"/>
  <c r="R238"/>
  <c r="S238" s="1"/>
  <c r="T238" s="1"/>
  <c r="R230"/>
  <c r="S230" s="1"/>
  <c r="T230" s="1"/>
  <c r="R222"/>
  <c r="S222" s="1"/>
  <c r="T222" s="1"/>
  <c r="R214"/>
  <c r="S214" s="1"/>
  <c r="T214" s="1"/>
  <c r="R206"/>
  <c r="S206" s="1"/>
  <c r="T206" s="1"/>
  <c r="R198"/>
  <c r="S198" s="1"/>
  <c r="T198" s="1"/>
  <c r="R190"/>
  <c r="S190" s="1"/>
  <c r="T190" s="1"/>
  <c r="R182"/>
  <c r="S182" s="1"/>
  <c r="T182" s="1"/>
  <c r="R174"/>
  <c r="S174" s="1"/>
  <c r="T174" s="1"/>
  <c r="R166"/>
  <c r="S166" s="1"/>
  <c r="T166" s="1"/>
  <c r="R158"/>
  <c r="S158" s="1"/>
  <c r="T158" s="1"/>
  <c r="R150"/>
  <c r="S150" s="1"/>
  <c r="T150" s="1"/>
  <c r="R142"/>
  <c r="S142" s="1"/>
  <c r="T142" s="1"/>
  <c r="R134"/>
  <c r="S134" s="1"/>
  <c r="T134" s="1"/>
  <c r="R126"/>
  <c r="S126" s="1"/>
  <c r="T126" s="1"/>
  <c r="R118"/>
  <c r="S118" s="1"/>
  <c r="T118" s="1"/>
  <c r="R110"/>
  <c r="S110" s="1"/>
  <c r="T110" s="1"/>
  <c r="R102"/>
  <c r="S102" s="1"/>
  <c r="T102" s="1"/>
  <c r="R94"/>
  <c r="S94" s="1"/>
  <c r="T94" s="1"/>
  <c r="R86"/>
  <c r="S86" s="1"/>
  <c r="T86" s="1"/>
  <c r="R78"/>
  <c r="S78" s="1"/>
  <c r="T78" s="1"/>
  <c r="R70"/>
  <c r="S70" s="1"/>
  <c r="T70" s="1"/>
  <c r="R62"/>
  <c r="S62" s="1"/>
  <c r="T62" s="1"/>
  <c r="R54"/>
  <c r="S54" s="1"/>
  <c r="T54" s="1"/>
  <c r="R46"/>
  <c r="S46" s="1"/>
  <c r="T46" s="1"/>
  <c r="R38"/>
  <c r="S38" s="1"/>
  <c r="T38" s="1"/>
  <c r="R30"/>
  <c r="S30" s="1"/>
  <c r="T30" s="1"/>
  <c r="R22"/>
  <c r="S22" s="1"/>
  <c r="T22" s="1"/>
  <c r="R14"/>
  <c r="S14" s="1"/>
  <c r="T14" s="1"/>
  <c r="D294" i="12"/>
  <c r="B294"/>
  <c r="C294"/>
  <c r="F294"/>
  <c r="A294"/>
  <c r="D257"/>
  <c r="B257"/>
  <c r="F257"/>
  <c r="C257"/>
  <c r="A257"/>
  <c r="C137"/>
  <c r="F137"/>
  <c r="A137"/>
  <c r="D137"/>
  <c r="B137"/>
  <c r="A272"/>
  <c r="D272"/>
  <c r="F272"/>
  <c r="C272"/>
  <c r="B272"/>
  <c r="C11"/>
  <c r="F11"/>
  <c r="D11"/>
  <c r="A11"/>
  <c r="B11"/>
  <c r="H11"/>
  <c r="G11"/>
  <c r="A151"/>
  <c r="B151"/>
  <c r="D151"/>
  <c r="F151"/>
  <c r="C151"/>
  <c r="B66"/>
  <c r="C66"/>
  <c r="A66"/>
  <c r="F66"/>
  <c r="D66"/>
  <c r="F190"/>
  <c r="D190"/>
  <c r="C190"/>
  <c r="A190"/>
  <c r="B190"/>
  <c r="F92"/>
  <c r="B92"/>
  <c r="A92"/>
  <c r="C92"/>
  <c r="D92"/>
  <c r="C180"/>
  <c r="A180"/>
  <c r="D180"/>
  <c r="B180"/>
  <c r="F180"/>
  <c r="F101"/>
  <c r="A101"/>
  <c r="B101"/>
  <c r="C101"/>
  <c r="D101"/>
  <c r="D133"/>
  <c r="A133"/>
  <c r="C133"/>
  <c r="B133"/>
  <c r="F133"/>
  <c r="D119"/>
  <c r="A119"/>
  <c r="C119"/>
  <c r="F119"/>
  <c r="B119"/>
  <c r="B104"/>
  <c r="A104"/>
  <c r="F104"/>
  <c r="D104"/>
  <c r="C104"/>
  <c r="D162"/>
  <c r="B162"/>
  <c r="A162"/>
  <c r="F162"/>
  <c r="C162"/>
  <c r="C285"/>
  <c r="D285"/>
  <c r="B285"/>
  <c r="A285"/>
  <c r="F285"/>
  <c r="F35"/>
  <c r="B35"/>
  <c r="A35"/>
  <c r="D35"/>
  <c r="C35"/>
  <c r="F274"/>
  <c r="B274"/>
  <c r="D274"/>
  <c r="A274"/>
  <c r="C274"/>
  <c r="B175"/>
  <c r="A175"/>
  <c r="C175"/>
  <c r="D175"/>
  <c r="F175"/>
  <c r="F118"/>
  <c r="C118"/>
  <c r="A118"/>
  <c r="D118"/>
  <c r="B118"/>
  <c r="D156"/>
  <c r="C156"/>
  <c r="F156"/>
  <c r="B156"/>
  <c r="A156"/>
  <c r="A277"/>
  <c r="D277"/>
  <c r="C277"/>
  <c r="F277"/>
  <c r="B277"/>
  <c r="A25"/>
  <c r="B25"/>
  <c r="D25"/>
  <c r="F25"/>
  <c r="C25"/>
  <c r="D87"/>
  <c r="A87"/>
  <c r="C87"/>
  <c r="F87"/>
  <c r="B87"/>
  <c r="B154"/>
  <c r="C154"/>
  <c r="D154"/>
  <c r="A154"/>
  <c r="F154"/>
  <c r="F79"/>
  <c r="A79"/>
  <c r="B79"/>
  <c r="D79"/>
  <c r="C79"/>
  <c r="C69"/>
  <c r="D69"/>
  <c r="B69"/>
  <c r="A69"/>
  <c r="F69"/>
  <c r="A10"/>
  <c r="F10"/>
  <c r="D10"/>
  <c r="B10"/>
  <c r="C10"/>
  <c r="G10"/>
  <c r="H10"/>
  <c r="F78"/>
  <c r="A78"/>
  <c r="C78"/>
  <c r="D78"/>
  <c r="B78"/>
  <c r="D96"/>
  <c r="C96"/>
  <c r="F96"/>
  <c r="B96"/>
  <c r="A96"/>
  <c r="C22"/>
  <c r="A22"/>
  <c r="B22"/>
  <c r="D22"/>
  <c r="F22"/>
  <c r="F287"/>
  <c r="D287"/>
  <c r="C287"/>
  <c r="B287"/>
  <c r="A287"/>
  <c r="D200"/>
  <c r="A200"/>
  <c r="C200"/>
  <c r="B200"/>
  <c r="F200"/>
  <c r="C306"/>
  <c r="D306"/>
  <c r="B306"/>
  <c r="A306"/>
  <c r="F306"/>
  <c r="A108"/>
  <c r="D108"/>
  <c r="F108"/>
  <c r="B108"/>
  <c r="C108"/>
  <c r="A75"/>
  <c r="B75"/>
  <c r="F75"/>
  <c r="C75"/>
  <c r="D75"/>
  <c r="C114"/>
  <c r="D114"/>
  <c r="B114"/>
  <c r="F114"/>
  <c r="A114"/>
  <c r="D113"/>
  <c r="B113"/>
  <c r="A113"/>
  <c r="C113"/>
  <c r="F113"/>
  <c r="F164"/>
  <c r="B164"/>
  <c r="D164"/>
  <c r="A164"/>
  <c r="C164"/>
  <c r="B18"/>
  <c r="C18"/>
  <c r="D18"/>
  <c r="A18"/>
  <c r="F18"/>
  <c r="D187"/>
  <c r="B187"/>
  <c r="A187"/>
  <c r="C187"/>
  <c r="F187"/>
  <c r="D98"/>
  <c r="C98"/>
  <c r="B98"/>
  <c r="F98"/>
  <c r="A98"/>
  <c r="B90"/>
  <c r="D90"/>
  <c r="A90"/>
  <c r="F90"/>
  <c r="C90"/>
  <c r="D86"/>
  <c r="C86"/>
  <c r="A86"/>
  <c r="F86"/>
  <c r="B86"/>
  <c r="A23"/>
  <c r="D23"/>
  <c r="C23"/>
  <c r="B23"/>
  <c r="F23"/>
  <c r="C83"/>
  <c r="F83"/>
  <c r="D83"/>
  <c r="A83"/>
  <c r="B83"/>
  <c r="C46"/>
  <c r="B46"/>
  <c r="A46"/>
  <c r="D46"/>
  <c r="F46"/>
  <c r="F157"/>
  <c r="A157"/>
  <c r="B157"/>
  <c r="D157"/>
  <c r="C157"/>
  <c r="C279"/>
  <c r="B279"/>
  <c r="F279"/>
  <c r="A279"/>
  <c r="D279"/>
  <c r="B139"/>
  <c r="A139"/>
  <c r="D139"/>
  <c r="F139"/>
  <c r="C139"/>
  <c r="D100"/>
  <c r="C100"/>
  <c r="B100"/>
  <c r="F100"/>
  <c r="A100"/>
  <c r="C109"/>
  <c r="D109"/>
  <c r="B109"/>
  <c r="A109"/>
  <c r="F109"/>
  <c r="B37"/>
  <c r="F37"/>
  <c r="A37"/>
  <c r="D37"/>
  <c r="C37"/>
  <c r="D127"/>
  <c r="C127"/>
  <c r="B127"/>
  <c r="F127"/>
  <c r="A127"/>
  <c r="D10" i="14"/>
  <c r="E10"/>
  <c r="M10"/>
  <c r="N10" s="1"/>
  <c r="O10" s="1"/>
  <c r="P10" s="1"/>
  <c r="R10"/>
  <c r="C10"/>
  <c r="R295" i="2"/>
  <c r="S295" s="1"/>
  <c r="T295" s="1"/>
  <c r="R287"/>
  <c r="S287" s="1"/>
  <c r="T287" s="1"/>
  <c r="R279"/>
  <c r="S279" s="1"/>
  <c r="T279" s="1"/>
  <c r="R271"/>
  <c r="S271" s="1"/>
  <c r="T271" s="1"/>
  <c r="R263"/>
  <c r="S263" s="1"/>
  <c r="T263" s="1"/>
  <c r="R255"/>
  <c r="S255" s="1"/>
  <c r="T255" s="1"/>
  <c r="R247"/>
  <c r="S247" s="1"/>
  <c r="T247" s="1"/>
  <c r="R239"/>
  <c r="S239" s="1"/>
  <c r="T239" s="1"/>
  <c r="R231"/>
  <c r="S231" s="1"/>
  <c r="T231" s="1"/>
  <c r="R223"/>
  <c r="S223" s="1"/>
  <c r="T223" s="1"/>
  <c r="R215"/>
  <c r="S215" s="1"/>
  <c r="T215" s="1"/>
  <c r="R207"/>
  <c r="S207" s="1"/>
  <c r="T207" s="1"/>
  <c r="R199"/>
  <c r="S199" s="1"/>
  <c r="T199" s="1"/>
  <c r="R191"/>
  <c r="S191" s="1"/>
  <c r="T191" s="1"/>
  <c r="R183"/>
  <c r="S183" s="1"/>
  <c r="T183" s="1"/>
  <c r="R175"/>
  <c r="S175" s="1"/>
  <c r="T175" s="1"/>
  <c r="R167"/>
  <c r="S167" s="1"/>
  <c r="T167" s="1"/>
  <c r="R159"/>
  <c r="S159" s="1"/>
  <c r="T159" s="1"/>
  <c r="R151"/>
  <c r="S151" s="1"/>
  <c r="T151" s="1"/>
  <c r="R143"/>
  <c r="S143" s="1"/>
  <c r="T143" s="1"/>
  <c r="R135"/>
  <c r="S135" s="1"/>
  <c r="T135" s="1"/>
  <c r="R127"/>
  <c r="S127" s="1"/>
  <c r="T127" s="1"/>
  <c r="R119"/>
  <c r="S119" s="1"/>
  <c r="T119" s="1"/>
  <c r="R111"/>
  <c r="S111" s="1"/>
  <c r="T111" s="1"/>
  <c r="R103"/>
  <c r="S103" s="1"/>
  <c r="T103" s="1"/>
  <c r="R95"/>
  <c r="S95" s="1"/>
  <c r="T95" s="1"/>
  <c r="R87"/>
  <c r="S87" s="1"/>
  <c r="T87" s="1"/>
  <c r="R79"/>
  <c r="S79" s="1"/>
  <c r="T79" s="1"/>
  <c r="R71"/>
  <c r="S71" s="1"/>
  <c r="T71" s="1"/>
  <c r="R63"/>
  <c r="S63" s="1"/>
  <c r="T63" s="1"/>
  <c r="R55"/>
  <c r="S55" s="1"/>
  <c r="T55" s="1"/>
  <c r="R47"/>
  <c r="S47" s="1"/>
  <c r="T47" s="1"/>
  <c r="R39"/>
  <c r="S39" s="1"/>
  <c r="T39" s="1"/>
  <c r="R31"/>
  <c r="S31" s="1"/>
  <c r="T31" s="1"/>
  <c r="R23"/>
  <c r="S23" s="1"/>
  <c r="T23" s="1"/>
  <c r="R15"/>
  <c r="S15" s="1"/>
  <c r="T15" s="1"/>
  <c r="R300"/>
  <c r="S300" s="1"/>
  <c r="T300" s="1"/>
  <c r="R292"/>
  <c r="S292" s="1"/>
  <c r="T292" s="1"/>
  <c r="R284"/>
  <c r="S284" s="1"/>
  <c r="T284" s="1"/>
  <c r="R276"/>
  <c r="S276" s="1"/>
  <c r="T276" s="1"/>
  <c r="R268"/>
  <c r="S268" s="1"/>
  <c r="T268" s="1"/>
  <c r="R260"/>
  <c r="S260" s="1"/>
  <c r="T260" s="1"/>
  <c r="R252"/>
  <c r="S252" s="1"/>
  <c r="T252" s="1"/>
  <c r="R244"/>
  <c r="S244" s="1"/>
  <c r="T244" s="1"/>
  <c r="R236"/>
  <c r="S236" s="1"/>
  <c r="T236" s="1"/>
  <c r="R228"/>
  <c r="S228" s="1"/>
  <c r="T228" s="1"/>
  <c r="R220"/>
  <c r="S220" s="1"/>
  <c r="T220" s="1"/>
  <c r="R212"/>
  <c r="S212" s="1"/>
  <c r="T212" s="1"/>
  <c r="R204"/>
  <c r="S204" s="1"/>
  <c r="T204" s="1"/>
  <c r="R196"/>
  <c r="S196" s="1"/>
  <c r="T196" s="1"/>
  <c r="R188"/>
  <c r="S188" s="1"/>
  <c r="T188" s="1"/>
  <c r="R180"/>
  <c r="S180" s="1"/>
  <c r="T180" s="1"/>
  <c r="R172"/>
  <c r="S172" s="1"/>
  <c r="T172" s="1"/>
  <c r="R164"/>
  <c r="S164" s="1"/>
  <c r="T164" s="1"/>
  <c r="R156"/>
  <c r="S156" s="1"/>
  <c r="T156" s="1"/>
  <c r="R148"/>
  <c r="S148" s="1"/>
  <c r="T148" s="1"/>
  <c r="R140"/>
  <c r="S140" s="1"/>
  <c r="T140" s="1"/>
  <c r="R132"/>
  <c r="S132" s="1"/>
  <c r="T132" s="1"/>
  <c r="R124"/>
  <c r="S124" s="1"/>
  <c r="T124" s="1"/>
  <c r="R116"/>
  <c r="S116" s="1"/>
  <c r="T116" s="1"/>
  <c r="R108"/>
  <c r="S108" s="1"/>
  <c r="T108" s="1"/>
  <c r="R100"/>
  <c r="S100" s="1"/>
  <c r="T100" s="1"/>
  <c r="R92"/>
  <c r="S92" s="1"/>
  <c r="T92" s="1"/>
  <c r="R84"/>
  <c r="S84" s="1"/>
  <c r="T84" s="1"/>
  <c r="R76"/>
  <c r="S76" s="1"/>
  <c r="T76" s="1"/>
  <c r="R68"/>
  <c r="S68" s="1"/>
  <c r="T68" s="1"/>
  <c r="R60"/>
  <c r="S60" s="1"/>
  <c r="T60" s="1"/>
  <c r="R52"/>
  <c r="S52" s="1"/>
  <c r="T52" s="1"/>
  <c r="R44"/>
  <c r="S44" s="1"/>
  <c r="T44" s="1"/>
  <c r="R36"/>
  <c r="S36" s="1"/>
  <c r="T36" s="1"/>
  <c r="R28"/>
  <c r="S28" s="1"/>
  <c r="T28" s="1"/>
  <c r="R20"/>
  <c r="S20" s="1"/>
  <c r="T20" s="1"/>
  <c r="R12"/>
  <c r="S12" s="1"/>
  <c r="T12" s="1"/>
  <c r="O13" i="14" l="1"/>
  <c r="R3" i="2"/>
  <c r="S3" s="1"/>
  <c r="L10" i="1"/>
  <c r="L11"/>
  <c r="L12" s="1"/>
  <c r="O9" i="14"/>
  <c r="O14"/>
  <c r="O11"/>
  <c r="O12"/>
  <c r="L13" i="1" l="1"/>
  <c r="L14"/>
  <c r="P11" i="14"/>
  <c r="R4" i="2"/>
  <c r="S4" s="1"/>
  <c r="P14" i="14"/>
  <c r="R5" i="2"/>
  <c r="S5" s="1"/>
  <c r="P12" i="14"/>
  <c r="R6" i="2"/>
  <c r="S6" s="1"/>
  <c r="P9" i="14"/>
  <c r="R7" i="2"/>
  <c r="S7" s="1"/>
  <c r="P13" i="14"/>
  <c r="Q13" s="1"/>
  <c r="A13" s="1"/>
  <c r="R2" i="2"/>
  <c r="S2" s="1"/>
  <c r="T6" l="1"/>
  <c r="T2"/>
  <c r="T4"/>
  <c r="T7"/>
  <c r="T3"/>
  <c r="Q11" i="14"/>
  <c r="A11" s="1"/>
  <c r="Q12"/>
  <c r="A12" s="1"/>
  <c r="Q9"/>
  <c r="Q10"/>
  <c r="A10" s="1"/>
  <c r="T5" i="2"/>
  <c r="Q14" i="14"/>
  <c r="A14" s="1"/>
  <c r="E11" i="16" l="1"/>
  <c r="E10"/>
  <c r="E14"/>
  <c r="E16"/>
  <c r="E18"/>
  <c r="E20"/>
  <c r="E22"/>
  <c r="E24"/>
  <c r="E26"/>
  <c r="E28"/>
  <c r="E30"/>
  <c r="E32"/>
  <c r="E13"/>
  <c r="E9"/>
  <c r="E12"/>
  <c r="E15"/>
  <c r="E17"/>
  <c r="E19"/>
  <c r="E21"/>
  <c r="E23"/>
  <c r="E25"/>
  <c r="E27"/>
  <c r="E29"/>
  <c r="E31"/>
  <c r="E33"/>
  <c r="A9" i="14"/>
  <c r="E274" i="17"/>
  <c r="E77"/>
  <c r="E25"/>
  <c r="E263"/>
  <c r="E254"/>
  <c r="E231"/>
  <c r="E188"/>
  <c r="E187"/>
  <c r="E203"/>
  <c r="E39"/>
  <c r="E94"/>
  <c r="E303"/>
  <c r="E237"/>
  <c r="E252"/>
  <c r="E40"/>
  <c r="E38"/>
  <c r="E213"/>
  <c r="E89"/>
  <c r="E302"/>
  <c r="E242"/>
  <c r="E110"/>
  <c r="E121"/>
  <c r="E66"/>
  <c r="E233"/>
  <c r="E48"/>
  <c r="E262"/>
  <c r="E264"/>
  <c r="E294"/>
  <c r="E62"/>
  <c r="E245"/>
  <c r="E202"/>
  <c r="E209"/>
  <c r="E50"/>
  <c r="E157"/>
  <c r="E74"/>
  <c r="E289"/>
  <c r="E251"/>
  <c r="E61"/>
  <c r="E278"/>
  <c r="E153"/>
  <c r="E240"/>
  <c r="E162"/>
  <c r="E129"/>
  <c r="E293"/>
  <c r="E67"/>
  <c r="E76"/>
  <c r="E258"/>
  <c r="E174"/>
  <c r="E49"/>
  <c r="E160"/>
  <c r="E257"/>
  <c r="E211"/>
  <c r="E57"/>
  <c r="E144"/>
  <c r="E147"/>
  <c r="E168"/>
  <c r="E287"/>
  <c r="E170"/>
  <c r="E92"/>
  <c r="E184"/>
  <c r="E109"/>
  <c r="E227"/>
  <c r="E52"/>
  <c r="E299"/>
  <c r="E17"/>
  <c r="E271"/>
  <c r="E193"/>
  <c r="E58"/>
  <c r="E11"/>
  <c r="E104"/>
  <c r="E175"/>
  <c r="E177"/>
  <c r="E86"/>
  <c r="E118"/>
  <c r="E189"/>
  <c r="E30"/>
  <c r="E199"/>
  <c r="E97"/>
  <c r="E217"/>
  <c r="E120"/>
  <c r="E81"/>
  <c r="E137"/>
  <c r="E91"/>
  <c r="E51"/>
  <c r="E219"/>
  <c r="E159"/>
  <c r="E200"/>
  <c r="E181"/>
  <c r="E46"/>
  <c r="E201"/>
  <c r="E19"/>
  <c r="E158"/>
  <c r="E72"/>
  <c r="E156"/>
  <c r="E71"/>
  <c r="E60"/>
  <c r="E106"/>
  <c r="E166"/>
  <c r="E255"/>
  <c r="E83"/>
  <c r="E56"/>
  <c r="E149"/>
  <c r="E128"/>
  <c r="E113"/>
  <c r="E35"/>
  <c r="E225"/>
  <c r="E194"/>
  <c r="E259"/>
  <c r="E16"/>
  <c r="E85"/>
  <c r="E87"/>
  <c r="E247"/>
  <c r="E42"/>
  <c r="E226"/>
  <c r="E268"/>
  <c r="E163"/>
  <c r="E82"/>
  <c r="E286"/>
  <c r="E279"/>
  <c r="E186"/>
  <c r="E23"/>
  <c r="E29"/>
  <c r="E10"/>
  <c r="E234"/>
  <c r="E196"/>
  <c r="E165"/>
  <c r="E55"/>
  <c r="E139"/>
  <c r="E296"/>
  <c r="E295"/>
  <c r="E122"/>
  <c r="E138"/>
  <c r="E222"/>
  <c r="E169"/>
  <c r="E250"/>
  <c r="E155"/>
  <c r="E133"/>
  <c r="E305"/>
  <c r="E24"/>
  <c r="E300"/>
  <c r="E280"/>
  <c r="E20"/>
  <c r="E88"/>
  <c r="E65"/>
  <c r="E47"/>
  <c r="E140"/>
  <c r="E283"/>
  <c r="E151"/>
  <c r="E93"/>
  <c r="E107"/>
  <c r="E301"/>
  <c r="E241"/>
  <c r="E206"/>
  <c r="E26"/>
  <c r="E220"/>
  <c r="E205"/>
  <c r="E70"/>
  <c r="E277"/>
  <c r="E21"/>
  <c r="E13"/>
  <c r="E167"/>
  <c r="E208"/>
  <c r="E249"/>
  <c r="E148"/>
  <c r="E136"/>
  <c r="E150"/>
  <c r="E64"/>
  <c r="E288"/>
  <c r="E236"/>
  <c r="E221"/>
  <c r="E180"/>
  <c r="E142"/>
  <c r="E45"/>
  <c r="E54"/>
  <c r="E182"/>
  <c r="E243"/>
  <c r="E275"/>
  <c r="E84"/>
  <c r="E214"/>
  <c r="E127"/>
  <c r="E297"/>
  <c r="E69"/>
  <c r="E178"/>
  <c r="E126"/>
  <c r="E308"/>
  <c r="E79"/>
  <c r="E124"/>
  <c r="E298"/>
  <c r="E246"/>
  <c r="E78"/>
  <c r="E261"/>
  <c r="E197"/>
  <c r="E161"/>
  <c r="E111"/>
  <c r="E195"/>
  <c r="E119"/>
  <c r="E37"/>
  <c r="E95"/>
  <c r="E270"/>
  <c r="E230"/>
  <c r="E304"/>
  <c r="E98"/>
  <c r="E218"/>
  <c r="E235"/>
  <c r="E44"/>
  <c r="E176"/>
  <c r="E290"/>
  <c r="E116"/>
  <c r="E269"/>
  <c r="E53"/>
  <c r="E130"/>
  <c r="E164"/>
  <c r="E244"/>
  <c r="E132"/>
  <c r="E102"/>
  <c r="E204"/>
  <c r="E229"/>
  <c r="E12"/>
  <c r="E307"/>
  <c r="E141"/>
  <c r="E112"/>
  <c r="E282"/>
  <c r="E284"/>
  <c r="E103"/>
  <c r="E101"/>
  <c r="E43"/>
  <c r="E154"/>
  <c r="E28"/>
  <c r="E41"/>
  <c r="E145"/>
  <c r="E272"/>
  <c r="E143"/>
  <c r="E114"/>
  <c r="E31"/>
  <c r="E99"/>
  <c r="E146"/>
  <c r="E173"/>
  <c r="E68"/>
  <c r="E131"/>
  <c r="E18"/>
  <c r="E32"/>
  <c r="E224"/>
  <c r="E276"/>
  <c r="E14"/>
  <c r="E267"/>
  <c r="E115"/>
  <c r="E223"/>
  <c r="E310"/>
  <c r="E207"/>
  <c r="E96"/>
  <c r="E265"/>
  <c r="E212"/>
  <c r="E108"/>
  <c r="E105"/>
  <c r="E192"/>
  <c r="E117"/>
  <c r="E152"/>
  <c r="E179"/>
  <c r="E27"/>
  <c r="E266"/>
  <c r="E185"/>
  <c r="E125"/>
  <c r="E171"/>
  <c r="E22"/>
  <c r="E309"/>
  <c r="E34"/>
  <c r="E63"/>
  <c r="E273"/>
  <c r="E281"/>
  <c r="E33"/>
  <c r="E232"/>
  <c r="E15"/>
  <c r="E80"/>
  <c r="E183"/>
  <c r="E191"/>
  <c r="E292"/>
  <c r="E238"/>
  <c r="E260"/>
  <c r="E75"/>
  <c r="E73"/>
  <c r="E210"/>
  <c r="E190"/>
  <c r="E90"/>
  <c r="E256"/>
  <c r="E172"/>
  <c r="E253"/>
  <c r="E285"/>
  <c r="E248"/>
  <c r="E36"/>
  <c r="E198"/>
  <c r="E291"/>
  <c r="E228"/>
  <c r="E306"/>
  <c r="E123"/>
  <c r="E216"/>
  <c r="E135"/>
  <c r="E100"/>
  <c r="E215"/>
  <c r="E239"/>
  <c r="E134"/>
  <c r="E59"/>
  <c r="I215" l="1"/>
  <c r="D215"/>
  <c r="N215"/>
  <c r="G215"/>
  <c r="F215"/>
  <c r="A215"/>
  <c r="H215"/>
  <c r="B215"/>
  <c r="J215"/>
  <c r="K215"/>
  <c r="C215"/>
  <c r="K123"/>
  <c r="F123"/>
  <c r="B123"/>
  <c r="G123"/>
  <c r="A123"/>
  <c r="D123"/>
  <c r="J123"/>
  <c r="H123"/>
  <c r="I123"/>
  <c r="N123"/>
  <c r="C123"/>
  <c r="D198"/>
  <c r="F198"/>
  <c r="H198"/>
  <c r="K198"/>
  <c r="J198"/>
  <c r="I198"/>
  <c r="G198"/>
  <c r="C198"/>
  <c r="A198"/>
  <c r="N198"/>
  <c r="B198"/>
  <c r="J253"/>
  <c r="F253"/>
  <c r="A253"/>
  <c r="C253"/>
  <c r="B253"/>
  <c r="N253"/>
  <c r="H253"/>
  <c r="G253"/>
  <c r="I253"/>
  <c r="K253"/>
  <c r="D253"/>
  <c r="C190"/>
  <c r="F190"/>
  <c r="N190"/>
  <c r="H190"/>
  <c r="I190"/>
  <c r="J190"/>
  <c r="K190"/>
  <c r="A190"/>
  <c r="B190"/>
  <c r="G190"/>
  <c r="D190"/>
  <c r="J260"/>
  <c r="K260"/>
  <c r="D260"/>
  <c r="N260"/>
  <c r="I260"/>
  <c r="G260"/>
  <c r="B260"/>
  <c r="H260"/>
  <c r="C260"/>
  <c r="A260"/>
  <c r="F260"/>
  <c r="D183"/>
  <c r="N183"/>
  <c r="I183"/>
  <c r="C183"/>
  <c r="G183"/>
  <c r="H183"/>
  <c r="F183"/>
  <c r="B183"/>
  <c r="K183"/>
  <c r="A183"/>
  <c r="J183"/>
  <c r="C33"/>
  <c r="D33"/>
  <c r="J33"/>
  <c r="A33"/>
  <c r="F33"/>
  <c r="K33"/>
  <c r="I33"/>
  <c r="B33"/>
  <c r="H33"/>
  <c r="G33"/>
  <c r="F34"/>
  <c r="N34"/>
  <c r="G34"/>
  <c r="A34"/>
  <c r="K34"/>
  <c r="I34"/>
  <c r="B34"/>
  <c r="D34"/>
  <c r="J34"/>
  <c r="H34"/>
  <c r="C34"/>
  <c r="N125"/>
  <c r="K125"/>
  <c r="G125"/>
  <c r="C125"/>
  <c r="A125"/>
  <c r="D125"/>
  <c r="J125"/>
  <c r="H125"/>
  <c r="I125"/>
  <c r="F125"/>
  <c r="B125"/>
  <c r="F179"/>
  <c r="H179"/>
  <c r="N179"/>
  <c r="K179"/>
  <c r="A179"/>
  <c r="J179"/>
  <c r="C179"/>
  <c r="G179"/>
  <c r="I179"/>
  <c r="B179"/>
  <c r="D179"/>
  <c r="A105"/>
  <c r="I105"/>
  <c r="K105"/>
  <c r="B105"/>
  <c r="J105"/>
  <c r="D105"/>
  <c r="H105"/>
  <c r="N105"/>
  <c r="F105"/>
  <c r="G105"/>
  <c r="C105"/>
  <c r="C96"/>
  <c r="G96"/>
  <c r="D96"/>
  <c r="B96"/>
  <c r="H96"/>
  <c r="J96"/>
  <c r="F96"/>
  <c r="I96"/>
  <c r="A96"/>
  <c r="K96"/>
  <c r="N96"/>
  <c r="A115"/>
  <c r="K115"/>
  <c r="F115"/>
  <c r="I115"/>
  <c r="G115"/>
  <c r="C115"/>
  <c r="J115"/>
  <c r="D115"/>
  <c r="N115"/>
  <c r="B115"/>
  <c r="H115"/>
  <c r="D224"/>
  <c r="N224"/>
  <c r="H224"/>
  <c r="F224"/>
  <c r="C224"/>
  <c r="J224"/>
  <c r="G224"/>
  <c r="A224"/>
  <c r="K224"/>
  <c r="B224"/>
  <c r="I224"/>
  <c r="K68"/>
  <c r="F68"/>
  <c r="G68"/>
  <c r="C68"/>
  <c r="H68"/>
  <c r="I68"/>
  <c r="B68"/>
  <c r="A68"/>
  <c r="J68"/>
  <c r="N68"/>
  <c r="D68"/>
  <c r="K31"/>
  <c r="I31"/>
  <c r="J31"/>
  <c r="G31"/>
  <c r="H31"/>
  <c r="B31"/>
  <c r="A31"/>
  <c r="F31"/>
  <c r="D31"/>
  <c r="C31"/>
  <c r="K145"/>
  <c r="B145"/>
  <c r="D145"/>
  <c r="H145"/>
  <c r="J145"/>
  <c r="I145"/>
  <c r="G145"/>
  <c r="F145"/>
  <c r="C145"/>
  <c r="N145"/>
  <c r="A145"/>
  <c r="H43"/>
  <c r="G43"/>
  <c r="I43"/>
  <c r="N43"/>
  <c r="K43"/>
  <c r="C43"/>
  <c r="J43"/>
  <c r="D43"/>
  <c r="A43"/>
  <c r="F43"/>
  <c r="B43"/>
  <c r="B282"/>
  <c r="H282"/>
  <c r="J282"/>
  <c r="G282"/>
  <c r="C282"/>
  <c r="K282"/>
  <c r="N282"/>
  <c r="I282"/>
  <c r="D282"/>
  <c r="F282"/>
  <c r="A282"/>
  <c r="H12"/>
  <c r="N12"/>
  <c r="K12"/>
  <c r="F12"/>
  <c r="A12"/>
  <c r="I12"/>
  <c r="B12"/>
  <c r="J12"/>
  <c r="P12"/>
  <c r="G12"/>
  <c r="O12"/>
  <c r="D12"/>
  <c r="C12"/>
  <c r="M12"/>
  <c r="L12"/>
  <c r="A132"/>
  <c r="F132"/>
  <c r="K132"/>
  <c r="D132"/>
  <c r="J132"/>
  <c r="N132"/>
  <c r="B132"/>
  <c r="I132"/>
  <c r="C132"/>
  <c r="G132"/>
  <c r="H132"/>
  <c r="I53"/>
  <c r="F53"/>
  <c r="K53"/>
  <c r="N53"/>
  <c r="G53"/>
  <c r="A53"/>
  <c r="D53"/>
  <c r="J53"/>
  <c r="C53"/>
  <c r="B53"/>
  <c r="H53"/>
  <c r="B176"/>
  <c r="J176"/>
  <c r="K176"/>
  <c r="G176"/>
  <c r="C176"/>
  <c r="H176"/>
  <c r="F176"/>
  <c r="D176"/>
  <c r="A176"/>
  <c r="N176"/>
  <c r="I176"/>
  <c r="B98"/>
  <c r="K98"/>
  <c r="D98"/>
  <c r="I98"/>
  <c r="A98"/>
  <c r="C98"/>
  <c r="H98"/>
  <c r="N98"/>
  <c r="J98"/>
  <c r="G98"/>
  <c r="F98"/>
  <c r="D95"/>
  <c r="I95"/>
  <c r="J95"/>
  <c r="G95"/>
  <c r="B95"/>
  <c r="F95"/>
  <c r="K95"/>
  <c r="A95"/>
  <c r="C95"/>
  <c r="N95"/>
  <c r="H95"/>
  <c r="C111"/>
  <c r="G111"/>
  <c r="N111"/>
  <c r="H111"/>
  <c r="F111"/>
  <c r="K111"/>
  <c r="D111"/>
  <c r="B111"/>
  <c r="J111"/>
  <c r="I111"/>
  <c r="A111"/>
  <c r="D78"/>
  <c r="H78"/>
  <c r="N78"/>
  <c r="G78"/>
  <c r="A78"/>
  <c r="I78"/>
  <c r="C78"/>
  <c r="J78"/>
  <c r="K78"/>
  <c r="B78"/>
  <c r="F78"/>
  <c r="D79"/>
  <c r="N79"/>
  <c r="A79"/>
  <c r="C79"/>
  <c r="F79"/>
  <c r="K79"/>
  <c r="B79"/>
  <c r="J79"/>
  <c r="G79"/>
  <c r="H79"/>
  <c r="I79"/>
  <c r="N69"/>
  <c r="J69"/>
  <c r="H69"/>
  <c r="K69"/>
  <c r="G69"/>
  <c r="B69"/>
  <c r="A69"/>
  <c r="I69"/>
  <c r="F69"/>
  <c r="C69"/>
  <c r="D69"/>
  <c r="N84"/>
  <c r="A84"/>
  <c r="J84"/>
  <c r="F84"/>
  <c r="B84"/>
  <c r="D84"/>
  <c r="I84"/>
  <c r="C84"/>
  <c r="G84"/>
  <c r="K84"/>
  <c r="H84"/>
  <c r="N54"/>
  <c r="K54"/>
  <c r="B54"/>
  <c r="C54"/>
  <c r="F54"/>
  <c r="J54"/>
  <c r="H54"/>
  <c r="G54"/>
  <c r="I54"/>
  <c r="A54"/>
  <c r="D54"/>
  <c r="F221"/>
  <c r="G221"/>
  <c r="J221"/>
  <c r="K221"/>
  <c r="B221"/>
  <c r="I221"/>
  <c r="C221"/>
  <c r="N221"/>
  <c r="D221"/>
  <c r="A221"/>
  <c r="H221"/>
  <c r="G150"/>
  <c r="A150"/>
  <c r="F150"/>
  <c r="J150"/>
  <c r="D150"/>
  <c r="I150"/>
  <c r="N150"/>
  <c r="H150"/>
  <c r="C150"/>
  <c r="K150"/>
  <c r="B150"/>
  <c r="I208"/>
  <c r="N208"/>
  <c r="A208"/>
  <c r="C208"/>
  <c r="J208"/>
  <c r="D208"/>
  <c r="F208"/>
  <c r="B208"/>
  <c r="K208"/>
  <c r="H208"/>
  <c r="G208"/>
  <c r="N277"/>
  <c r="F277"/>
  <c r="H277"/>
  <c r="C277"/>
  <c r="B277"/>
  <c r="J277"/>
  <c r="K277"/>
  <c r="I277"/>
  <c r="G277"/>
  <c r="A277"/>
  <c r="D277"/>
  <c r="F26"/>
  <c r="I26"/>
  <c r="K26"/>
  <c r="H26"/>
  <c r="G26"/>
  <c r="J26"/>
  <c r="C26"/>
  <c r="D26"/>
  <c r="A26"/>
  <c r="B26"/>
  <c r="F107"/>
  <c r="G107"/>
  <c r="K107"/>
  <c r="C107"/>
  <c r="H107"/>
  <c r="B107"/>
  <c r="I107"/>
  <c r="D107"/>
  <c r="N107"/>
  <c r="A107"/>
  <c r="J107"/>
  <c r="H140"/>
  <c r="J140"/>
  <c r="G140"/>
  <c r="K140"/>
  <c r="I140"/>
  <c r="D140"/>
  <c r="A140"/>
  <c r="N140"/>
  <c r="C140"/>
  <c r="B140"/>
  <c r="F140"/>
  <c r="C20"/>
  <c r="H20"/>
  <c r="K20"/>
  <c r="F20"/>
  <c r="I20"/>
  <c r="D20"/>
  <c r="B20"/>
  <c r="A20"/>
  <c r="J20"/>
  <c r="G20"/>
  <c r="B305"/>
  <c r="K305"/>
  <c r="A305"/>
  <c r="I305"/>
  <c r="G305"/>
  <c r="C305"/>
  <c r="N305"/>
  <c r="J305"/>
  <c r="F305"/>
  <c r="D305"/>
  <c r="H305"/>
  <c r="A169"/>
  <c r="F169"/>
  <c r="H169"/>
  <c r="I169"/>
  <c r="J169"/>
  <c r="K169"/>
  <c r="N169"/>
  <c r="C169"/>
  <c r="D169"/>
  <c r="B169"/>
  <c r="G169"/>
  <c r="A295"/>
  <c r="F295"/>
  <c r="K295"/>
  <c r="J295"/>
  <c r="H295"/>
  <c r="C295"/>
  <c r="D295"/>
  <c r="I295"/>
  <c r="B295"/>
  <c r="G295"/>
  <c r="N295"/>
  <c r="D165"/>
  <c r="C165"/>
  <c r="K165"/>
  <c r="I165"/>
  <c r="B165"/>
  <c r="H165"/>
  <c r="J165"/>
  <c r="A165"/>
  <c r="G165"/>
  <c r="N165"/>
  <c r="F165"/>
  <c r="F29"/>
  <c r="K29"/>
  <c r="G29"/>
  <c r="I29"/>
  <c r="D29"/>
  <c r="B29"/>
  <c r="J29"/>
  <c r="H29"/>
  <c r="C29"/>
  <c r="A29"/>
  <c r="H286"/>
  <c r="G286"/>
  <c r="J286"/>
  <c r="N286"/>
  <c r="A286"/>
  <c r="I286"/>
  <c r="K286"/>
  <c r="F286"/>
  <c r="B286"/>
  <c r="D286"/>
  <c r="C286"/>
  <c r="J226"/>
  <c r="H226"/>
  <c r="B226"/>
  <c r="N226"/>
  <c r="A226"/>
  <c r="D226"/>
  <c r="C226"/>
  <c r="F226"/>
  <c r="K226"/>
  <c r="I226"/>
  <c r="G226"/>
  <c r="F85"/>
  <c r="N85"/>
  <c r="I85"/>
  <c r="J85"/>
  <c r="B85"/>
  <c r="D85"/>
  <c r="K85"/>
  <c r="H85"/>
  <c r="C85"/>
  <c r="G85"/>
  <c r="A85"/>
  <c r="K225"/>
  <c r="I225"/>
  <c r="A225"/>
  <c r="B225"/>
  <c r="F225"/>
  <c r="J225"/>
  <c r="H225"/>
  <c r="N225"/>
  <c r="C225"/>
  <c r="D225"/>
  <c r="G225"/>
  <c r="A149"/>
  <c r="H149"/>
  <c r="B149"/>
  <c r="D149"/>
  <c r="G149"/>
  <c r="I149"/>
  <c r="J149"/>
  <c r="C149"/>
  <c r="N149"/>
  <c r="K149"/>
  <c r="F149"/>
  <c r="K166"/>
  <c r="F166"/>
  <c r="C166"/>
  <c r="N166"/>
  <c r="A166"/>
  <c r="H166"/>
  <c r="D166"/>
  <c r="B166"/>
  <c r="J166"/>
  <c r="G166"/>
  <c r="I166"/>
  <c r="D156"/>
  <c r="B156"/>
  <c r="I156"/>
  <c r="C156"/>
  <c r="H156"/>
  <c r="G156"/>
  <c r="F156"/>
  <c r="J156"/>
  <c r="A156"/>
  <c r="N156"/>
  <c r="K156"/>
  <c r="K201"/>
  <c r="J201"/>
  <c r="N201"/>
  <c r="A201"/>
  <c r="C201"/>
  <c r="H201"/>
  <c r="D201"/>
  <c r="B201"/>
  <c r="G201"/>
  <c r="F201"/>
  <c r="I201"/>
  <c r="B159"/>
  <c r="A159"/>
  <c r="I159"/>
  <c r="F159"/>
  <c r="K159"/>
  <c r="H159"/>
  <c r="G159"/>
  <c r="J159"/>
  <c r="C159"/>
  <c r="N159"/>
  <c r="D159"/>
  <c r="D137"/>
  <c r="J137"/>
  <c r="N137"/>
  <c r="C137"/>
  <c r="F137"/>
  <c r="H137"/>
  <c r="B137"/>
  <c r="A137"/>
  <c r="I137"/>
  <c r="K137"/>
  <c r="G137"/>
  <c r="D97"/>
  <c r="J97"/>
  <c r="G97"/>
  <c r="H97"/>
  <c r="A97"/>
  <c r="N97"/>
  <c r="C97"/>
  <c r="K97"/>
  <c r="B97"/>
  <c r="F97"/>
  <c r="I97"/>
  <c r="H118"/>
  <c r="I118"/>
  <c r="A118"/>
  <c r="C118"/>
  <c r="G118"/>
  <c r="F118"/>
  <c r="J118"/>
  <c r="B118"/>
  <c r="K118"/>
  <c r="N118"/>
  <c r="D118"/>
  <c r="H104"/>
  <c r="A104"/>
  <c r="J104"/>
  <c r="B104"/>
  <c r="N104"/>
  <c r="F104"/>
  <c r="I104"/>
  <c r="D104"/>
  <c r="G104"/>
  <c r="K104"/>
  <c r="C104"/>
  <c r="G271"/>
  <c r="H271"/>
  <c r="A271"/>
  <c r="I271"/>
  <c r="J271"/>
  <c r="F271"/>
  <c r="K271"/>
  <c r="C271"/>
  <c r="D271"/>
  <c r="B271"/>
  <c r="N271"/>
  <c r="N227"/>
  <c r="K227"/>
  <c r="B227"/>
  <c r="I227"/>
  <c r="G227"/>
  <c r="H227"/>
  <c r="C227"/>
  <c r="J227"/>
  <c r="D227"/>
  <c r="A227"/>
  <c r="F227"/>
  <c r="N170"/>
  <c r="F170"/>
  <c r="G170"/>
  <c r="J170"/>
  <c r="I170"/>
  <c r="K170"/>
  <c r="C170"/>
  <c r="A170"/>
  <c r="H170"/>
  <c r="D170"/>
  <c r="B170"/>
  <c r="C144"/>
  <c r="J144"/>
  <c r="N144"/>
  <c r="G144"/>
  <c r="D144"/>
  <c r="F144"/>
  <c r="H144"/>
  <c r="B144"/>
  <c r="A144"/>
  <c r="K144"/>
  <c r="I144"/>
  <c r="I160"/>
  <c r="C160"/>
  <c r="A160"/>
  <c r="F160"/>
  <c r="N160"/>
  <c r="H160"/>
  <c r="G160"/>
  <c r="J160"/>
  <c r="B160"/>
  <c r="K160"/>
  <c r="D160"/>
  <c r="C76"/>
  <c r="K76"/>
  <c r="D76"/>
  <c r="F76"/>
  <c r="I76"/>
  <c r="H76"/>
  <c r="B76"/>
  <c r="A76"/>
  <c r="J76"/>
  <c r="G76"/>
  <c r="N76"/>
  <c r="H162"/>
  <c r="F162"/>
  <c r="K162"/>
  <c r="C162"/>
  <c r="B162"/>
  <c r="J162"/>
  <c r="A162"/>
  <c r="I162"/>
  <c r="N162"/>
  <c r="D162"/>
  <c r="G162"/>
  <c r="K61"/>
  <c r="B61"/>
  <c r="F61"/>
  <c r="I61"/>
  <c r="H61"/>
  <c r="D61"/>
  <c r="J61"/>
  <c r="G61"/>
  <c r="A61"/>
  <c r="C61"/>
  <c r="N61"/>
  <c r="A157"/>
  <c r="I157"/>
  <c r="C157"/>
  <c r="H157"/>
  <c r="N157"/>
  <c r="F157"/>
  <c r="J157"/>
  <c r="G157"/>
  <c r="D157"/>
  <c r="K157"/>
  <c r="B157"/>
  <c r="D245"/>
  <c r="C245"/>
  <c r="K245"/>
  <c r="N245"/>
  <c r="I245"/>
  <c r="A245"/>
  <c r="G245"/>
  <c r="J245"/>
  <c r="B245"/>
  <c r="F245"/>
  <c r="H245"/>
  <c r="A262"/>
  <c r="K262"/>
  <c r="J262"/>
  <c r="G262"/>
  <c r="F262"/>
  <c r="D262"/>
  <c r="N262"/>
  <c r="B262"/>
  <c r="C262"/>
  <c r="I262"/>
  <c r="H262"/>
  <c r="B121"/>
  <c r="N121"/>
  <c r="I121"/>
  <c r="F121"/>
  <c r="H121"/>
  <c r="D121"/>
  <c r="G121"/>
  <c r="C121"/>
  <c r="J121"/>
  <c r="K121"/>
  <c r="A121"/>
  <c r="J89"/>
  <c r="K89"/>
  <c r="N89"/>
  <c r="A89"/>
  <c r="G89"/>
  <c r="I89"/>
  <c r="D89"/>
  <c r="H89"/>
  <c r="C89"/>
  <c r="F89"/>
  <c r="B89"/>
  <c r="J252"/>
  <c r="K252"/>
  <c r="I252"/>
  <c r="N252"/>
  <c r="B252"/>
  <c r="H252"/>
  <c r="G252"/>
  <c r="F252"/>
  <c r="C252"/>
  <c r="D252"/>
  <c r="A252"/>
  <c r="J39"/>
  <c r="G39"/>
  <c r="H39"/>
  <c r="K39"/>
  <c r="I39"/>
  <c r="C39"/>
  <c r="B39"/>
  <c r="D39"/>
  <c r="N39"/>
  <c r="F39"/>
  <c r="A39"/>
  <c r="G231"/>
  <c r="I231"/>
  <c r="K231"/>
  <c r="J231"/>
  <c r="D231"/>
  <c r="H231"/>
  <c r="A231"/>
  <c r="F231"/>
  <c r="C231"/>
  <c r="N231"/>
  <c r="B231"/>
  <c r="D77"/>
  <c r="K77"/>
  <c r="I77"/>
  <c r="J77"/>
  <c r="A77"/>
  <c r="H77"/>
  <c r="C77"/>
  <c r="G77"/>
  <c r="F77"/>
  <c r="B77"/>
  <c r="N77"/>
  <c r="A31" i="16"/>
  <c r="F31"/>
  <c r="C31"/>
  <c r="D31"/>
  <c r="B31"/>
  <c r="A23"/>
  <c r="C23"/>
  <c r="D23"/>
  <c r="B23"/>
  <c r="F23"/>
  <c r="A15"/>
  <c r="B15"/>
  <c r="C15"/>
  <c r="D15"/>
  <c r="A32"/>
  <c r="F32"/>
  <c r="C32"/>
  <c r="B32"/>
  <c r="D32"/>
  <c r="A24"/>
  <c r="D24"/>
  <c r="F24"/>
  <c r="B24"/>
  <c r="C24"/>
  <c r="A16"/>
  <c r="B16"/>
  <c r="C16"/>
  <c r="D16"/>
  <c r="B100" i="17"/>
  <c r="H100"/>
  <c r="J100"/>
  <c r="C100"/>
  <c r="D100"/>
  <c r="F100"/>
  <c r="I100"/>
  <c r="A100"/>
  <c r="G100"/>
  <c r="N100"/>
  <c r="K100"/>
  <c r="N36"/>
  <c r="K36"/>
  <c r="C36"/>
  <c r="F36"/>
  <c r="B36"/>
  <c r="D36"/>
  <c r="H36"/>
  <c r="G36"/>
  <c r="A36"/>
  <c r="J36"/>
  <c r="I36"/>
  <c r="C172"/>
  <c r="D172"/>
  <c r="A172"/>
  <c r="J172"/>
  <c r="B172"/>
  <c r="F172"/>
  <c r="N172"/>
  <c r="K172"/>
  <c r="G172"/>
  <c r="I172"/>
  <c r="H172"/>
  <c r="J210"/>
  <c r="C210"/>
  <c r="N210"/>
  <c r="D210"/>
  <c r="K210"/>
  <c r="F210"/>
  <c r="I210"/>
  <c r="G210"/>
  <c r="H210"/>
  <c r="B210"/>
  <c r="A210"/>
  <c r="H238"/>
  <c r="I238"/>
  <c r="F238"/>
  <c r="A238"/>
  <c r="B238"/>
  <c r="D238"/>
  <c r="J238"/>
  <c r="C238"/>
  <c r="N238"/>
  <c r="G238"/>
  <c r="K238"/>
  <c r="J80"/>
  <c r="A80"/>
  <c r="H80"/>
  <c r="D80"/>
  <c r="I80"/>
  <c r="B80"/>
  <c r="N80"/>
  <c r="G80"/>
  <c r="K80"/>
  <c r="C80"/>
  <c r="F80"/>
  <c r="I281"/>
  <c r="B281"/>
  <c r="A281"/>
  <c r="G281"/>
  <c r="F281"/>
  <c r="H281"/>
  <c r="K281"/>
  <c r="C281"/>
  <c r="N281"/>
  <c r="J281"/>
  <c r="D281"/>
  <c r="C309"/>
  <c r="J309"/>
  <c r="F309"/>
  <c r="K309"/>
  <c r="I309"/>
  <c r="D309"/>
  <c r="N309"/>
  <c r="H309"/>
  <c r="G309"/>
  <c r="A309"/>
  <c r="B309"/>
  <c r="C185"/>
  <c r="H185"/>
  <c r="B185"/>
  <c r="G185"/>
  <c r="J185"/>
  <c r="D185"/>
  <c r="A185"/>
  <c r="N185"/>
  <c r="I185"/>
  <c r="F185"/>
  <c r="K185"/>
  <c r="N152"/>
  <c r="H152"/>
  <c r="D152"/>
  <c r="B152"/>
  <c r="I152"/>
  <c r="C152"/>
  <c r="G152"/>
  <c r="A152"/>
  <c r="F152"/>
  <c r="J152"/>
  <c r="K152"/>
  <c r="I108"/>
  <c r="J108"/>
  <c r="K108"/>
  <c r="G108"/>
  <c r="N108"/>
  <c r="C108"/>
  <c r="F108"/>
  <c r="B108"/>
  <c r="D108"/>
  <c r="H108"/>
  <c r="A108"/>
  <c r="K207"/>
  <c r="J207"/>
  <c r="G207"/>
  <c r="I207"/>
  <c r="H207"/>
  <c r="C207"/>
  <c r="A207"/>
  <c r="F207"/>
  <c r="D207"/>
  <c r="B207"/>
  <c r="N207"/>
  <c r="F267"/>
  <c r="H267"/>
  <c r="N267"/>
  <c r="B267"/>
  <c r="K267"/>
  <c r="I267"/>
  <c r="C267"/>
  <c r="D267"/>
  <c r="J267"/>
  <c r="A267"/>
  <c r="G267"/>
  <c r="A32"/>
  <c r="I32"/>
  <c r="C32"/>
  <c r="H32"/>
  <c r="D32"/>
  <c r="K32"/>
  <c r="B32"/>
  <c r="J32"/>
  <c r="G32"/>
  <c r="F32"/>
  <c r="A173"/>
  <c r="C173"/>
  <c r="F173"/>
  <c r="G173"/>
  <c r="K173"/>
  <c r="D173"/>
  <c r="I173"/>
  <c r="N173"/>
  <c r="H173"/>
  <c r="J173"/>
  <c r="B173"/>
  <c r="D114"/>
  <c r="K114"/>
  <c r="G114"/>
  <c r="F114"/>
  <c r="I114"/>
  <c r="B114"/>
  <c r="H114"/>
  <c r="N114"/>
  <c r="J114"/>
  <c r="C114"/>
  <c r="A114"/>
  <c r="A41"/>
  <c r="H41"/>
  <c r="I41"/>
  <c r="F41"/>
  <c r="D41"/>
  <c r="C41"/>
  <c r="G41"/>
  <c r="J41"/>
  <c r="K41"/>
  <c r="B41"/>
  <c r="N41"/>
  <c r="G101"/>
  <c r="C101"/>
  <c r="H101"/>
  <c r="D101"/>
  <c r="I101"/>
  <c r="F101"/>
  <c r="K101"/>
  <c r="J101"/>
  <c r="B101"/>
  <c r="A101"/>
  <c r="N101"/>
  <c r="C112"/>
  <c r="B112"/>
  <c r="I112"/>
  <c r="G112"/>
  <c r="K112"/>
  <c r="N112"/>
  <c r="J112"/>
  <c r="A112"/>
  <c r="D112"/>
  <c r="F112"/>
  <c r="H112"/>
  <c r="D229"/>
  <c r="J229"/>
  <c r="C229"/>
  <c r="H229"/>
  <c r="K229"/>
  <c r="N229"/>
  <c r="B229"/>
  <c r="A229"/>
  <c r="I229"/>
  <c r="F229"/>
  <c r="G229"/>
  <c r="F244"/>
  <c r="K244"/>
  <c r="I244"/>
  <c r="A244"/>
  <c r="D244"/>
  <c r="N244"/>
  <c r="B244"/>
  <c r="J244"/>
  <c r="G244"/>
  <c r="C244"/>
  <c r="H244"/>
  <c r="I269"/>
  <c r="C269"/>
  <c r="D269"/>
  <c r="N269"/>
  <c r="H269"/>
  <c r="G269"/>
  <c r="B269"/>
  <c r="J269"/>
  <c r="K269"/>
  <c r="A269"/>
  <c r="F269"/>
  <c r="K44"/>
  <c r="A44"/>
  <c r="C44"/>
  <c r="N44"/>
  <c r="H44"/>
  <c r="D44"/>
  <c r="F44"/>
  <c r="I44"/>
  <c r="G44"/>
  <c r="B44"/>
  <c r="J44"/>
  <c r="G304"/>
  <c r="H304"/>
  <c r="K304"/>
  <c r="I304"/>
  <c r="D304"/>
  <c r="N304"/>
  <c r="C304"/>
  <c r="F304"/>
  <c r="A304"/>
  <c r="B304"/>
  <c r="J304"/>
  <c r="N37"/>
  <c r="F37"/>
  <c r="G37"/>
  <c r="H37"/>
  <c r="A37"/>
  <c r="K37"/>
  <c r="D37"/>
  <c r="B37"/>
  <c r="C37"/>
  <c r="I37"/>
  <c r="J37"/>
  <c r="G161"/>
  <c r="N161"/>
  <c r="B161"/>
  <c r="J161"/>
  <c r="A161"/>
  <c r="K161"/>
  <c r="H161"/>
  <c r="C161"/>
  <c r="F161"/>
  <c r="D161"/>
  <c r="I161"/>
  <c r="F246"/>
  <c r="H246"/>
  <c r="C246"/>
  <c r="G246"/>
  <c r="A246"/>
  <c r="N246"/>
  <c r="B246"/>
  <c r="K246"/>
  <c r="I246"/>
  <c r="J246"/>
  <c r="D246"/>
  <c r="J308"/>
  <c r="K308"/>
  <c r="B308"/>
  <c r="H308"/>
  <c r="N308"/>
  <c r="F308"/>
  <c r="I308"/>
  <c r="A308"/>
  <c r="G308"/>
  <c r="D308"/>
  <c r="C308"/>
  <c r="J297"/>
  <c r="K297"/>
  <c r="N297"/>
  <c r="F297"/>
  <c r="D297"/>
  <c r="G297"/>
  <c r="C297"/>
  <c r="A297"/>
  <c r="I297"/>
  <c r="B297"/>
  <c r="H297"/>
  <c r="N275"/>
  <c r="I275"/>
  <c r="A275"/>
  <c r="B275"/>
  <c r="G275"/>
  <c r="C275"/>
  <c r="J275"/>
  <c r="K275"/>
  <c r="D275"/>
  <c r="H275"/>
  <c r="F275"/>
  <c r="I45"/>
  <c r="N45"/>
  <c r="H45"/>
  <c r="F45"/>
  <c r="B45"/>
  <c r="G45"/>
  <c r="C45"/>
  <c r="J45"/>
  <c r="K45"/>
  <c r="D45"/>
  <c r="A45"/>
  <c r="F236"/>
  <c r="N236"/>
  <c r="I236"/>
  <c r="G236"/>
  <c r="B236"/>
  <c r="K236"/>
  <c r="A236"/>
  <c r="D236"/>
  <c r="H236"/>
  <c r="C236"/>
  <c r="J236"/>
  <c r="G136"/>
  <c r="A136"/>
  <c r="H136"/>
  <c r="F136"/>
  <c r="D136"/>
  <c r="C136"/>
  <c r="I136"/>
  <c r="N136"/>
  <c r="B136"/>
  <c r="J136"/>
  <c r="K136"/>
  <c r="F167"/>
  <c r="D167"/>
  <c r="J167"/>
  <c r="K167"/>
  <c r="N167"/>
  <c r="I167"/>
  <c r="B167"/>
  <c r="H167"/>
  <c r="C167"/>
  <c r="A167"/>
  <c r="G167"/>
  <c r="G70"/>
  <c r="I70"/>
  <c r="F70"/>
  <c r="C70"/>
  <c r="H70"/>
  <c r="K70"/>
  <c r="D70"/>
  <c r="N70"/>
  <c r="B70"/>
  <c r="J70"/>
  <c r="A70"/>
  <c r="F206"/>
  <c r="G206"/>
  <c r="I206"/>
  <c r="A206"/>
  <c r="J206"/>
  <c r="N206"/>
  <c r="H206"/>
  <c r="D206"/>
  <c r="B206"/>
  <c r="C206"/>
  <c r="K206"/>
  <c r="I93"/>
  <c r="A93"/>
  <c r="J93"/>
  <c r="G93"/>
  <c r="K93"/>
  <c r="C93"/>
  <c r="B93"/>
  <c r="F93"/>
  <c r="N93"/>
  <c r="H93"/>
  <c r="D93"/>
  <c r="I47"/>
  <c r="N47"/>
  <c r="A47"/>
  <c r="F47"/>
  <c r="B47"/>
  <c r="H47"/>
  <c r="J47"/>
  <c r="G47"/>
  <c r="K47"/>
  <c r="D47"/>
  <c r="C47"/>
  <c r="B280"/>
  <c r="H280"/>
  <c r="C280"/>
  <c r="N280"/>
  <c r="G280"/>
  <c r="A280"/>
  <c r="J280"/>
  <c r="I280"/>
  <c r="K280"/>
  <c r="F280"/>
  <c r="D280"/>
  <c r="N133"/>
  <c r="A133"/>
  <c r="F133"/>
  <c r="H133"/>
  <c r="G133"/>
  <c r="D133"/>
  <c r="K133"/>
  <c r="B133"/>
  <c r="J133"/>
  <c r="C133"/>
  <c r="I133"/>
  <c r="K222"/>
  <c r="B222"/>
  <c r="D222"/>
  <c r="J222"/>
  <c r="G222"/>
  <c r="F222"/>
  <c r="N222"/>
  <c r="C222"/>
  <c r="H222"/>
  <c r="A222"/>
  <c r="I222"/>
  <c r="D296"/>
  <c r="G296"/>
  <c r="F296"/>
  <c r="I296"/>
  <c r="C296"/>
  <c r="K296"/>
  <c r="J296"/>
  <c r="H296"/>
  <c r="A296"/>
  <c r="N296"/>
  <c r="B296"/>
  <c r="B196"/>
  <c r="J196"/>
  <c r="H196"/>
  <c r="A196"/>
  <c r="C196"/>
  <c r="N196"/>
  <c r="K196"/>
  <c r="D196"/>
  <c r="I196"/>
  <c r="G196"/>
  <c r="F196"/>
  <c r="I23"/>
  <c r="G23"/>
  <c r="F23"/>
  <c r="A23"/>
  <c r="K23"/>
  <c r="C23"/>
  <c r="J23"/>
  <c r="B23"/>
  <c r="H23"/>
  <c r="D23"/>
  <c r="F82"/>
  <c r="C82"/>
  <c r="H82"/>
  <c r="J82"/>
  <c r="B82"/>
  <c r="A82"/>
  <c r="K82"/>
  <c r="G82"/>
  <c r="N82"/>
  <c r="D82"/>
  <c r="I82"/>
  <c r="H42"/>
  <c r="A42"/>
  <c r="C42"/>
  <c r="J42"/>
  <c r="B42"/>
  <c r="F42"/>
  <c r="K42"/>
  <c r="D42"/>
  <c r="G42"/>
  <c r="I42"/>
  <c r="N42"/>
  <c r="K16"/>
  <c r="G16"/>
  <c r="H16"/>
  <c r="C16"/>
  <c r="F16"/>
  <c r="B16"/>
  <c r="D16"/>
  <c r="J16"/>
  <c r="A16"/>
  <c r="I16"/>
  <c r="D35"/>
  <c r="B35"/>
  <c r="J35"/>
  <c r="N35"/>
  <c r="I35"/>
  <c r="G35"/>
  <c r="K35"/>
  <c r="H35"/>
  <c r="C35"/>
  <c r="A35"/>
  <c r="F35"/>
  <c r="J56"/>
  <c r="B56"/>
  <c r="H56"/>
  <c r="K56"/>
  <c r="N56"/>
  <c r="G56"/>
  <c r="D56"/>
  <c r="F56"/>
  <c r="A56"/>
  <c r="I56"/>
  <c r="C56"/>
  <c r="K106"/>
  <c r="B106"/>
  <c r="J106"/>
  <c r="I106"/>
  <c r="A106"/>
  <c r="H106"/>
  <c r="D106"/>
  <c r="G106"/>
  <c r="F106"/>
  <c r="N106"/>
  <c r="C106"/>
  <c r="A72"/>
  <c r="H72"/>
  <c r="J72"/>
  <c r="C72"/>
  <c r="K72"/>
  <c r="B72"/>
  <c r="N72"/>
  <c r="D72"/>
  <c r="G72"/>
  <c r="F72"/>
  <c r="I72"/>
  <c r="J46"/>
  <c r="I46"/>
  <c r="C46"/>
  <c r="D46"/>
  <c r="G46"/>
  <c r="N46"/>
  <c r="B46"/>
  <c r="K46"/>
  <c r="F46"/>
  <c r="A46"/>
  <c r="H46"/>
  <c r="K219"/>
  <c r="H219"/>
  <c r="D219"/>
  <c r="A219"/>
  <c r="N219"/>
  <c r="B219"/>
  <c r="I219"/>
  <c r="J219"/>
  <c r="F219"/>
  <c r="C219"/>
  <c r="G219"/>
  <c r="K81"/>
  <c r="B81"/>
  <c r="G81"/>
  <c r="N81"/>
  <c r="J81"/>
  <c r="C81"/>
  <c r="A81"/>
  <c r="F81"/>
  <c r="I81"/>
  <c r="H81"/>
  <c r="D81"/>
  <c r="F199"/>
  <c r="A199"/>
  <c r="H199"/>
  <c r="B199"/>
  <c r="K199"/>
  <c r="C199"/>
  <c r="I199"/>
  <c r="J199"/>
  <c r="N199"/>
  <c r="D199"/>
  <c r="G199"/>
  <c r="I86"/>
  <c r="N86"/>
  <c r="C86"/>
  <c r="K86"/>
  <c r="J86"/>
  <c r="B86"/>
  <c r="D86"/>
  <c r="F86"/>
  <c r="H86"/>
  <c r="A86"/>
  <c r="G86"/>
  <c r="G11"/>
  <c r="O11"/>
  <c r="I11"/>
  <c r="F11"/>
  <c r="K11"/>
  <c r="C11"/>
  <c r="P11"/>
  <c r="A11"/>
  <c r="J11"/>
  <c r="B11"/>
  <c r="D11"/>
  <c r="H11"/>
  <c r="N11"/>
  <c r="M11"/>
  <c r="L11"/>
  <c r="D17"/>
  <c r="H17"/>
  <c r="F17"/>
  <c r="I17"/>
  <c r="A17"/>
  <c r="J17"/>
  <c r="C17"/>
  <c r="B17"/>
  <c r="K17"/>
  <c r="G17"/>
  <c r="A109"/>
  <c r="K109"/>
  <c r="D109"/>
  <c r="B109"/>
  <c r="C109"/>
  <c r="I109"/>
  <c r="H109"/>
  <c r="F109"/>
  <c r="G109"/>
  <c r="N109"/>
  <c r="J109"/>
  <c r="N287"/>
  <c r="J287"/>
  <c r="A287"/>
  <c r="F287"/>
  <c r="I287"/>
  <c r="K287"/>
  <c r="D287"/>
  <c r="H287"/>
  <c r="C287"/>
  <c r="G287"/>
  <c r="B287"/>
  <c r="B57"/>
  <c r="C57"/>
  <c r="F57"/>
  <c r="I57"/>
  <c r="K57"/>
  <c r="J57"/>
  <c r="A57"/>
  <c r="N57"/>
  <c r="D57"/>
  <c r="G57"/>
  <c r="H57"/>
  <c r="C49"/>
  <c r="G49"/>
  <c r="F49"/>
  <c r="B49"/>
  <c r="H49"/>
  <c r="I49"/>
  <c r="N49"/>
  <c r="J49"/>
  <c r="D49"/>
  <c r="A49"/>
  <c r="K49"/>
  <c r="F67"/>
  <c r="B67"/>
  <c r="D67"/>
  <c r="H67"/>
  <c r="N67"/>
  <c r="A67"/>
  <c r="J67"/>
  <c r="K67"/>
  <c r="C67"/>
  <c r="I67"/>
  <c r="G67"/>
  <c r="H240"/>
  <c r="D240"/>
  <c r="J240"/>
  <c r="K240"/>
  <c r="G240"/>
  <c r="I240"/>
  <c r="F240"/>
  <c r="B240"/>
  <c r="N240"/>
  <c r="A240"/>
  <c r="C240"/>
  <c r="F251"/>
  <c r="H251"/>
  <c r="C251"/>
  <c r="K251"/>
  <c r="B251"/>
  <c r="A251"/>
  <c r="J251"/>
  <c r="I251"/>
  <c r="D251"/>
  <c r="N251"/>
  <c r="G251"/>
  <c r="I50"/>
  <c r="N50"/>
  <c r="J50"/>
  <c r="A50"/>
  <c r="K50"/>
  <c r="H50"/>
  <c r="D50"/>
  <c r="F50"/>
  <c r="G50"/>
  <c r="C50"/>
  <c r="B50"/>
  <c r="K62"/>
  <c r="B62"/>
  <c r="D62"/>
  <c r="C62"/>
  <c r="I62"/>
  <c r="J62"/>
  <c r="H62"/>
  <c r="N62"/>
  <c r="G62"/>
  <c r="A62"/>
  <c r="F62"/>
  <c r="D48"/>
  <c r="J48"/>
  <c r="N48"/>
  <c r="G48"/>
  <c r="I48"/>
  <c r="C48"/>
  <c r="K48"/>
  <c r="F48"/>
  <c r="H48"/>
  <c r="B48"/>
  <c r="A48"/>
  <c r="B110"/>
  <c r="I110"/>
  <c r="C110"/>
  <c r="A110"/>
  <c r="H110"/>
  <c r="D110"/>
  <c r="K110"/>
  <c r="N110"/>
  <c r="G110"/>
  <c r="J110"/>
  <c r="F110"/>
  <c r="G213"/>
  <c r="I213"/>
  <c r="C213"/>
  <c r="N213"/>
  <c r="D213"/>
  <c r="K213"/>
  <c r="F213"/>
  <c r="A213"/>
  <c r="B213"/>
  <c r="H213"/>
  <c r="J213"/>
  <c r="J237"/>
  <c r="I237"/>
  <c r="G237"/>
  <c r="C237"/>
  <c r="F237"/>
  <c r="H237"/>
  <c r="K237"/>
  <c r="N237"/>
  <c r="A237"/>
  <c r="B237"/>
  <c r="D237"/>
  <c r="C203"/>
  <c r="K203"/>
  <c r="H203"/>
  <c r="N203"/>
  <c r="A203"/>
  <c r="I203"/>
  <c r="D203"/>
  <c r="B203"/>
  <c r="J203"/>
  <c r="G203"/>
  <c r="F203"/>
  <c r="D254"/>
  <c r="I254"/>
  <c r="F254"/>
  <c r="H254"/>
  <c r="N254"/>
  <c r="A254"/>
  <c r="K254"/>
  <c r="B254"/>
  <c r="C254"/>
  <c r="G254"/>
  <c r="J254"/>
  <c r="A274"/>
  <c r="J274"/>
  <c r="K274"/>
  <c r="F274"/>
  <c r="I274"/>
  <c r="C274"/>
  <c r="D274"/>
  <c r="H274"/>
  <c r="B274"/>
  <c r="G274"/>
  <c r="N274"/>
  <c r="A29" i="16"/>
  <c r="F29"/>
  <c r="B29"/>
  <c r="D29"/>
  <c r="C29"/>
  <c r="A21"/>
  <c r="D21"/>
  <c r="F21"/>
  <c r="B21"/>
  <c r="C21"/>
  <c r="A12"/>
  <c r="H12"/>
  <c r="C12"/>
  <c r="B12"/>
  <c r="G12"/>
  <c r="D12"/>
  <c r="A30"/>
  <c r="B30"/>
  <c r="D30"/>
  <c r="F30"/>
  <c r="C30"/>
  <c r="A22"/>
  <c r="B22"/>
  <c r="C22"/>
  <c r="F22"/>
  <c r="D22"/>
  <c r="A14"/>
  <c r="G14"/>
  <c r="D14"/>
  <c r="B14"/>
  <c r="C14"/>
  <c r="H14"/>
  <c r="K59" i="17"/>
  <c r="G59"/>
  <c r="I59"/>
  <c r="H59"/>
  <c r="D59"/>
  <c r="J59"/>
  <c r="A59"/>
  <c r="N59"/>
  <c r="C59"/>
  <c r="F59"/>
  <c r="B59"/>
  <c r="A306"/>
  <c r="D306"/>
  <c r="G306"/>
  <c r="K306"/>
  <c r="F306"/>
  <c r="I306"/>
  <c r="C306"/>
  <c r="N306"/>
  <c r="H306"/>
  <c r="J306"/>
  <c r="B306"/>
  <c r="K134"/>
  <c r="N134"/>
  <c r="C134"/>
  <c r="F134"/>
  <c r="B134"/>
  <c r="D134"/>
  <c r="H134"/>
  <c r="G134"/>
  <c r="A134"/>
  <c r="J134"/>
  <c r="I134"/>
  <c r="B135"/>
  <c r="C135"/>
  <c r="F135"/>
  <c r="A135"/>
  <c r="G135"/>
  <c r="H135"/>
  <c r="D135"/>
  <c r="K135"/>
  <c r="N135"/>
  <c r="I135"/>
  <c r="J135"/>
  <c r="A228"/>
  <c r="F228"/>
  <c r="I228"/>
  <c r="G228"/>
  <c r="J228"/>
  <c r="H228"/>
  <c r="N228"/>
  <c r="C228"/>
  <c r="B228"/>
  <c r="D228"/>
  <c r="K228"/>
  <c r="G248"/>
  <c r="K248"/>
  <c r="C248"/>
  <c r="N248"/>
  <c r="A248"/>
  <c r="F248"/>
  <c r="I248"/>
  <c r="J248"/>
  <c r="D248"/>
  <c r="H248"/>
  <c r="B248"/>
  <c r="F256"/>
  <c r="A256"/>
  <c r="D256"/>
  <c r="G256"/>
  <c r="H256"/>
  <c r="J256"/>
  <c r="B256"/>
  <c r="I256"/>
  <c r="C256"/>
  <c r="K256"/>
  <c r="N256"/>
  <c r="C73"/>
  <c r="I73"/>
  <c r="J73"/>
  <c r="A73"/>
  <c r="K73"/>
  <c r="F73"/>
  <c r="B73"/>
  <c r="G73"/>
  <c r="D73"/>
  <c r="H73"/>
  <c r="N73"/>
  <c r="G292"/>
  <c r="I292"/>
  <c r="J292"/>
  <c r="C292"/>
  <c r="B292"/>
  <c r="D292"/>
  <c r="N292"/>
  <c r="H292"/>
  <c r="A292"/>
  <c r="K292"/>
  <c r="F292"/>
  <c r="F15"/>
  <c r="P15"/>
  <c r="C15"/>
  <c r="B15"/>
  <c r="D15"/>
  <c r="J15"/>
  <c r="A15"/>
  <c r="K15"/>
  <c r="G15"/>
  <c r="I15"/>
  <c r="H15"/>
  <c r="L15"/>
  <c r="M15"/>
  <c r="C273"/>
  <c r="J273"/>
  <c r="D273"/>
  <c r="F273"/>
  <c r="N273"/>
  <c r="B273"/>
  <c r="G273"/>
  <c r="H273"/>
  <c r="A273"/>
  <c r="K273"/>
  <c r="I273"/>
  <c r="D22"/>
  <c r="B22"/>
  <c r="F22"/>
  <c r="I22"/>
  <c r="A22"/>
  <c r="G22"/>
  <c r="K22"/>
  <c r="H22"/>
  <c r="C22"/>
  <c r="J22"/>
  <c r="G266"/>
  <c r="N266"/>
  <c r="J266"/>
  <c r="K266"/>
  <c r="C266"/>
  <c r="A266"/>
  <c r="H266"/>
  <c r="I266"/>
  <c r="D266"/>
  <c r="F266"/>
  <c r="B266"/>
  <c r="H117"/>
  <c r="K117"/>
  <c r="C117"/>
  <c r="F117"/>
  <c r="D117"/>
  <c r="N117"/>
  <c r="G117"/>
  <c r="A117"/>
  <c r="J117"/>
  <c r="I117"/>
  <c r="B117"/>
  <c r="B212"/>
  <c r="A212"/>
  <c r="D212"/>
  <c r="C212"/>
  <c r="G212"/>
  <c r="K212"/>
  <c r="N212"/>
  <c r="F212"/>
  <c r="I212"/>
  <c r="J212"/>
  <c r="H212"/>
  <c r="F310"/>
  <c r="D310"/>
  <c r="H310"/>
  <c r="K310"/>
  <c r="B310"/>
  <c r="A310"/>
  <c r="G310"/>
  <c r="J310"/>
  <c r="N310"/>
  <c r="C310"/>
  <c r="I310"/>
  <c r="C14"/>
  <c r="O14"/>
  <c r="H14"/>
  <c r="I14"/>
  <c r="A14"/>
  <c r="F14"/>
  <c r="P14"/>
  <c r="D14"/>
  <c r="G14"/>
  <c r="J14"/>
  <c r="K14"/>
  <c r="N14"/>
  <c r="B14"/>
  <c r="M14"/>
  <c r="L14"/>
  <c r="G18"/>
  <c r="J18"/>
  <c r="B18"/>
  <c r="D18"/>
  <c r="H18"/>
  <c r="F18"/>
  <c r="C18"/>
  <c r="I18"/>
  <c r="K18"/>
  <c r="A18"/>
  <c r="I146"/>
  <c r="N146"/>
  <c r="A146"/>
  <c r="D146"/>
  <c r="G146"/>
  <c r="C146"/>
  <c r="F146"/>
  <c r="B146"/>
  <c r="H146"/>
  <c r="J146"/>
  <c r="K146"/>
  <c r="J143"/>
  <c r="D143"/>
  <c r="K143"/>
  <c r="B143"/>
  <c r="C143"/>
  <c r="I143"/>
  <c r="F143"/>
  <c r="H143"/>
  <c r="A143"/>
  <c r="G143"/>
  <c r="N143"/>
  <c r="K28"/>
  <c r="B28"/>
  <c r="I28"/>
  <c r="F28"/>
  <c r="H28"/>
  <c r="J28"/>
  <c r="G28"/>
  <c r="D28"/>
  <c r="C28"/>
  <c r="A28"/>
  <c r="H103"/>
  <c r="J103"/>
  <c r="G103"/>
  <c r="K103"/>
  <c r="N103"/>
  <c r="C103"/>
  <c r="I103"/>
  <c r="D103"/>
  <c r="F103"/>
  <c r="B103"/>
  <c r="A103"/>
  <c r="H141"/>
  <c r="F141"/>
  <c r="D141"/>
  <c r="I141"/>
  <c r="K141"/>
  <c r="B141"/>
  <c r="C141"/>
  <c r="G141"/>
  <c r="A141"/>
  <c r="J141"/>
  <c r="N141"/>
  <c r="A204"/>
  <c r="N204"/>
  <c r="H204"/>
  <c r="K204"/>
  <c r="B204"/>
  <c r="D204"/>
  <c r="I204"/>
  <c r="C204"/>
  <c r="J204"/>
  <c r="F204"/>
  <c r="G204"/>
  <c r="B164"/>
  <c r="G164"/>
  <c r="K164"/>
  <c r="F164"/>
  <c r="N164"/>
  <c r="J164"/>
  <c r="H164"/>
  <c r="D164"/>
  <c r="A164"/>
  <c r="C164"/>
  <c r="I164"/>
  <c r="J116"/>
  <c r="G116"/>
  <c r="F116"/>
  <c r="H116"/>
  <c r="K116"/>
  <c r="D116"/>
  <c r="B116"/>
  <c r="A116"/>
  <c r="C116"/>
  <c r="N116"/>
  <c r="I116"/>
  <c r="J235"/>
  <c r="K235"/>
  <c r="N235"/>
  <c r="C235"/>
  <c r="B235"/>
  <c r="F235"/>
  <c r="G235"/>
  <c r="A235"/>
  <c r="D235"/>
  <c r="I235"/>
  <c r="H235"/>
  <c r="G230"/>
  <c r="N230"/>
  <c r="A230"/>
  <c r="C230"/>
  <c r="D230"/>
  <c r="B230"/>
  <c r="K230"/>
  <c r="J230"/>
  <c r="F230"/>
  <c r="I230"/>
  <c r="H230"/>
  <c r="F119"/>
  <c r="J119"/>
  <c r="I119"/>
  <c r="G119"/>
  <c r="C119"/>
  <c r="K119"/>
  <c r="N119"/>
  <c r="A119"/>
  <c r="H119"/>
  <c r="B119"/>
  <c r="D119"/>
  <c r="I197"/>
  <c r="F197"/>
  <c r="K197"/>
  <c r="A197"/>
  <c r="C197"/>
  <c r="D197"/>
  <c r="N197"/>
  <c r="G197"/>
  <c r="B197"/>
  <c r="J197"/>
  <c r="H197"/>
  <c r="I298"/>
  <c r="N298"/>
  <c r="H298"/>
  <c r="B298"/>
  <c r="J298"/>
  <c r="C298"/>
  <c r="A298"/>
  <c r="G298"/>
  <c r="K298"/>
  <c r="F298"/>
  <c r="D298"/>
  <c r="H126"/>
  <c r="F126"/>
  <c r="C126"/>
  <c r="N126"/>
  <c r="B126"/>
  <c r="A126"/>
  <c r="J126"/>
  <c r="I126"/>
  <c r="K126"/>
  <c r="G126"/>
  <c r="D126"/>
  <c r="N127"/>
  <c r="K127"/>
  <c r="A127"/>
  <c r="B127"/>
  <c r="I127"/>
  <c r="D127"/>
  <c r="J127"/>
  <c r="C127"/>
  <c r="G127"/>
  <c r="H127"/>
  <c r="F127"/>
  <c r="K243"/>
  <c r="F243"/>
  <c r="J243"/>
  <c r="G243"/>
  <c r="B243"/>
  <c r="H243"/>
  <c r="A243"/>
  <c r="N243"/>
  <c r="I243"/>
  <c r="D243"/>
  <c r="C243"/>
  <c r="J142"/>
  <c r="N142"/>
  <c r="H142"/>
  <c r="D142"/>
  <c r="A142"/>
  <c r="B142"/>
  <c r="G142"/>
  <c r="K142"/>
  <c r="I142"/>
  <c r="C142"/>
  <c r="F142"/>
  <c r="D288"/>
  <c r="N288"/>
  <c r="G288"/>
  <c r="J288"/>
  <c r="F288"/>
  <c r="C288"/>
  <c r="B288"/>
  <c r="H288"/>
  <c r="I288"/>
  <c r="A288"/>
  <c r="K288"/>
  <c r="G148"/>
  <c r="C148"/>
  <c r="J148"/>
  <c r="H148"/>
  <c r="I148"/>
  <c r="K148"/>
  <c r="B148"/>
  <c r="A148"/>
  <c r="F148"/>
  <c r="D148"/>
  <c r="N148"/>
  <c r="A13"/>
  <c r="C13"/>
  <c r="F13"/>
  <c r="P13"/>
  <c r="K13"/>
  <c r="I13"/>
  <c r="G13"/>
  <c r="N13"/>
  <c r="H13"/>
  <c r="O13"/>
  <c r="B13"/>
  <c r="D13"/>
  <c r="J13"/>
  <c r="L13"/>
  <c r="M13"/>
  <c r="G205"/>
  <c r="B205"/>
  <c r="H205"/>
  <c r="D205"/>
  <c r="J205"/>
  <c r="K205"/>
  <c r="F205"/>
  <c r="A205"/>
  <c r="I205"/>
  <c r="N205"/>
  <c r="C205"/>
  <c r="I241"/>
  <c r="B241"/>
  <c r="A241"/>
  <c r="F241"/>
  <c r="J241"/>
  <c r="D241"/>
  <c r="H241"/>
  <c r="K241"/>
  <c r="C241"/>
  <c r="G241"/>
  <c r="N241"/>
  <c r="C151"/>
  <c r="H151"/>
  <c r="F151"/>
  <c r="N151"/>
  <c r="K151"/>
  <c r="A151"/>
  <c r="D151"/>
  <c r="I151"/>
  <c r="G151"/>
  <c r="B151"/>
  <c r="J151"/>
  <c r="I65"/>
  <c r="A65"/>
  <c r="D65"/>
  <c r="H65"/>
  <c r="N65"/>
  <c r="J65"/>
  <c r="F65"/>
  <c r="B65"/>
  <c r="C65"/>
  <c r="G65"/>
  <c r="K65"/>
  <c r="A300"/>
  <c r="F300"/>
  <c r="D300"/>
  <c r="G300"/>
  <c r="N300"/>
  <c r="H300"/>
  <c r="I300"/>
  <c r="C300"/>
  <c r="J300"/>
  <c r="B300"/>
  <c r="K300"/>
  <c r="F155"/>
  <c r="A155"/>
  <c r="C155"/>
  <c r="I155"/>
  <c r="B155"/>
  <c r="N155"/>
  <c r="H155"/>
  <c r="G155"/>
  <c r="J155"/>
  <c r="D155"/>
  <c r="K155"/>
  <c r="K138"/>
  <c r="J138"/>
  <c r="C138"/>
  <c r="A138"/>
  <c r="F138"/>
  <c r="B138"/>
  <c r="H138"/>
  <c r="G138"/>
  <c r="I138"/>
  <c r="N138"/>
  <c r="D138"/>
  <c r="H139"/>
  <c r="N139"/>
  <c r="J139"/>
  <c r="K139"/>
  <c r="F139"/>
  <c r="G139"/>
  <c r="C139"/>
  <c r="B139"/>
  <c r="D139"/>
  <c r="A139"/>
  <c r="I139"/>
  <c r="K234"/>
  <c r="N234"/>
  <c r="F234"/>
  <c r="B234"/>
  <c r="G234"/>
  <c r="C234"/>
  <c r="J234"/>
  <c r="D234"/>
  <c r="H234"/>
  <c r="A234"/>
  <c r="I234"/>
  <c r="J186"/>
  <c r="G186"/>
  <c r="N186"/>
  <c r="H186"/>
  <c r="B186"/>
  <c r="A186"/>
  <c r="I186"/>
  <c r="F186"/>
  <c r="K186"/>
  <c r="D186"/>
  <c r="C186"/>
  <c r="N163"/>
  <c r="C163"/>
  <c r="K163"/>
  <c r="J163"/>
  <c r="B163"/>
  <c r="H163"/>
  <c r="D163"/>
  <c r="I163"/>
  <c r="A163"/>
  <c r="F163"/>
  <c r="G163"/>
  <c r="B247"/>
  <c r="I247"/>
  <c r="C247"/>
  <c r="D247"/>
  <c r="K247"/>
  <c r="F247"/>
  <c r="G247"/>
  <c r="J247"/>
  <c r="H247"/>
  <c r="A247"/>
  <c r="N247"/>
  <c r="G259"/>
  <c r="C259"/>
  <c r="H259"/>
  <c r="B259"/>
  <c r="J259"/>
  <c r="I259"/>
  <c r="K259"/>
  <c r="A259"/>
  <c r="D259"/>
  <c r="N259"/>
  <c r="F259"/>
  <c r="B113"/>
  <c r="C113"/>
  <c r="F113"/>
  <c r="H113"/>
  <c r="I113"/>
  <c r="D113"/>
  <c r="G113"/>
  <c r="J113"/>
  <c r="A113"/>
  <c r="K113"/>
  <c r="N113"/>
  <c r="A83"/>
  <c r="K83"/>
  <c r="J83"/>
  <c r="C83"/>
  <c r="D83"/>
  <c r="H83"/>
  <c r="G83"/>
  <c r="B83"/>
  <c r="I83"/>
  <c r="N83"/>
  <c r="F83"/>
  <c r="N60"/>
  <c r="J60"/>
  <c r="B60"/>
  <c r="K60"/>
  <c r="I60"/>
  <c r="G60"/>
  <c r="D60"/>
  <c r="A60"/>
  <c r="F60"/>
  <c r="C60"/>
  <c r="H60"/>
  <c r="H158"/>
  <c r="N158"/>
  <c r="D158"/>
  <c r="B158"/>
  <c r="F158"/>
  <c r="A158"/>
  <c r="G158"/>
  <c r="C158"/>
  <c r="K158"/>
  <c r="I158"/>
  <c r="J158"/>
  <c r="C181"/>
  <c r="K181"/>
  <c r="J181"/>
  <c r="F181"/>
  <c r="H181"/>
  <c r="G181"/>
  <c r="I181"/>
  <c r="B181"/>
  <c r="D181"/>
  <c r="N181"/>
  <c r="A181"/>
  <c r="B51"/>
  <c r="D51"/>
  <c r="I51"/>
  <c r="G51"/>
  <c r="J51"/>
  <c r="F51"/>
  <c r="C51"/>
  <c r="K51"/>
  <c r="N51"/>
  <c r="H51"/>
  <c r="A51"/>
  <c r="F120"/>
  <c r="I120"/>
  <c r="D120"/>
  <c r="N120"/>
  <c r="B120"/>
  <c r="C120"/>
  <c r="K120"/>
  <c r="H120"/>
  <c r="G120"/>
  <c r="J120"/>
  <c r="A120"/>
  <c r="D30"/>
  <c r="A30"/>
  <c r="F30"/>
  <c r="J30"/>
  <c r="K30"/>
  <c r="H30"/>
  <c r="G30"/>
  <c r="C30"/>
  <c r="I30"/>
  <c r="B30"/>
  <c r="C177"/>
  <c r="J177"/>
  <c r="H177"/>
  <c r="D177"/>
  <c r="A177"/>
  <c r="I177"/>
  <c r="K177"/>
  <c r="F177"/>
  <c r="N177"/>
  <c r="G177"/>
  <c r="B177"/>
  <c r="K58"/>
  <c r="B58"/>
  <c r="I58"/>
  <c r="H58"/>
  <c r="A58"/>
  <c r="F58"/>
  <c r="G58"/>
  <c r="D58"/>
  <c r="N58"/>
  <c r="J58"/>
  <c r="C58"/>
  <c r="F299"/>
  <c r="G299"/>
  <c r="D299"/>
  <c r="A299"/>
  <c r="C299"/>
  <c r="J299"/>
  <c r="H299"/>
  <c r="B299"/>
  <c r="N299"/>
  <c r="I299"/>
  <c r="K299"/>
  <c r="J184"/>
  <c r="N184"/>
  <c r="C184"/>
  <c r="F184"/>
  <c r="H184"/>
  <c r="I184"/>
  <c r="K184"/>
  <c r="D184"/>
  <c r="B184"/>
  <c r="G184"/>
  <c r="A184"/>
  <c r="N168"/>
  <c r="I168"/>
  <c r="G168"/>
  <c r="H168"/>
  <c r="B168"/>
  <c r="K168"/>
  <c r="A168"/>
  <c r="C168"/>
  <c r="J168"/>
  <c r="D168"/>
  <c r="F168"/>
  <c r="A211"/>
  <c r="H211"/>
  <c r="I211"/>
  <c r="K211"/>
  <c r="C211"/>
  <c r="F211"/>
  <c r="B211"/>
  <c r="N211"/>
  <c r="G211"/>
  <c r="J211"/>
  <c r="D211"/>
  <c r="I174"/>
  <c r="C174"/>
  <c r="F174"/>
  <c r="A174"/>
  <c r="D174"/>
  <c r="J174"/>
  <c r="K174"/>
  <c r="B174"/>
  <c r="N174"/>
  <c r="G174"/>
  <c r="H174"/>
  <c r="F293"/>
  <c r="C293"/>
  <c r="A293"/>
  <c r="H293"/>
  <c r="D293"/>
  <c r="K293"/>
  <c r="N293"/>
  <c r="G293"/>
  <c r="B293"/>
  <c r="I293"/>
  <c r="J293"/>
  <c r="F153"/>
  <c r="D153"/>
  <c r="H153"/>
  <c r="B153"/>
  <c r="K153"/>
  <c r="C153"/>
  <c r="I153"/>
  <c r="J153"/>
  <c r="G153"/>
  <c r="A153"/>
  <c r="N153"/>
  <c r="K289"/>
  <c r="J289"/>
  <c r="I289"/>
  <c r="F289"/>
  <c r="D289"/>
  <c r="A289"/>
  <c r="G289"/>
  <c r="B289"/>
  <c r="C289"/>
  <c r="H289"/>
  <c r="N289"/>
  <c r="I209"/>
  <c r="K209"/>
  <c r="F209"/>
  <c r="H209"/>
  <c r="C209"/>
  <c r="B209"/>
  <c r="N209"/>
  <c r="D209"/>
  <c r="G209"/>
  <c r="J209"/>
  <c r="A209"/>
  <c r="A294"/>
  <c r="N294"/>
  <c r="D294"/>
  <c r="C294"/>
  <c r="I294"/>
  <c r="G294"/>
  <c r="H294"/>
  <c r="B294"/>
  <c r="J294"/>
  <c r="F294"/>
  <c r="K294"/>
  <c r="N233"/>
  <c r="K233"/>
  <c r="J233"/>
  <c r="G233"/>
  <c r="A233"/>
  <c r="F233"/>
  <c r="B233"/>
  <c r="D233"/>
  <c r="H233"/>
  <c r="C233"/>
  <c r="I233"/>
  <c r="F242"/>
  <c r="G242"/>
  <c r="N242"/>
  <c r="D242"/>
  <c r="C242"/>
  <c r="H242"/>
  <c r="K242"/>
  <c r="B242"/>
  <c r="J242"/>
  <c r="I242"/>
  <c r="A242"/>
  <c r="K38"/>
  <c r="G38"/>
  <c r="D38"/>
  <c r="F38"/>
  <c r="I38"/>
  <c r="N38"/>
  <c r="A38"/>
  <c r="H38"/>
  <c r="B38"/>
  <c r="C38"/>
  <c r="J38"/>
  <c r="I303"/>
  <c r="F303"/>
  <c r="H303"/>
  <c r="A303"/>
  <c r="J303"/>
  <c r="N303"/>
  <c r="G303"/>
  <c r="B303"/>
  <c r="K303"/>
  <c r="C303"/>
  <c r="D303"/>
  <c r="F187"/>
  <c r="G187"/>
  <c r="K187"/>
  <c r="J187"/>
  <c r="D187"/>
  <c r="N187"/>
  <c r="H187"/>
  <c r="I187"/>
  <c r="C187"/>
  <c r="A187"/>
  <c r="B187"/>
  <c r="A263"/>
  <c r="D263"/>
  <c r="G263"/>
  <c r="J263"/>
  <c r="H263"/>
  <c r="C263"/>
  <c r="N263"/>
  <c r="B263"/>
  <c r="I263"/>
  <c r="F263"/>
  <c r="K263"/>
  <c r="A27" i="16"/>
  <c r="D27"/>
  <c r="B27"/>
  <c r="F27"/>
  <c r="C27"/>
  <c r="A19"/>
  <c r="B19"/>
  <c r="F19"/>
  <c r="D19"/>
  <c r="C19"/>
  <c r="A9"/>
  <c r="B9"/>
  <c r="C9"/>
  <c r="H9"/>
  <c r="D9"/>
  <c r="G9"/>
  <c r="A28"/>
  <c r="B28"/>
  <c r="F28"/>
  <c r="C28"/>
  <c r="D28"/>
  <c r="A20"/>
  <c r="F20"/>
  <c r="C20"/>
  <c r="B20"/>
  <c r="D20"/>
  <c r="A10"/>
  <c r="H10"/>
  <c r="D10"/>
  <c r="B10"/>
  <c r="G10"/>
  <c r="C10"/>
  <c r="H239" i="17"/>
  <c r="I239"/>
  <c r="N239"/>
  <c r="A239"/>
  <c r="K239"/>
  <c r="F239"/>
  <c r="D239"/>
  <c r="C239"/>
  <c r="G239"/>
  <c r="J239"/>
  <c r="B239"/>
  <c r="A216"/>
  <c r="N216"/>
  <c r="D216"/>
  <c r="F216"/>
  <c r="K216"/>
  <c r="I216"/>
  <c r="J216"/>
  <c r="C216"/>
  <c r="H216"/>
  <c r="G216"/>
  <c r="B216"/>
  <c r="I291"/>
  <c r="D291"/>
  <c r="K291"/>
  <c r="J291"/>
  <c r="F291"/>
  <c r="C291"/>
  <c r="H291"/>
  <c r="B291"/>
  <c r="N291"/>
  <c r="A291"/>
  <c r="G291"/>
  <c r="G285"/>
  <c r="B285"/>
  <c r="F285"/>
  <c r="K285"/>
  <c r="C285"/>
  <c r="J285"/>
  <c r="N285"/>
  <c r="I285"/>
  <c r="A285"/>
  <c r="D285"/>
  <c r="H285"/>
  <c r="G90"/>
  <c r="J90"/>
  <c r="K90"/>
  <c r="H90"/>
  <c r="D90"/>
  <c r="N90"/>
  <c r="F90"/>
  <c r="B90"/>
  <c r="A90"/>
  <c r="I90"/>
  <c r="C90"/>
  <c r="B75"/>
  <c r="I75"/>
  <c r="K75"/>
  <c r="D75"/>
  <c r="A75"/>
  <c r="G75"/>
  <c r="H75"/>
  <c r="C75"/>
  <c r="F75"/>
  <c r="J75"/>
  <c r="N75"/>
  <c r="I191"/>
  <c r="C191"/>
  <c r="K191"/>
  <c r="J191"/>
  <c r="G191"/>
  <c r="F191"/>
  <c r="D191"/>
  <c r="N191"/>
  <c r="A191"/>
  <c r="H191"/>
  <c r="B191"/>
  <c r="I232"/>
  <c r="K232"/>
  <c r="A232"/>
  <c r="D232"/>
  <c r="F232"/>
  <c r="H232"/>
  <c r="G232"/>
  <c r="C232"/>
  <c r="B232"/>
  <c r="N232"/>
  <c r="J232"/>
  <c r="C63"/>
  <c r="D63"/>
  <c r="K63"/>
  <c r="I63"/>
  <c r="J63"/>
  <c r="H63"/>
  <c r="N63"/>
  <c r="A63"/>
  <c r="F63"/>
  <c r="B63"/>
  <c r="G63"/>
  <c r="D171"/>
  <c r="H171"/>
  <c r="J171"/>
  <c r="F171"/>
  <c r="A171"/>
  <c r="K171"/>
  <c r="C171"/>
  <c r="I171"/>
  <c r="B171"/>
  <c r="G171"/>
  <c r="N171"/>
  <c r="C27"/>
  <c r="H27"/>
  <c r="A27"/>
  <c r="K27"/>
  <c r="B27"/>
  <c r="D27"/>
  <c r="G27"/>
  <c r="F27"/>
  <c r="J27"/>
  <c r="I27"/>
  <c r="H192"/>
  <c r="K192"/>
  <c r="F192"/>
  <c r="I192"/>
  <c r="A192"/>
  <c r="J192"/>
  <c r="C192"/>
  <c r="G192"/>
  <c r="B192"/>
  <c r="N192"/>
  <c r="D192"/>
  <c r="J265"/>
  <c r="K265"/>
  <c r="A265"/>
  <c r="N265"/>
  <c r="C265"/>
  <c r="H265"/>
  <c r="I265"/>
  <c r="F265"/>
  <c r="D265"/>
  <c r="B265"/>
  <c r="G265"/>
  <c r="A223"/>
  <c r="F223"/>
  <c r="B223"/>
  <c r="D223"/>
  <c r="I223"/>
  <c r="N223"/>
  <c r="J223"/>
  <c r="H223"/>
  <c r="C223"/>
  <c r="G223"/>
  <c r="K223"/>
  <c r="B276"/>
  <c r="D276"/>
  <c r="I276"/>
  <c r="J276"/>
  <c r="A276"/>
  <c r="G276"/>
  <c r="H276"/>
  <c r="F276"/>
  <c r="C276"/>
  <c r="K276"/>
  <c r="N276"/>
  <c r="B131"/>
  <c r="A131"/>
  <c r="H131"/>
  <c r="N131"/>
  <c r="F131"/>
  <c r="G131"/>
  <c r="D131"/>
  <c r="K131"/>
  <c r="C131"/>
  <c r="J131"/>
  <c r="I131"/>
  <c r="C99"/>
  <c r="K99"/>
  <c r="N99"/>
  <c r="A99"/>
  <c r="G99"/>
  <c r="J99"/>
  <c r="D99"/>
  <c r="B99"/>
  <c r="H99"/>
  <c r="F99"/>
  <c r="I99"/>
  <c r="J272"/>
  <c r="B272"/>
  <c r="I272"/>
  <c r="C272"/>
  <c r="H272"/>
  <c r="K272"/>
  <c r="D272"/>
  <c r="F272"/>
  <c r="G272"/>
  <c r="N272"/>
  <c r="A272"/>
  <c r="C154"/>
  <c r="B154"/>
  <c r="D154"/>
  <c r="H154"/>
  <c r="J154"/>
  <c r="N154"/>
  <c r="F154"/>
  <c r="G154"/>
  <c r="I154"/>
  <c r="A154"/>
  <c r="K154"/>
  <c r="I284"/>
  <c r="B284"/>
  <c r="J284"/>
  <c r="A284"/>
  <c r="K284"/>
  <c r="N284"/>
  <c r="C284"/>
  <c r="G284"/>
  <c r="F284"/>
  <c r="D284"/>
  <c r="H284"/>
  <c r="F307"/>
  <c r="H307"/>
  <c r="J307"/>
  <c r="D307"/>
  <c r="N307"/>
  <c r="I307"/>
  <c r="A307"/>
  <c r="B307"/>
  <c r="K307"/>
  <c r="G307"/>
  <c r="C307"/>
  <c r="I102"/>
  <c r="D102"/>
  <c r="F102"/>
  <c r="J102"/>
  <c r="C102"/>
  <c r="G102"/>
  <c r="N102"/>
  <c r="A102"/>
  <c r="B102"/>
  <c r="H102"/>
  <c r="K102"/>
  <c r="A130"/>
  <c r="B130"/>
  <c r="F130"/>
  <c r="J130"/>
  <c r="D130"/>
  <c r="H130"/>
  <c r="K130"/>
  <c r="G130"/>
  <c r="I130"/>
  <c r="N130"/>
  <c r="C130"/>
  <c r="H290"/>
  <c r="G290"/>
  <c r="I290"/>
  <c r="N290"/>
  <c r="B290"/>
  <c r="D290"/>
  <c r="A290"/>
  <c r="C290"/>
  <c r="F290"/>
  <c r="J290"/>
  <c r="K290"/>
  <c r="J218"/>
  <c r="G218"/>
  <c r="N218"/>
  <c r="D218"/>
  <c r="C218"/>
  <c r="I218"/>
  <c r="A218"/>
  <c r="H218"/>
  <c r="K218"/>
  <c r="B218"/>
  <c r="F218"/>
  <c r="I270"/>
  <c r="D270"/>
  <c r="K270"/>
  <c r="H270"/>
  <c r="F270"/>
  <c r="C270"/>
  <c r="J270"/>
  <c r="A270"/>
  <c r="B270"/>
  <c r="N270"/>
  <c r="G270"/>
  <c r="K195"/>
  <c r="H195"/>
  <c r="A195"/>
  <c r="B195"/>
  <c r="I195"/>
  <c r="D195"/>
  <c r="J195"/>
  <c r="G195"/>
  <c r="C195"/>
  <c r="N195"/>
  <c r="F195"/>
  <c r="H261"/>
  <c r="A261"/>
  <c r="N261"/>
  <c r="J261"/>
  <c r="K261"/>
  <c r="D261"/>
  <c r="F261"/>
  <c r="B261"/>
  <c r="G261"/>
  <c r="I261"/>
  <c r="C261"/>
  <c r="G124"/>
  <c r="D124"/>
  <c r="H124"/>
  <c r="B124"/>
  <c r="C124"/>
  <c r="F124"/>
  <c r="I124"/>
  <c r="A124"/>
  <c r="K124"/>
  <c r="N124"/>
  <c r="J124"/>
  <c r="I178"/>
  <c r="N178"/>
  <c r="C178"/>
  <c r="D178"/>
  <c r="K178"/>
  <c r="F178"/>
  <c r="B178"/>
  <c r="J178"/>
  <c r="G178"/>
  <c r="H178"/>
  <c r="A178"/>
  <c r="H214"/>
  <c r="A214"/>
  <c r="J214"/>
  <c r="D214"/>
  <c r="I214"/>
  <c r="K214"/>
  <c r="F214"/>
  <c r="G214"/>
  <c r="B214"/>
  <c r="N214"/>
  <c r="C214"/>
  <c r="F182"/>
  <c r="N182"/>
  <c r="C182"/>
  <c r="H182"/>
  <c r="B182"/>
  <c r="J182"/>
  <c r="A182"/>
  <c r="K182"/>
  <c r="I182"/>
  <c r="G182"/>
  <c r="D182"/>
  <c r="G180"/>
  <c r="H180"/>
  <c r="J180"/>
  <c r="K180"/>
  <c r="C180"/>
  <c r="I180"/>
  <c r="B180"/>
  <c r="D180"/>
  <c r="N180"/>
  <c r="F180"/>
  <c r="A180"/>
  <c r="F64"/>
  <c r="C64"/>
  <c r="N64"/>
  <c r="D64"/>
  <c r="I64"/>
  <c r="J64"/>
  <c r="H64"/>
  <c r="A64"/>
  <c r="B64"/>
  <c r="G64"/>
  <c r="K64"/>
  <c r="F249"/>
  <c r="J249"/>
  <c r="I249"/>
  <c r="D249"/>
  <c r="G249"/>
  <c r="C249"/>
  <c r="B249"/>
  <c r="K249"/>
  <c r="A249"/>
  <c r="N249"/>
  <c r="H249"/>
  <c r="B21"/>
  <c r="H21"/>
  <c r="K21"/>
  <c r="F21"/>
  <c r="G21"/>
  <c r="C21"/>
  <c r="I21"/>
  <c r="A21"/>
  <c r="J21"/>
  <c r="D21"/>
  <c r="D220"/>
  <c r="F220"/>
  <c r="B220"/>
  <c r="C220"/>
  <c r="H220"/>
  <c r="A220"/>
  <c r="G220"/>
  <c r="I220"/>
  <c r="J220"/>
  <c r="K220"/>
  <c r="N220"/>
  <c r="H301"/>
  <c r="D301"/>
  <c r="F301"/>
  <c r="A301"/>
  <c r="N301"/>
  <c r="C301"/>
  <c r="I301"/>
  <c r="K301"/>
  <c r="G301"/>
  <c r="B301"/>
  <c r="J301"/>
  <c r="K283"/>
  <c r="H283"/>
  <c r="D283"/>
  <c r="A283"/>
  <c r="I283"/>
  <c r="F283"/>
  <c r="N283"/>
  <c r="C283"/>
  <c r="B283"/>
  <c r="G283"/>
  <c r="J283"/>
  <c r="I88"/>
  <c r="K88"/>
  <c r="H88"/>
  <c r="D88"/>
  <c r="C88"/>
  <c r="B88"/>
  <c r="J88"/>
  <c r="G88"/>
  <c r="A88"/>
  <c r="N88"/>
  <c r="F88"/>
  <c r="J24"/>
  <c r="D24"/>
  <c r="A24"/>
  <c r="K24"/>
  <c r="G24"/>
  <c r="C24"/>
  <c r="B24"/>
  <c r="H24"/>
  <c r="F24"/>
  <c r="I24"/>
  <c r="K250"/>
  <c r="N250"/>
  <c r="D250"/>
  <c r="F250"/>
  <c r="A250"/>
  <c r="B250"/>
  <c r="H250"/>
  <c r="J250"/>
  <c r="I250"/>
  <c r="G250"/>
  <c r="C250"/>
  <c r="D122"/>
  <c r="N122"/>
  <c r="F122"/>
  <c r="I122"/>
  <c r="B122"/>
  <c r="J122"/>
  <c r="K122"/>
  <c r="H122"/>
  <c r="A122"/>
  <c r="C122"/>
  <c r="G122"/>
  <c r="G55"/>
  <c r="A55"/>
  <c r="H55"/>
  <c r="F55"/>
  <c r="B55"/>
  <c r="N55"/>
  <c r="I55"/>
  <c r="J55"/>
  <c r="C55"/>
  <c r="K55"/>
  <c r="D55"/>
  <c r="H10"/>
  <c r="G10"/>
  <c r="D10"/>
  <c r="I10"/>
  <c r="P10"/>
  <c r="J10"/>
  <c r="C10"/>
  <c r="N10"/>
  <c r="F10"/>
  <c r="K10"/>
  <c r="A10"/>
  <c r="O10"/>
  <c r="B10"/>
  <c r="M10"/>
  <c r="L10"/>
  <c r="N279"/>
  <c r="J279"/>
  <c r="D279"/>
  <c r="C279"/>
  <c r="B279"/>
  <c r="K279"/>
  <c r="G279"/>
  <c r="H279"/>
  <c r="A279"/>
  <c r="F279"/>
  <c r="I279"/>
  <c r="A268"/>
  <c r="B268"/>
  <c r="G268"/>
  <c r="F268"/>
  <c r="C268"/>
  <c r="I268"/>
  <c r="N268"/>
  <c r="K268"/>
  <c r="H268"/>
  <c r="J268"/>
  <c r="D268"/>
  <c r="A87"/>
  <c r="F87"/>
  <c r="K87"/>
  <c r="J87"/>
  <c r="I87"/>
  <c r="D87"/>
  <c r="C87"/>
  <c r="H87"/>
  <c r="G87"/>
  <c r="N87"/>
  <c r="B87"/>
  <c r="F194"/>
  <c r="C194"/>
  <c r="B194"/>
  <c r="D194"/>
  <c r="I194"/>
  <c r="G194"/>
  <c r="J194"/>
  <c r="A194"/>
  <c r="H194"/>
  <c r="N194"/>
  <c r="K194"/>
  <c r="D128"/>
  <c r="G128"/>
  <c r="I128"/>
  <c r="H128"/>
  <c r="K128"/>
  <c r="C128"/>
  <c r="N128"/>
  <c r="F128"/>
  <c r="J128"/>
  <c r="B128"/>
  <c r="A128"/>
  <c r="C255"/>
  <c r="F255"/>
  <c r="J255"/>
  <c r="D255"/>
  <c r="I255"/>
  <c r="H255"/>
  <c r="B255"/>
  <c r="N255"/>
  <c r="G255"/>
  <c r="A255"/>
  <c r="K255"/>
  <c r="I71"/>
  <c r="B71"/>
  <c r="N71"/>
  <c r="D71"/>
  <c r="K71"/>
  <c r="J71"/>
  <c r="C71"/>
  <c r="H71"/>
  <c r="F71"/>
  <c r="A71"/>
  <c r="G71"/>
  <c r="I19"/>
  <c r="C19"/>
  <c r="A19"/>
  <c r="H19"/>
  <c r="D19"/>
  <c r="K19"/>
  <c r="F19"/>
  <c r="B19"/>
  <c r="G19"/>
  <c r="J19"/>
  <c r="F200"/>
  <c r="I200"/>
  <c r="C200"/>
  <c r="A200"/>
  <c r="N200"/>
  <c r="J200"/>
  <c r="K200"/>
  <c r="D200"/>
  <c r="H200"/>
  <c r="B200"/>
  <c r="G200"/>
  <c r="C91"/>
  <c r="G91"/>
  <c r="N91"/>
  <c r="F91"/>
  <c r="J91"/>
  <c r="I91"/>
  <c r="D91"/>
  <c r="B91"/>
  <c r="H91"/>
  <c r="A91"/>
  <c r="K91"/>
  <c r="B217"/>
  <c r="K217"/>
  <c r="J217"/>
  <c r="I217"/>
  <c r="A217"/>
  <c r="F217"/>
  <c r="G217"/>
  <c r="D217"/>
  <c r="H217"/>
  <c r="N217"/>
  <c r="C217"/>
  <c r="J189"/>
  <c r="G189"/>
  <c r="F189"/>
  <c r="C189"/>
  <c r="B189"/>
  <c r="I189"/>
  <c r="H189"/>
  <c r="K189"/>
  <c r="N189"/>
  <c r="A189"/>
  <c r="D189"/>
  <c r="I175"/>
  <c r="D175"/>
  <c r="B175"/>
  <c r="A175"/>
  <c r="J175"/>
  <c r="F175"/>
  <c r="C175"/>
  <c r="N175"/>
  <c r="K175"/>
  <c r="G175"/>
  <c r="H175"/>
  <c r="D193"/>
  <c r="C193"/>
  <c r="F193"/>
  <c r="J193"/>
  <c r="H193"/>
  <c r="B193"/>
  <c r="A193"/>
  <c r="G193"/>
  <c r="K193"/>
  <c r="I193"/>
  <c r="N193"/>
  <c r="A52"/>
  <c r="F52"/>
  <c r="N52"/>
  <c r="B52"/>
  <c r="H52"/>
  <c r="G52"/>
  <c r="D52"/>
  <c r="I52"/>
  <c r="J52"/>
  <c r="K52"/>
  <c r="C52"/>
  <c r="K92"/>
  <c r="N92"/>
  <c r="A92"/>
  <c r="C92"/>
  <c r="H92"/>
  <c r="B92"/>
  <c r="I92"/>
  <c r="J92"/>
  <c r="G92"/>
  <c r="F92"/>
  <c r="D92"/>
  <c r="K147"/>
  <c r="B147"/>
  <c r="C147"/>
  <c r="A147"/>
  <c r="N147"/>
  <c r="G147"/>
  <c r="J147"/>
  <c r="H147"/>
  <c r="F147"/>
  <c r="D147"/>
  <c r="I147"/>
  <c r="D257"/>
  <c r="J257"/>
  <c r="B257"/>
  <c r="C257"/>
  <c r="F257"/>
  <c r="N257"/>
  <c r="H257"/>
  <c r="G257"/>
  <c r="A257"/>
  <c r="I257"/>
  <c r="K257"/>
  <c r="B258"/>
  <c r="A258"/>
  <c r="F258"/>
  <c r="C258"/>
  <c r="J258"/>
  <c r="N258"/>
  <c r="D258"/>
  <c r="I258"/>
  <c r="K258"/>
  <c r="G258"/>
  <c r="H258"/>
  <c r="I129"/>
  <c r="A129"/>
  <c r="N129"/>
  <c r="C129"/>
  <c r="F129"/>
  <c r="B129"/>
  <c r="K129"/>
  <c r="J129"/>
  <c r="D129"/>
  <c r="G129"/>
  <c r="H129"/>
  <c r="H278"/>
  <c r="K278"/>
  <c r="N278"/>
  <c r="G278"/>
  <c r="B278"/>
  <c r="F278"/>
  <c r="A278"/>
  <c r="D278"/>
  <c r="J278"/>
  <c r="C278"/>
  <c r="I278"/>
  <c r="K74"/>
  <c r="G74"/>
  <c r="N74"/>
  <c r="D74"/>
  <c r="A74"/>
  <c r="J74"/>
  <c r="I74"/>
  <c r="C74"/>
  <c r="B74"/>
  <c r="H74"/>
  <c r="F74"/>
  <c r="C202"/>
  <c r="H202"/>
  <c r="G202"/>
  <c r="I202"/>
  <c r="F202"/>
  <c r="N202"/>
  <c r="A202"/>
  <c r="D202"/>
  <c r="J202"/>
  <c r="B202"/>
  <c r="K202"/>
  <c r="J264"/>
  <c r="D264"/>
  <c r="A264"/>
  <c r="B264"/>
  <c r="N264"/>
  <c r="C264"/>
  <c r="H264"/>
  <c r="G264"/>
  <c r="I264"/>
  <c r="K264"/>
  <c r="F264"/>
  <c r="K66"/>
  <c r="N66"/>
  <c r="J66"/>
  <c r="I66"/>
  <c r="A66"/>
  <c r="F66"/>
  <c r="B66"/>
  <c r="H66"/>
  <c r="G66"/>
  <c r="C66"/>
  <c r="D66"/>
  <c r="K302"/>
  <c r="I302"/>
  <c r="A302"/>
  <c r="C302"/>
  <c r="J302"/>
  <c r="H302"/>
  <c r="N302"/>
  <c r="F302"/>
  <c r="D302"/>
  <c r="G302"/>
  <c r="B302"/>
  <c r="N40"/>
  <c r="A40"/>
  <c r="H40"/>
  <c r="B40"/>
  <c r="C40"/>
  <c r="K40"/>
  <c r="I40"/>
  <c r="F40"/>
  <c r="J40"/>
  <c r="D40"/>
  <c r="G40"/>
  <c r="A94"/>
  <c r="J94"/>
  <c r="G94"/>
  <c r="I94"/>
  <c r="C94"/>
  <c r="H94"/>
  <c r="K94"/>
  <c r="N94"/>
  <c r="B94"/>
  <c r="D94"/>
  <c r="F94"/>
  <c r="K188"/>
  <c r="A188"/>
  <c r="H188"/>
  <c r="C188"/>
  <c r="J188"/>
  <c r="D188"/>
  <c r="F188"/>
  <c r="I188"/>
  <c r="G188"/>
  <c r="B188"/>
  <c r="N188"/>
  <c r="D25"/>
  <c r="A25"/>
  <c r="I25"/>
  <c r="B25"/>
  <c r="G25"/>
  <c r="K25"/>
  <c r="C25"/>
  <c r="J25"/>
  <c r="F25"/>
  <c r="H25"/>
  <c r="A33" i="16"/>
  <c r="D33"/>
  <c r="B33"/>
  <c r="C33"/>
  <c r="F33"/>
  <c r="A25"/>
  <c r="B25"/>
  <c r="F25"/>
  <c r="C25"/>
  <c r="D25"/>
  <c r="A17"/>
  <c r="F17"/>
  <c r="D17"/>
  <c r="C17"/>
  <c r="B17"/>
  <c r="A13"/>
  <c r="C13"/>
  <c r="G13"/>
  <c r="H13"/>
  <c r="B13"/>
  <c r="D13"/>
  <c r="A26"/>
  <c r="D26"/>
  <c r="B26"/>
  <c r="C26"/>
  <c r="F26"/>
  <c r="A18"/>
  <c r="C18"/>
  <c r="F18"/>
  <c r="D18"/>
  <c r="B18"/>
  <c r="A11"/>
  <c r="C11"/>
  <c r="D11"/>
  <c r="B11"/>
  <c r="G11"/>
  <c r="H11"/>
  <c r="J24"/>
  <c r="J21"/>
  <c r="J22"/>
  <c r="J27"/>
  <c r="J28"/>
  <c r="J33"/>
  <c r="J15"/>
  <c r="J32"/>
  <c r="J29"/>
  <c r="J30"/>
  <c r="J23"/>
  <c r="J17"/>
  <c r="J18"/>
  <c r="J25"/>
  <c r="J26"/>
  <c r="J31"/>
  <c r="J16"/>
  <c r="J19"/>
  <c r="J20"/>
  <c r="J9" l="1"/>
  <c r="J13"/>
  <c r="J12"/>
  <c r="J14"/>
  <c r="J10"/>
  <c r="J11"/>
</calcChain>
</file>

<file path=xl/sharedStrings.xml><?xml version="1.0" encoding="utf-8"?>
<sst xmlns="http://schemas.openxmlformats.org/spreadsheetml/2006/main" count="345" uniqueCount="123">
  <si>
    <t>Gender</t>
  </si>
  <si>
    <t>Category Judge</t>
  </si>
  <si>
    <t>Place</t>
  </si>
  <si>
    <t>Date</t>
  </si>
  <si>
    <t>Age Group</t>
  </si>
  <si>
    <t>Timing</t>
  </si>
  <si>
    <t>Qualification</t>
  </si>
  <si>
    <t>Semifinal</t>
  </si>
  <si>
    <t>Final</t>
  </si>
  <si>
    <t>Starting Time</t>
  </si>
  <si>
    <t xml:space="preserve">Isolation Close </t>
  </si>
  <si>
    <t>Isolation Open</t>
  </si>
  <si>
    <t>Quota</t>
  </si>
  <si>
    <t>Jury President</t>
  </si>
  <si>
    <t>Order</t>
  </si>
  <si>
    <t>Last Name</t>
  </si>
  <si>
    <t>First Name</t>
  </si>
  <si>
    <t xml:space="preserve">Bib No. </t>
  </si>
  <si>
    <t>Place:</t>
  </si>
  <si>
    <t>Date:</t>
  </si>
  <si>
    <t>Rnd</t>
  </si>
  <si>
    <t>Start OrderA</t>
  </si>
  <si>
    <t>Bib No.</t>
  </si>
  <si>
    <t>Point</t>
  </si>
  <si>
    <t>Time</t>
  </si>
  <si>
    <t>Rank</t>
  </si>
  <si>
    <t>Rank +Rand</t>
  </si>
  <si>
    <t>Starting Time:</t>
  </si>
  <si>
    <t>Result</t>
  </si>
  <si>
    <t>Time:</t>
  </si>
  <si>
    <t>Description</t>
  </si>
  <si>
    <t>Qualification(1)</t>
  </si>
  <si>
    <t>Qualification(2)</t>
  </si>
  <si>
    <t>Rank.Avg</t>
  </si>
  <si>
    <t>R1</t>
  </si>
  <si>
    <t>R2</t>
  </si>
  <si>
    <t>TP</t>
  </si>
  <si>
    <t>rankQua</t>
  </si>
  <si>
    <t>Qua+SF</t>
  </si>
  <si>
    <t>Bib No</t>
  </si>
  <si>
    <t>Previous Rank</t>
  </si>
  <si>
    <t>Attempt</t>
  </si>
  <si>
    <t>rankSF</t>
  </si>
  <si>
    <t>SF+F</t>
  </si>
  <si>
    <t>SemiFinal</t>
  </si>
  <si>
    <t>Team</t>
  </si>
  <si>
    <t>Isolation Open:</t>
  </si>
  <si>
    <t>Isolation Close:</t>
  </si>
  <si>
    <t>Srt Order</t>
  </si>
  <si>
    <t>R+Rand</t>
  </si>
  <si>
    <t>Smaller Quota For Final</t>
  </si>
  <si>
    <t>NO</t>
  </si>
  <si>
    <t>Q1.</t>
  </si>
  <si>
    <t>Q2.</t>
  </si>
  <si>
    <t>Route Judge</t>
  </si>
  <si>
    <t>Qualification 1</t>
  </si>
  <si>
    <t>Qualification 2</t>
  </si>
  <si>
    <t>Competition Title</t>
  </si>
  <si>
    <t>Rank.avg</t>
  </si>
  <si>
    <t>rank Qual</t>
  </si>
  <si>
    <t>m=</t>
  </si>
  <si>
    <t>q1=</t>
  </si>
  <si>
    <t>q2=</t>
  </si>
  <si>
    <t>number of Q rank &lt;19 =</t>
  </si>
  <si>
    <t>Number of Athlete</t>
  </si>
  <si>
    <t>Number of Team</t>
  </si>
  <si>
    <t>R3</t>
  </si>
  <si>
    <t>R4</t>
  </si>
  <si>
    <t>Qualification(3)</t>
  </si>
  <si>
    <t>Qualification(4)</t>
  </si>
  <si>
    <t>Q3.</t>
  </si>
  <si>
    <t>Q4.</t>
  </si>
  <si>
    <t>semifinal quota</t>
  </si>
  <si>
    <t>Qualification 3</t>
  </si>
  <si>
    <t>Qualification 4</t>
  </si>
  <si>
    <t>Denisa</t>
  </si>
  <si>
    <t>Women</t>
  </si>
  <si>
    <t>Flash</t>
  </si>
  <si>
    <t>Kosek</t>
  </si>
  <si>
    <t>Olga</t>
  </si>
  <si>
    <t>CH</t>
  </si>
  <si>
    <t>SVK</t>
  </si>
  <si>
    <t>Šoltesová</t>
  </si>
  <si>
    <t>Maria</t>
  </si>
  <si>
    <t>Fucalova</t>
  </si>
  <si>
    <t>Gabcikova</t>
  </si>
  <si>
    <t>Rebeka</t>
  </si>
  <si>
    <t>POL</t>
  </si>
  <si>
    <t>Louzecka</t>
  </si>
  <si>
    <t>Aneta</t>
  </si>
  <si>
    <t>CZE</t>
  </si>
  <si>
    <t>Lukačková</t>
  </si>
  <si>
    <t>Katarína</t>
  </si>
  <si>
    <t>Sulcova</t>
  </si>
  <si>
    <t>TOP</t>
  </si>
  <si>
    <t xml:space="preserve">Zilina LaSkala, Slovakia </t>
  </si>
  <si>
    <t>Poradie:</t>
  </si>
  <si>
    <t>Meno:</t>
  </si>
  <si>
    <t>Číslo:</t>
  </si>
  <si>
    <t>Finále:</t>
  </si>
  <si>
    <t>Minarik</t>
  </si>
  <si>
    <t>Martin</t>
  </si>
  <si>
    <t>Korenko</t>
  </si>
  <si>
    <t>Ján</t>
  </si>
  <si>
    <t>Masny</t>
  </si>
  <si>
    <t>Vladimir</t>
  </si>
  <si>
    <t>Frastia</t>
  </si>
  <si>
    <t>Emil</t>
  </si>
  <si>
    <t>Černy</t>
  </si>
  <si>
    <t>Marek</t>
  </si>
  <si>
    <t>Suchý</t>
  </si>
  <si>
    <t>Anton</t>
  </si>
  <si>
    <t>Kuric</t>
  </si>
  <si>
    <t>Peter</t>
  </si>
  <si>
    <t>Svingal</t>
  </si>
  <si>
    <t>Juraj</t>
  </si>
  <si>
    <t>Sukačová</t>
  </si>
  <si>
    <t>Tereza</t>
  </si>
  <si>
    <t>Vicianová</t>
  </si>
  <si>
    <t>Silvia</t>
  </si>
  <si>
    <t>Fucelova</t>
  </si>
  <si>
    <t>2.Kolo SP v Drytoolingu</t>
  </si>
  <si>
    <t>Juraj Švingal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</si>
</sst>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[$-409]d\-mmm\-yyyy;@"/>
    <numFmt numFmtId="166" formatCode="0.00000"/>
    <numFmt numFmtId="167" formatCode="h:mm;@"/>
    <numFmt numFmtId="168" formatCode="[$-F400]h:mm:ss\ AM/PM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1"/>
      <color theme="0"/>
      <name val="Calibri Light"/>
      <family val="1"/>
      <scheme val="maj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4" fillId="0" borderId="8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167" fontId="6" fillId="0" borderId="0" xfId="0" applyNumberFormat="1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167" fontId="6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164" fontId="0" fillId="0" borderId="0" xfId="0" applyNumberFormat="1" applyProtection="1"/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left" vertical="center"/>
    </xf>
    <xf numFmtId="2" fontId="6" fillId="3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3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167" fontId="6" fillId="0" borderId="0" xfId="0" applyNumberFormat="1" applyFont="1" applyAlignment="1" applyProtection="1">
      <alignment vertical="center"/>
    </xf>
    <xf numFmtId="165" fontId="6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Alignment="1"/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167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11" fillId="0" borderId="0" xfId="0" applyFont="1" applyAlignment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7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7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</xf>
    <xf numFmtId="168" fontId="6" fillId="0" borderId="0" xfId="0" applyNumberFormat="1" applyFont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e" xfId="0" builtinId="0"/>
  </cellStyles>
  <dxfs count="69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34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343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4343"/>
      <color rgb="FF64CF82"/>
      <color rgb="FF62C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597886</xdr:colOff>
      <xdr:row>6</xdr:row>
      <xdr:rowOff>122410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597886</xdr:colOff>
      <xdr:row>6</xdr:row>
      <xdr:rowOff>122410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655036</xdr:colOff>
      <xdr:row>6</xdr:row>
      <xdr:rowOff>122410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597886</xdr:colOff>
      <xdr:row>6</xdr:row>
      <xdr:rowOff>122410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655036</xdr:colOff>
      <xdr:row>6</xdr:row>
      <xdr:rowOff>122410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107778</xdr:rowOff>
    </xdr:from>
    <xdr:to>
      <xdr:col>1</xdr:col>
      <xdr:colOff>1085850</xdr:colOff>
      <xdr:row>6</xdr:row>
      <xdr:rowOff>208135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107778"/>
          <a:ext cx="1247775" cy="1471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674086</xdr:colOff>
      <xdr:row>6</xdr:row>
      <xdr:rowOff>122410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38125"/>
          <a:ext cx="1064611" cy="1255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674086</xdr:colOff>
      <xdr:row>6</xdr:row>
      <xdr:rowOff>122410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121761" cy="1255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674086</xdr:colOff>
      <xdr:row>6</xdr:row>
      <xdr:rowOff>122410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064611" cy="12558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597886</xdr:colOff>
      <xdr:row>6</xdr:row>
      <xdr:rowOff>122410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238125"/>
          <a:ext cx="1064611" cy="12558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674086</xdr:colOff>
      <xdr:row>6</xdr:row>
      <xdr:rowOff>122410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064611" cy="12558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107778</xdr:rowOff>
    </xdr:from>
    <xdr:to>
      <xdr:col>1</xdr:col>
      <xdr:colOff>1047750</xdr:colOff>
      <xdr:row>6</xdr:row>
      <xdr:rowOff>208135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07778"/>
          <a:ext cx="1247775" cy="1471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19"/>
  <sheetViews>
    <sheetView topLeftCell="B1" zoomScaleNormal="100" workbookViewId="0">
      <selection activeCell="C8" sqref="C8"/>
    </sheetView>
  </sheetViews>
  <sheetFormatPr defaultRowHeight="15"/>
  <cols>
    <col min="1" max="1" width="1.140625" customWidth="1"/>
    <col min="2" max="2" width="24.7109375" bestFit="1" customWidth="1"/>
    <col min="3" max="3" width="31" customWidth="1"/>
    <col min="4" max="4" width="1.140625" customWidth="1"/>
    <col min="5" max="5" width="16.85546875" bestFit="1" customWidth="1"/>
    <col min="6" max="6" width="12.5703125" bestFit="1" customWidth="1"/>
    <col min="7" max="7" width="13.7109375" bestFit="1" customWidth="1"/>
    <col min="8" max="8" width="14" bestFit="1" customWidth="1"/>
    <col min="9" max="9" width="12.28515625" bestFit="1" customWidth="1"/>
    <col min="10" max="10" width="9.28515625" customWidth="1"/>
    <col min="11" max="12" width="9" hidden="1" customWidth="1"/>
    <col min="14" max="15" width="0" hidden="1" customWidth="1"/>
  </cols>
  <sheetData>
    <row r="1" spans="2:17" ht="8.25" customHeight="1" thickBot="1"/>
    <row r="2" spans="2:17" ht="20.25" customHeight="1" thickBot="1">
      <c r="B2" s="4" t="s">
        <v>57</v>
      </c>
      <c r="C2" s="29" t="s">
        <v>121</v>
      </c>
      <c r="D2" s="2"/>
      <c r="E2" s="133" t="s">
        <v>5</v>
      </c>
      <c r="F2" s="134"/>
      <c r="G2" s="134"/>
      <c r="H2" s="134"/>
      <c r="I2" s="135"/>
      <c r="K2" s="8" t="s">
        <v>63</v>
      </c>
      <c r="L2">
        <f ca="1">COUNTIF(QR!A:A,"&lt;19")</f>
        <v>0</v>
      </c>
      <c r="N2" t="s">
        <v>72</v>
      </c>
      <c r="O2">
        <f ca="1">IF(L2&gt;18,IF(L4&lt;L5,IF(18-L4&lt;16,18+L5,18-L4),18+L5),L2)</f>
        <v>0</v>
      </c>
    </row>
    <row r="3" spans="2:17" ht="20.25" customHeight="1" thickBot="1">
      <c r="B3" s="5" t="s">
        <v>13</v>
      </c>
      <c r="C3" s="30" t="s">
        <v>122</v>
      </c>
      <c r="D3" s="2"/>
      <c r="E3" s="70"/>
      <c r="F3" s="71" t="s">
        <v>3</v>
      </c>
      <c r="G3" s="69" t="s">
        <v>11</v>
      </c>
      <c r="H3" s="69" t="s">
        <v>10</v>
      </c>
      <c r="I3" s="13" t="s">
        <v>9</v>
      </c>
      <c r="K3" s="96" t="s">
        <v>60</v>
      </c>
      <c r="L3">
        <f ca="1">COUNTIF(QR!A:A,SMALL(QR!A:A,18))</f>
        <v>0</v>
      </c>
      <c r="Q3" s="3"/>
    </row>
    <row r="4" spans="2:17" ht="20.25" customHeight="1">
      <c r="B4" s="5" t="s">
        <v>1</v>
      </c>
      <c r="C4" s="30" t="s">
        <v>122</v>
      </c>
      <c r="D4" s="2"/>
      <c r="E4" s="72" t="s">
        <v>6</v>
      </c>
      <c r="F4" s="74">
        <f>C6</f>
        <v>44877</v>
      </c>
      <c r="G4" s="101"/>
      <c r="H4" s="101"/>
      <c r="I4" s="102"/>
      <c r="K4" s="8" t="s">
        <v>61</v>
      </c>
      <c r="L4">
        <f ca="1">L3-(L2-18)</f>
        <v>18</v>
      </c>
      <c r="M4" s="1"/>
    </row>
    <row r="5" spans="2:17" ht="20.25" customHeight="1" thickBot="1">
      <c r="B5" s="5" t="s">
        <v>2</v>
      </c>
      <c r="C5" s="30" t="s">
        <v>95</v>
      </c>
      <c r="D5" s="2"/>
      <c r="E5" s="73" t="s">
        <v>8</v>
      </c>
      <c r="F5" s="75" t="str">
        <f>C5</f>
        <v xml:space="preserve">Zilina LaSkala, Slovakia </v>
      </c>
      <c r="G5" s="103">
        <v>0.70833333333333337</v>
      </c>
      <c r="H5" s="103">
        <v>0.72916666666666663</v>
      </c>
      <c r="I5" s="104">
        <v>0.72916666666666663</v>
      </c>
      <c r="K5" s="8" t="s">
        <v>62</v>
      </c>
      <c r="L5">
        <f ca="1">L2-18</f>
        <v>-18</v>
      </c>
    </row>
    <row r="6" spans="2:17" ht="20.25" customHeight="1">
      <c r="B6" s="5" t="s">
        <v>3</v>
      </c>
      <c r="C6" s="31">
        <v>44877</v>
      </c>
      <c r="D6" s="2"/>
      <c r="E6" s="117"/>
      <c r="F6" s="118"/>
      <c r="G6" s="119"/>
      <c r="H6" s="119"/>
      <c r="I6" s="119"/>
      <c r="L6">
        <f ca="1">IF(L2&gt;18,IF(L4&lt;L5,IF(18-L4&lt;16,18+L5,18-L4),18+L5),L2)</f>
        <v>0</v>
      </c>
    </row>
    <row r="7" spans="2:17" ht="20.25" customHeight="1">
      <c r="B7" s="5" t="s">
        <v>0</v>
      </c>
      <c r="C7" s="30" t="s">
        <v>76</v>
      </c>
      <c r="D7" s="2"/>
      <c r="E7" s="3"/>
      <c r="F7" s="3"/>
      <c r="G7" s="3"/>
      <c r="H7" s="67"/>
      <c r="I7" s="68"/>
    </row>
    <row r="8" spans="2:17" ht="20.25" customHeight="1" thickBot="1">
      <c r="B8" s="6" t="s">
        <v>4</v>
      </c>
      <c r="C8" s="32"/>
      <c r="D8" s="2"/>
      <c r="G8" s="3"/>
      <c r="H8" s="3"/>
    </row>
    <row r="9" spans="2:17" ht="20.25" customHeight="1" thickBot="1">
      <c r="D9" s="2"/>
      <c r="E9" s="131" t="s">
        <v>12</v>
      </c>
      <c r="F9" s="132"/>
      <c r="G9" s="3"/>
    </row>
    <row r="10" spans="2:17" ht="20.25" customHeight="1" thickBot="1">
      <c r="B10" s="78" t="s">
        <v>6</v>
      </c>
      <c r="C10" s="79" t="s">
        <v>77</v>
      </c>
      <c r="D10" s="2"/>
      <c r="E10" s="144" t="s">
        <v>8</v>
      </c>
      <c r="F10" s="142">
        <v>6</v>
      </c>
      <c r="G10" s="138" t="s">
        <v>64</v>
      </c>
      <c r="H10" s="139"/>
      <c r="I10" s="27">
        <f>MAX(Rec.!C:C)</f>
        <v>6</v>
      </c>
      <c r="L10">
        <f ca="1">COUNTIF(SF.R!A:A,"&lt;9")</f>
        <v>0</v>
      </c>
    </row>
    <row r="11" spans="2:17" ht="20.25" customHeight="1" thickBot="1">
      <c r="B11" s="7" t="s">
        <v>50</v>
      </c>
      <c r="C11" s="13" t="s">
        <v>51</v>
      </c>
      <c r="D11" s="2"/>
      <c r="E11" s="145"/>
      <c r="F11" s="143"/>
      <c r="G11" s="136" t="s">
        <v>65</v>
      </c>
      <c r="H11" s="137"/>
      <c r="I11" s="28">
        <f>SUM(Rec.!V2:V301)</f>
        <v>3</v>
      </c>
      <c r="L11">
        <f ca="1">COUNTIF(SF.R!A:A,SMALL(SF.R!A:A,8))</f>
        <v>0</v>
      </c>
    </row>
    <row r="12" spans="2:17" ht="20.25" customHeight="1" thickBot="1">
      <c r="D12" s="2"/>
      <c r="G12" s="3"/>
      <c r="H12" s="3"/>
      <c r="L12">
        <f ca="1">L11-(L10-8)</f>
        <v>8</v>
      </c>
    </row>
    <row r="13" spans="2:17" ht="20.25" customHeight="1" thickBot="1">
      <c r="B13" s="140" t="s">
        <v>54</v>
      </c>
      <c r="C13" s="141"/>
      <c r="D13" s="2"/>
      <c r="G13" s="3"/>
      <c r="H13" s="3"/>
      <c r="L13">
        <f ca="1">L10-8</f>
        <v>-8</v>
      </c>
    </row>
    <row r="14" spans="2:17" ht="20.25" customHeight="1">
      <c r="B14" s="4" t="s">
        <v>55</v>
      </c>
      <c r="C14" s="95"/>
      <c r="D14" s="2"/>
      <c r="G14" s="3"/>
      <c r="H14" s="3"/>
      <c r="L14">
        <f ca="1">IF(L10&gt;8,IF(L12&lt;L13,IF(8-L12&lt;6,8+L13,8-L12),IF(L13&lt;L12,8+L13,IF(C11="NO",8+L13,IF(8-L12&lt;6,8+L13,8-L12)))),L10)</f>
        <v>0</v>
      </c>
    </row>
    <row r="15" spans="2:17" ht="20.25" customHeight="1">
      <c r="B15" s="5" t="s">
        <v>56</v>
      </c>
      <c r="C15" s="30"/>
      <c r="D15" s="2"/>
      <c r="G15" s="3"/>
      <c r="H15" s="3"/>
    </row>
    <row r="16" spans="2:17" ht="20.25" customHeight="1">
      <c r="B16" s="5" t="s">
        <v>73</v>
      </c>
      <c r="C16" s="30"/>
      <c r="D16" s="2"/>
      <c r="G16" s="3"/>
      <c r="H16" s="3"/>
    </row>
    <row r="17" spans="2:8" ht="20.25" customHeight="1">
      <c r="B17" s="5" t="s">
        <v>74</v>
      </c>
      <c r="C17" s="30"/>
      <c r="D17" s="2"/>
      <c r="G17" s="3"/>
      <c r="H17" s="3"/>
    </row>
    <row r="18" spans="2:8" ht="20.25" hidden="1" customHeight="1">
      <c r="B18" s="5" t="s">
        <v>7</v>
      </c>
      <c r="C18" s="30"/>
      <c r="D18" s="2"/>
      <c r="G18" s="3"/>
      <c r="H18" s="3"/>
    </row>
    <row r="19" spans="2:8" ht="20.25" customHeight="1" thickBot="1">
      <c r="B19" s="6" t="s">
        <v>8</v>
      </c>
      <c r="C19" s="32"/>
      <c r="D19" s="2"/>
      <c r="G19" s="3"/>
      <c r="H19" s="3"/>
    </row>
  </sheetData>
  <mergeCells count="7">
    <mergeCell ref="E9:F9"/>
    <mergeCell ref="E2:I2"/>
    <mergeCell ref="G11:H11"/>
    <mergeCell ref="G10:H10"/>
    <mergeCell ref="B13:C13"/>
    <mergeCell ref="F10:F11"/>
    <mergeCell ref="E10:E11"/>
  </mergeCells>
  <dataValidations count="2">
    <dataValidation type="list" allowBlank="1" showInputMessage="1" showErrorMessage="1" sqref="C10">
      <formula1>"Flash,Onsight"</formula1>
    </dataValidation>
    <dataValidation type="list" allowBlank="1" showInputMessage="1" showErrorMessage="1" sqref="C11">
      <formula1>"NO,YES"</formula1>
    </dataValidation>
  </dataValidations>
  <pageMargins left="0.7" right="0.7" top="0.75" bottom="0.75" header="0.3" footer="0.3"/>
  <pageSetup paperSize="9" scale="67" orientation="portrait" horizontalDpi="200" verticalDpi="20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L309"/>
  <sheetViews>
    <sheetView zoomScaleNormal="100" workbookViewId="0">
      <pane ySplit="8" topLeftCell="A9" activePane="bottomLeft" state="frozen"/>
      <selection pane="bottomLeft" activeCell="K9" sqref="K9"/>
    </sheetView>
  </sheetViews>
  <sheetFormatPr defaultRowHeight="15"/>
  <cols>
    <col min="1" max="1" width="5.7109375" customWidth="1"/>
    <col min="2" max="2" width="17.28515625" customWidth="1"/>
    <col min="3" max="3" width="16.42578125" customWidth="1"/>
    <col min="4" max="4" width="6.5703125" customWidth="1"/>
    <col min="5" max="5" width="8.42578125" bestFit="1" customWidth="1"/>
    <col min="6" max="6" width="8" customWidth="1"/>
    <col min="7" max="7" width="6.85546875" customWidth="1"/>
    <col min="8" max="8" width="9.42578125" bestFit="1" customWidth="1"/>
    <col min="9" max="9" width="12.7109375" style="41" customWidth="1"/>
    <col min="10" max="10" width="9" hidden="1" customWidth="1"/>
  </cols>
  <sheetData>
    <row r="1" spans="1:12" s="41" customFormat="1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147"/>
      <c r="I1" s="147"/>
      <c r="L1" s="44"/>
    </row>
    <row r="2" spans="1:12" s="41" customFormat="1" ht="18" customHeight="1">
      <c r="A2" s="146" t="str">
        <f>"Resultlist Qualification(4) "&amp;Inf.!C7 &amp;" "&amp;Inf.!C8&amp;" Lead"</f>
        <v>Resultlist Qualification(4) Women  Lead</v>
      </c>
      <c r="B2" s="146"/>
      <c r="C2" s="146"/>
      <c r="D2" s="146"/>
      <c r="E2" s="146"/>
      <c r="F2" s="146"/>
      <c r="G2" s="146"/>
      <c r="H2" s="146"/>
      <c r="I2" s="146"/>
      <c r="L2" s="44"/>
    </row>
    <row r="3" spans="1:12" s="41" customFormat="1" ht="18" customHeight="1">
      <c r="D3" s="43"/>
      <c r="E3" s="43"/>
      <c r="G3" s="150"/>
      <c r="H3" s="150"/>
      <c r="L3" s="44"/>
    </row>
    <row r="4" spans="1:12" s="41" customFormat="1" ht="18" customHeight="1">
      <c r="B4" s="120" t="s">
        <v>18</v>
      </c>
      <c r="C4" s="151" t="str">
        <f>Inf.!C5</f>
        <v xml:space="preserve">Zilina LaSkala, Slovakia </v>
      </c>
      <c r="D4" s="151"/>
      <c r="E4" s="46"/>
      <c r="F4" s="46"/>
      <c r="G4" s="46"/>
      <c r="H4" s="46"/>
      <c r="I4" s="47"/>
      <c r="L4" s="44"/>
    </row>
    <row r="5" spans="1:12" s="41" customFormat="1" ht="18" customHeight="1">
      <c r="B5" s="120" t="s">
        <v>19</v>
      </c>
      <c r="C5" s="152">
        <f>Inf.!F4</f>
        <v>44877</v>
      </c>
      <c r="D5" s="152"/>
      <c r="E5" s="46"/>
      <c r="F5" s="120" t="s">
        <v>29</v>
      </c>
      <c r="G5" s="149"/>
      <c r="H5" s="149"/>
      <c r="I5" s="47"/>
      <c r="L5" s="44"/>
    </row>
    <row r="6" spans="1:12" s="41" customFormat="1" ht="18" customHeight="1">
      <c r="B6" s="120"/>
      <c r="C6" s="124"/>
      <c r="D6" s="57"/>
      <c r="E6" s="46"/>
      <c r="F6" s="46"/>
      <c r="G6" s="46"/>
      <c r="H6" s="46"/>
      <c r="I6" s="47"/>
      <c r="L6" s="44"/>
    </row>
    <row r="7" spans="1:12" s="41" customFormat="1" ht="18" customHeight="1">
      <c r="B7" s="120"/>
      <c r="C7" s="124"/>
      <c r="D7" s="57"/>
      <c r="E7" s="46"/>
      <c r="F7" s="46"/>
      <c r="G7" s="46"/>
      <c r="H7" s="46"/>
      <c r="I7" s="47"/>
      <c r="L7" s="44"/>
    </row>
    <row r="8" spans="1:12" ht="35.1" customHeight="1">
      <c r="A8" s="37" t="s">
        <v>25</v>
      </c>
      <c r="B8" s="37" t="s">
        <v>15</v>
      </c>
      <c r="C8" s="37" t="s">
        <v>16</v>
      </c>
      <c r="D8" s="38" t="s">
        <v>45</v>
      </c>
      <c r="E8" s="37" t="s">
        <v>22</v>
      </c>
      <c r="F8" s="37" t="s">
        <v>23</v>
      </c>
      <c r="G8" s="37" t="s">
        <v>24</v>
      </c>
      <c r="H8" s="37" t="s">
        <v>41</v>
      </c>
      <c r="I8" s="37" t="s">
        <v>30</v>
      </c>
      <c r="J8" s="15" t="s">
        <v>58</v>
      </c>
      <c r="K8" s="15"/>
      <c r="L8" s="11"/>
    </row>
    <row r="9" spans="1:12" ht="21.95" customHeight="1">
      <c r="A9" s="20">
        <f>VLOOKUP(E9,Q4.SL!G:O,8,FALSE)</f>
        <v>1</v>
      </c>
      <c r="B9" s="36" t="str">
        <f>IFERROR(VLOOKUP(E9,Rec.!B:H,4,FALSE),"")</f>
        <v>Gabcikova</v>
      </c>
      <c r="C9" s="36" t="str">
        <f>IFERROR(VLOOKUP(E9,Rec.!B:H,5,FALSE),"")</f>
        <v>Rebeka</v>
      </c>
      <c r="D9" s="20" t="str">
        <f>IFERROR(VLOOKUP(E9,Rec.!B:H,6,FALSE),"")</f>
        <v>SVK</v>
      </c>
      <c r="E9" s="20">
        <f>IFERROR(VLOOKUP(ROW()-8,Q4.SL!B:Q,6,FALSE),"")</f>
        <v>2</v>
      </c>
      <c r="F9" s="20">
        <f>VLOOKUP(E9,Q4.SL!G:O,6,FALSE)</f>
        <v>0</v>
      </c>
      <c r="G9" s="39">
        <f>IF(ROW()-8&gt;Inf.!$I$10,"",VLOOKUP(E9,Q4.SL!G:O,4,FALSE))</f>
        <v>0</v>
      </c>
      <c r="H9" s="20">
        <f>IF(ROW()-8&gt;Inf.!$I$10,"",VLOOKUP(E9,Q4.SL!G:O,5,FALSE))</f>
        <v>0</v>
      </c>
      <c r="I9" s="58"/>
      <c r="J9" t="str">
        <f t="shared" ref="J9:J72" ca="1" si="0">IFERROR(_xlfn.RANK.AVG(A9,A:A,1),"")</f>
        <v/>
      </c>
    </row>
    <row r="10" spans="1:12" ht="21.95" customHeight="1">
      <c r="A10" s="20">
        <f>VLOOKUP(E10,Q4.SL!G:O,8,FALSE)</f>
        <v>1</v>
      </c>
      <c r="B10" s="36" t="str">
        <f>IFERROR(VLOOKUP(E10,Rec.!B:H,4,FALSE),"")</f>
        <v>Vicianová</v>
      </c>
      <c r="C10" s="36" t="str">
        <f>IFERROR(VLOOKUP(E10,Rec.!B:H,5,FALSE),"")</f>
        <v>Silvia</v>
      </c>
      <c r="D10" s="20" t="str">
        <f>IFERROR(VLOOKUP(E10,Rec.!B:H,6,FALSE),"")</f>
        <v>SVK</v>
      </c>
      <c r="E10" s="20">
        <f>IFERROR(VLOOKUP(ROW()-8,Q4.SL!B:Q,6,FALSE),"")</f>
        <v>19</v>
      </c>
      <c r="F10" s="20">
        <f>VLOOKUP(E10,Q4.SL!G:O,6,FALSE)</f>
        <v>0</v>
      </c>
      <c r="G10" s="39">
        <f>IF(ROW()-8&gt;Inf.!$I$10,"",VLOOKUP(E10,Q4.SL!G:O,4,FALSE))</f>
        <v>0</v>
      </c>
      <c r="H10" s="20">
        <f>IF(ROW()-8&gt;Inf.!$I$10,"",VLOOKUP(E10,Q4.SL!G:O,5,FALSE))</f>
        <v>0</v>
      </c>
      <c r="I10" s="58"/>
      <c r="J10" t="str">
        <f t="shared" ca="1" si="0"/>
        <v/>
      </c>
    </row>
    <row r="11" spans="1:12" ht="21.95" customHeight="1">
      <c r="A11" s="20">
        <f>VLOOKUP(E11,Q4.SL!G:O,8,FALSE)</f>
        <v>1</v>
      </c>
      <c r="B11" s="36" t="str">
        <f>IFERROR(VLOOKUP(E11,Rec.!B:H,4,FALSE),"")</f>
        <v>Kosek</v>
      </c>
      <c r="C11" s="36" t="str">
        <f>IFERROR(VLOOKUP(E11,Rec.!B:H,5,FALSE),"")</f>
        <v>Olga</v>
      </c>
      <c r="D11" s="20" t="str">
        <f>IFERROR(VLOOKUP(E11,Rec.!B:H,6,FALSE),"")</f>
        <v>POL</v>
      </c>
      <c r="E11" s="20">
        <f>IFERROR(VLOOKUP(ROW()-8,Q4.SL!B:Q,6,FALSE),"")</f>
        <v>7</v>
      </c>
      <c r="F11" s="20">
        <f>VLOOKUP(E11,Q4.SL!G:O,6,FALSE)</f>
        <v>0</v>
      </c>
      <c r="G11" s="39">
        <f>IF(ROW()-8&gt;Inf.!$I$10,"",VLOOKUP(E11,Q4.SL!G:O,4,FALSE))</f>
        <v>0</v>
      </c>
      <c r="H11" s="20">
        <f>IF(ROW()-8&gt;Inf.!$I$10,"",VLOOKUP(E11,Q4.SL!G:O,5,FALSE))</f>
        <v>0</v>
      </c>
      <c r="I11" s="58"/>
      <c r="J11" t="str">
        <f t="shared" ca="1" si="0"/>
        <v/>
      </c>
    </row>
    <row r="12" spans="1:12" ht="21.95" customHeight="1">
      <c r="A12" s="20">
        <f>VLOOKUP(E12,Q4.SL!G:O,8,FALSE)</f>
        <v>1</v>
      </c>
      <c r="B12" s="36" t="str">
        <f>IFERROR(VLOOKUP(E12,Rec.!B:H,4,FALSE),"")</f>
        <v>Fucelova</v>
      </c>
      <c r="C12" s="36" t="str">
        <f>IFERROR(VLOOKUP(E12,Rec.!B:H,5,FALSE),"")</f>
        <v>Maria</v>
      </c>
      <c r="D12" s="20" t="str">
        <f>IFERROR(VLOOKUP(E12,Rec.!B:H,6,FALSE),"")</f>
        <v>SVK</v>
      </c>
      <c r="E12" s="20">
        <f>IFERROR(VLOOKUP(ROW()-8,Q4.SL!B:Q,6,FALSE),"")</f>
        <v>23</v>
      </c>
      <c r="F12" s="20">
        <f>VLOOKUP(E12,Q4.SL!G:O,6,FALSE)</f>
        <v>0</v>
      </c>
      <c r="G12" s="39">
        <f>IF(ROW()-8&gt;Inf.!$I$10,"",VLOOKUP(E12,Q4.SL!G:O,4,FALSE))</f>
        <v>0</v>
      </c>
      <c r="H12" s="20">
        <f>IF(ROW()-8&gt;Inf.!$I$10,"",VLOOKUP(E12,Q4.SL!G:O,5,FALSE))</f>
        <v>0</v>
      </c>
      <c r="I12" s="58"/>
      <c r="J12" t="str">
        <f t="shared" ca="1" si="0"/>
        <v/>
      </c>
    </row>
    <row r="13" spans="1:12" ht="21.95" customHeight="1">
      <c r="A13" s="20">
        <f>VLOOKUP(E13,Q4.SL!G:O,8,FALSE)</f>
        <v>1</v>
      </c>
      <c r="B13" s="36" t="str">
        <f>IFERROR(VLOOKUP(E13,Rec.!B:H,4,FALSE),"")</f>
        <v>Sukačová</v>
      </c>
      <c r="C13" s="36" t="str">
        <f>IFERROR(VLOOKUP(E13,Rec.!B:H,5,FALSE),"")</f>
        <v>Tereza</v>
      </c>
      <c r="D13" s="20" t="str">
        <f>IFERROR(VLOOKUP(E13,Rec.!B:H,6,FALSE),"")</f>
        <v>CZE</v>
      </c>
      <c r="E13" s="20">
        <f>IFERROR(VLOOKUP(ROW()-8,Q4.SL!B:Q,6,FALSE),"")</f>
        <v>15</v>
      </c>
      <c r="F13" s="20">
        <f>VLOOKUP(E13,Q4.SL!G:O,6,FALSE)</f>
        <v>0</v>
      </c>
      <c r="G13" s="39">
        <f>IF(ROW()-8&gt;Inf.!$I$10,"",VLOOKUP(E13,Q4.SL!G:O,4,FALSE))</f>
        <v>0</v>
      </c>
      <c r="H13" s="20">
        <f>IF(ROW()-8&gt;Inf.!$I$10,"",VLOOKUP(E13,Q4.SL!G:O,5,FALSE))</f>
        <v>0</v>
      </c>
      <c r="I13" s="58"/>
      <c r="J13" t="str">
        <f t="shared" ca="1" si="0"/>
        <v/>
      </c>
    </row>
    <row r="14" spans="1:12" ht="21.95" customHeight="1">
      <c r="A14" s="20">
        <f>VLOOKUP(E14,Q4.SL!G:O,8,FALSE)</f>
        <v>1</v>
      </c>
      <c r="B14" s="36" t="str">
        <f>IFERROR(VLOOKUP(E14,Rec.!B:H,4,FALSE),"")</f>
        <v>Šoltesová</v>
      </c>
      <c r="C14" s="36" t="str">
        <f>IFERROR(VLOOKUP(E14,Rec.!B:H,5,FALSE),"")</f>
        <v>Maria</v>
      </c>
      <c r="D14" s="20" t="str">
        <f>IFERROR(VLOOKUP(E14,Rec.!B:H,6,FALSE),"")</f>
        <v>SVK</v>
      </c>
      <c r="E14" s="20">
        <f>IFERROR(VLOOKUP(ROW()-8,Q4.SL!B:Q,6,FALSE),"")</f>
        <v>10</v>
      </c>
      <c r="F14" s="20">
        <f>VLOOKUP(E14,Q4.SL!G:O,6,FALSE)</f>
        <v>0</v>
      </c>
      <c r="G14" s="39">
        <f>IF(ROW()-8&gt;Inf.!$I$10,"",VLOOKUP(E14,Q4.SL!G:O,4,FALSE))</f>
        <v>0</v>
      </c>
      <c r="H14" s="20">
        <f>IF(ROW()-8&gt;Inf.!$I$10,"",VLOOKUP(E14,Q4.SL!G:O,5,FALSE))</f>
        <v>0</v>
      </c>
      <c r="I14" s="58"/>
      <c r="J14" t="str">
        <f t="shared" ca="1" si="0"/>
        <v/>
      </c>
    </row>
    <row r="15" spans="1:12" ht="21.95" customHeight="1">
      <c r="A15" s="20" t="str">
        <f>VLOOKUP(E15,Q4.SL!G:O,8,FALSE)</f>
        <v/>
      </c>
      <c r="B15" s="36" t="str">
        <f>IFERROR(VLOOKUP(E15,Rec.!B:H,4,FALSE),"")</f>
        <v/>
      </c>
      <c r="C15" s="36" t="str">
        <f>IFERROR(VLOOKUP(E15,Rec.!B:H,5,FALSE),"")</f>
        <v/>
      </c>
      <c r="D15" s="20" t="str">
        <f>IFERROR(VLOOKUP(E15,Rec.!B:H,6,FALSE),"")</f>
        <v/>
      </c>
      <c r="E15" s="20" t="str">
        <f>IFERROR(VLOOKUP(ROW()-8,Q4.SL!B:Q,6,FALSE),"")</f>
        <v/>
      </c>
      <c r="F15" s="20" t="str">
        <f>VLOOKUP(E15,Q4.SL!G:O,6,FALSE)</f>
        <v/>
      </c>
      <c r="G15" s="39" t="str">
        <f>IF(ROW()-8&gt;Inf.!$I$10,"",VLOOKUP(E15,Q4.SL!G:O,4,FALSE))</f>
        <v/>
      </c>
      <c r="H15" s="20" t="str">
        <f>IF(ROW()-8&gt;Inf.!$I$10,"",VLOOKUP(E15,Q4.SL!G:O,5,FALSE))</f>
        <v/>
      </c>
      <c r="I15" s="58"/>
      <c r="J15" t="str">
        <f t="shared" ca="1" si="0"/>
        <v/>
      </c>
    </row>
    <row r="16" spans="1:12" ht="21.95" customHeight="1">
      <c r="A16" s="20" t="str">
        <f>VLOOKUP(E16,Q4.SL!G:O,8,FALSE)</f>
        <v/>
      </c>
      <c r="B16" s="36" t="str">
        <f>IFERROR(VLOOKUP(E16,Rec.!B:H,4,FALSE),"")</f>
        <v/>
      </c>
      <c r="C16" s="36" t="str">
        <f>IFERROR(VLOOKUP(E16,Rec.!B:H,5,FALSE),"")</f>
        <v/>
      </c>
      <c r="D16" s="20" t="str">
        <f>IFERROR(VLOOKUP(E16,Rec.!B:H,6,FALSE),"")</f>
        <v/>
      </c>
      <c r="E16" s="20" t="str">
        <f>IFERROR(VLOOKUP(ROW()-8,Q4.SL!B:Q,6,FALSE),"")</f>
        <v/>
      </c>
      <c r="F16" s="20" t="str">
        <f>VLOOKUP(E16,Q4.SL!G:O,6,FALSE)</f>
        <v/>
      </c>
      <c r="G16" s="39" t="str">
        <f>IF(ROW()-8&gt;Inf.!$I$10,"",VLOOKUP(E16,Q4.SL!G:O,4,FALSE))</f>
        <v/>
      </c>
      <c r="H16" s="20" t="str">
        <f>IF(ROW()-8&gt;Inf.!$I$10,"",VLOOKUP(E16,Q4.SL!G:O,5,FALSE))</f>
        <v/>
      </c>
      <c r="I16" s="58"/>
      <c r="J16" t="str">
        <f t="shared" ca="1" si="0"/>
        <v/>
      </c>
    </row>
    <row r="17" spans="1:10" ht="21.95" customHeight="1">
      <c r="A17" s="20" t="str">
        <f>VLOOKUP(E17,Q4.SL!G:O,8,FALSE)</f>
        <v/>
      </c>
      <c r="B17" s="36" t="str">
        <f>IFERROR(VLOOKUP(E17,Rec.!B:H,4,FALSE),"")</f>
        <v/>
      </c>
      <c r="C17" s="36" t="str">
        <f>IFERROR(VLOOKUP(E17,Rec.!B:H,5,FALSE),"")</f>
        <v/>
      </c>
      <c r="D17" s="20" t="str">
        <f>IFERROR(VLOOKUP(E17,Rec.!B:H,6,FALSE),"")</f>
        <v/>
      </c>
      <c r="E17" s="20" t="str">
        <f>IFERROR(VLOOKUP(ROW()-8,Q4.SL!B:Q,6,FALSE),"")</f>
        <v/>
      </c>
      <c r="F17" s="20" t="str">
        <f>VLOOKUP(E17,Q4.SL!G:O,6,FALSE)</f>
        <v/>
      </c>
      <c r="G17" s="39" t="str">
        <f>IF(ROW()-8&gt;Inf.!$I$10,"",VLOOKUP(E17,Q4.SL!G:O,4,FALSE))</f>
        <v/>
      </c>
      <c r="H17" s="20" t="str">
        <f>IF(ROW()-8&gt;Inf.!$I$10,"",VLOOKUP(E17,Q4.SL!G:O,5,FALSE))</f>
        <v/>
      </c>
      <c r="I17" s="58"/>
      <c r="J17" t="str">
        <f t="shared" ca="1" si="0"/>
        <v/>
      </c>
    </row>
    <row r="18" spans="1:10" ht="21.95" customHeight="1">
      <c r="A18" s="20" t="str">
        <f>VLOOKUP(E18,Q4.SL!G:O,8,FALSE)</f>
        <v/>
      </c>
      <c r="B18" s="36" t="str">
        <f>IFERROR(VLOOKUP(E18,Rec.!B:H,4,FALSE),"")</f>
        <v/>
      </c>
      <c r="C18" s="36" t="str">
        <f>IFERROR(VLOOKUP(E18,Rec.!B:H,5,FALSE),"")</f>
        <v/>
      </c>
      <c r="D18" s="20" t="str">
        <f>IFERROR(VLOOKUP(E18,Rec.!B:H,6,FALSE),"")</f>
        <v/>
      </c>
      <c r="E18" s="20" t="str">
        <f>IFERROR(VLOOKUP(ROW()-8,Q4.SL!B:Q,6,FALSE),"")</f>
        <v/>
      </c>
      <c r="F18" s="20" t="str">
        <f>VLOOKUP(E18,Q4.SL!G:O,6,FALSE)</f>
        <v/>
      </c>
      <c r="G18" s="39" t="str">
        <f>IF(ROW()-8&gt;Inf.!$I$10,"",VLOOKUP(E18,Q4.SL!G:O,4,FALSE))</f>
        <v/>
      </c>
      <c r="H18" s="20" t="str">
        <f>IF(ROW()-8&gt;Inf.!$I$10,"",VLOOKUP(E18,Q4.SL!G:O,5,FALSE))</f>
        <v/>
      </c>
      <c r="I18" s="58"/>
      <c r="J18" t="str">
        <f t="shared" ca="1" si="0"/>
        <v/>
      </c>
    </row>
    <row r="19" spans="1:10" ht="21.95" customHeight="1">
      <c r="A19" s="20" t="str">
        <f>VLOOKUP(E19,Q4.SL!G:O,8,FALSE)</f>
        <v/>
      </c>
      <c r="B19" s="36" t="str">
        <f>IFERROR(VLOOKUP(E19,Rec.!B:H,4,FALSE),"")</f>
        <v/>
      </c>
      <c r="C19" s="36" t="str">
        <f>IFERROR(VLOOKUP(E19,Rec.!B:H,5,FALSE),"")</f>
        <v/>
      </c>
      <c r="D19" s="20" t="str">
        <f>IFERROR(VLOOKUP(E19,Rec.!B:H,6,FALSE),"")</f>
        <v/>
      </c>
      <c r="E19" s="20" t="str">
        <f>IFERROR(VLOOKUP(ROW()-8,Q4.SL!B:Q,6,FALSE),"")</f>
        <v/>
      </c>
      <c r="F19" s="20" t="str">
        <f>VLOOKUP(E19,Q4.SL!G:O,6,FALSE)</f>
        <v/>
      </c>
      <c r="G19" s="39" t="str">
        <f>IF(ROW()-8&gt;Inf.!$I$10,"",VLOOKUP(E19,Q4.SL!G:O,4,FALSE))</f>
        <v/>
      </c>
      <c r="H19" s="20" t="str">
        <f>IF(ROW()-8&gt;Inf.!$I$10,"",VLOOKUP(E19,Q4.SL!G:O,5,FALSE))</f>
        <v/>
      </c>
      <c r="I19" s="58"/>
      <c r="J19" t="str">
        <f t="shared" ca="1" si="0"/>
        <v/>
      </c>
    </row>
    <row r="20" spans="1:10" ht="21.95" customHeight="1">
      <c r="A20" s="20" t="str">
        <f>VLOOKUP(E20,Q4.SL!G:O,8,FALSE)</f>
        <v/>
      </c>
      <c r="B20" s="36" t="str">
        <f>IFERROR(VLOOKUP(E20,Rec.!B:H,4,FALSE),"")</f>
        <v/>
      </c>
      <c r="C20" s="36" t="str">
        <f>IFERROR(VLOOKUP(E20,Rec.!B:H,5,FALSE),"")</f>
        <v/>
      </c>
      <c r="D20" s="20" t="str">
        <f>IFERROR(VLOOKUP(E20,Rec.!B:H,6,FALSE),"")</f>
        <v/>
      </c>
      <c r="E20" s="20" t="str">
        <f>IFERROR(VLOOKUP(ROW()-8,Q4.SL!B:Q,6,FALSE),"")</f>
        <v/>
      </c>
      <c r="F20" s="20" t="str">
        <f>VLOOKUP(E20,Q4.SL!G:O,6,FALSE)</f>
        <v/>
      </c>
      <c r="G20" s="39" t="str">
        <f>IF(ROW()-8&gt;Inf.!$I$10,"",VLOOKUP(E20,Q4.SL!G:O,4,FALSE))</f>
        <v/>
      </c>
      <c r="H20" s="20" t="str">
        <f>IF(ROW()-8&gt;Inf.!$I$10,"",VLOOKUP(E20,Q4.SL!G:O,5,FALSE))</f>
        <v/>
      </c>
      <c r="I20" s="58"/>
      <c r="J20" t="str">
        <f t="shared" ca="1" si="0"/>
        <v/>
      </c>
    </row>
    <row r="21" spans="1:10" ht="21.95" customHeight="1">
      <c r="A21" s="20" t="str">
        <f>VLOOKUP(E21,Q4.SL!G:O,8,FALSE)</f>
        <v/>
      </c>
      <c r="B21" s="36" t="str">
        <f>IFERROR(VLOOKUP(E21,Rec.!B:H,4,FALSE),"")</f>
        <v/>
      </c>
      <c r="C21" s="36" t="str">
        <f>IFERROR(VLOOKUP(E21,Rec.!B:H,5,FALSE),"")</f>
        <v/>
      </c>
      <c r="D21" s="20" t="str">
        <f>IFERROR(VLOOKUP(E21,Rec.!B:H,6,FALSE),"")</f>
        <v/>
      </c>
      <c r="E21" s="20" t="str">
        <f>IFERROR(VLOOKUP(ROW()-8,Q4.SL!B:Q,6,FALSE),"")</f>
        <v/>
      </c>
      <c r="F21" s="20" t="str">
        <f>VLOOKUP(E21,Q4.SL!G:O,6,FALSE)</f>
        <v/>
      </c>
      <c r="G21" s="39" t="str">
        <f>IF(ROW()-8&gt;Inf.!$I$10,"",VLOOKUP(E21,Q4.SL!G:O,4,FALSE))</f>
        <v/>
      </c>
      <c r="H21" s="20" t="str">
        <f>IF(ROW()-8&gt;Inf.!$I$10,"",VLOOKUP(E21,Q4.SL!G:O,5,FALSE))</f>
        <v/>
      </c>
      <c r="I21" s="58"/>
      <c r="J21" t="str">
        <f t="shared" ca="1" si="0"/>
        <v/>
      </c>
    </row>
    <row r="22" spans="1:10" ht="21.95" customHeight="1">
      <c r="A22" s="20" t="str">
        <f>VLOOKUP(E22,Q4.SL!G:O,8,FALSE)</f>
        <v/>
      </c>
      <c r="B22" s="36" t="str">
        <f>IFERROR(VLOOKUP(E22,Rec.!B:H,4,FALSE),"")</f>
        <v/>
      </c>
      <c r="C22" s="36" t="str">
        <f>IFERROR(VLOOKUP(E22,Rec.!B:H,5,FALSE),"")</f>
        <v/>
      </c>
      <c r="D22" s="20" t="str">
        <f>IFERROR(VLOOKUP(E22,Rec.!B:H,6,FALSE),"")</f>
        <v/>
      </c>
      <c r="E22" s="20" t="str">
        <f>IFERROR(VLOOKUP(ROW()-8,Q4.SL!B:Q,6,FALSE),"")</f>
        <v/>
      </c>
      <c r="F22" s="20" t="str">
        <f>VLOOKUP(E22,Q4.SL!G:O,6,FALSE)</f>
        <v/>
      </c>
      <c r="G22" s="39" t="str">
        <f>IF(ROW()-8&gt;Inf.!$I$10,"",VLOOKUP(E22,Q4.SL!G:O,4,FALSE))</f>
        <v/>
      </c>
      <c r="H22" s="20" t="str">
        <f>IF(ROW()-8&gt;Inf.!$I$10,"",VLOOKUP(E22,Q4.SL!G:O,5,FALSE))</f>
        <v/>
      </c>
      <c r="I22" s="58"/>
      <c r="J22" t="str">
        <f t="shared" ca="1" si="0"/>
        <v/>
      </c>
    </row>
    <row r="23" spans="1:10" ht="21.95" customHeight="1">
      <c r="A23" s="20" t="str">
        <f>VLOOKUP(E23,Q4.SL!G:O,8,FALSE)</f>
        <v/>
      </c>
      <c r="B23" s="36" t="str">
        <f>IFERROR(VLOOKUP(E23,Rec.!B:H,4,FALSE),"")</f>
        <v/>
      </c>
      <c r="C23" s="36" t="str">
        <f>IFERROR(VLOOKUP(E23,Rec.!B:H,5,FALSE),"")</f>
        <v/>
      </c>
      <c r="D23" s="20" t="str">
        <f>IFERROR(VLOOKUP(E23,Rec.!B:H,6,FALSE),"")</f>
        <v/>
      </c>
      <c r="E23" s="20" t="str">
        <f>IFERROR(VLOOKUP(ROW()-8,Q4.SL!B:Q,6,FALSE),"")</f>
        <v/>
      </c>
      <c r="F23" s="20" t="str">
        <f>VLOOKUP(E23,Q4.SL!G:O,6,FALSE)</f>
        <v/>
      </c>
      <c r="G23" s="39" t="str">
        <f>IF(ROW()-8&gt;Inf.!$I$10,"",VLOOKUP(E23,Q4.SL!G:O,4,FALSE))</f>
        <v/>
      </c>
      <c r="H23" s="20" t="str">
        <f>IF(ROW()-8&gt;Inf.!$I$10,"",VLOOKUP(E23,Q4.SL!G:O,5,FALSE))</f>
        <v/>
      </c>
      <c r="I23" s="58"/>
      <c r="J23" t="str">
        <f t="shared" ca="1" si="0"/>
        <v/>
      </c>
    </row>
    <row r="24" spans="1:10" ht="21.95" customHeight="1">
      <c r="A24" s="20" t="str">
        <f>VLOOKUP(E24,Q4.SL!G:O,8,FALSE)</f>
        <v/>
      </c>
      <c r="B24" s="36" t="str">
        <f>IFERROR(VLOOKUP(E24,Rec.!B:H,4,FALSE),"")</f>
        <v/>
      </c>
      <c r="C24" s="36" t="str">
        <f>IFERROR(VLOOKUP(E24,Rec.!B:H,5,FALSE),"")</f>
        <v/>
      </c>
      <c r="D24" s="20" t="str">
        <f>IFERROR(VLOOKUP(E24,Rec.!B:H,6,FALSE),"")</f>
        <v/>
      </c>
      <c r="E24" s="20" t="str">
        <f>IFERROR(VLOOKUP(ROW()-8,Q4.SL!B:Q,6,FALSE),"")</f>
        <v/>
      </c>
      <c r="F24" s="20" t="str">
        <f>VLOOKUP(E24,Q4.SL!G:O,6,FALSE)</f>
        <v/>
      </c>
      <c r="G24" s="39" t="str">
        <f>IF(ROW()-8&gt;Inf.!$I$10,"",VLOOKUP(E24,Q4.SL!G:O,4,FALSE))</f>
        <v/>
      </c>
      <c r="H24" s="20" t="str">
        <f>IF(ROW()-8&gt;Inf.!$I$10,"",VLOOKUP(E24,Q4.SL!G:O,5,FALSE))</f>
        <v/>
      </c>
      <c r="I24" s="58"/>
      <c r="J24" t="str">
        <f t="shared" ca="1" si="0"/>
        <v/>
      </c>
    </row>
    <row r="25" spans="1:10" ht="21.95" customHeight="1">
      <c r="A25" s="20" t="str">
        <f>VLOOKUP(E25,Q4.SL!G:O,8,FALSE)</f>
        <v/>
      </c>
      <c r="B25" s="36" t="str">
        <f>IFERROR(VLOOKUP(E25,Rec.!B:H,4,FALSE),"")</f>
        <v/>
      </c>
      <c r="C25" s="36" t="str">
        <f>IFERROR(VLOOKUP(E25,Rec.!B:H,5,FALSE),"")</f>
        <v/>
      </c>
      <c r="D25" s="20" t="str">
        <f>IFERROR(VLOOKUP(E25,Rec.!B:H,6,FALSE),"")</f>
        <v/>
      </c>
      <c r="E25" s="20" t="str">
        <f>IFERROR(VLOOKUP(ROW()-8,Q4.SL!B:Q,6,FALSE),"")</f>
        <v/>
      </c>
      <c r="F25" s="20" t="str">
        <f>VLOOKUP(E25,Q4.SL!G:O,6,FALSE)</f>
        <v/>
      </c>
      <c r="G25" s="39" t="str">
        <f>IF(ROW()-8&gt;Inf.!$I$10,"",VLOOKUP(E25,Q4.SL!G:O,4,FALSE))</f>
        <v/>
      </c>
      <c r="H25" s="20" t="str">
        <f>IF(ROW()-8&gt;Inf.!$I$10,"",VLOOKUP(E25,Q4.SL!G:O,5,FALSE))</f>
        <v/>
      </c>
      <c r="I25" s="58"/>
      <c r="J25" t="str">
        <f t="shared" ca="1" si="0"/>
        <v/>
      </c>
    </row>
    <row r="26" spans="1:10" ht="21.95" customHeight="1">
      <c r="A26" s="20" t="str">
        <f>VLOOKUP(E26,Q4.SL!G:O,8,FALSE)</f>
        <v/>
      </c>
      <c r="B26" s="36" t="str">
        <f>IFERROR(VLOOKUP(E26,Rec.!B:H,4,FALSE),"")</f>
        <v/>
      </c>
      <c r="C26" s="36" t="str">
        <f>IFERROR(VLOOKUP(E26,Rec.!B:H,5,FALSE),"")</f>
        <v/>
      </c>
      <c r="D26" s="20" t="str">
        <f>IFERROR(VLOOKUP(E26,Rec.!B:H,6,FALSE),"")</f>
        <v/>
      </c>
      <c r="E26" s="20" t="str">
        <f>IFERROR(VLOOKUP(ROW()-8,Q4.SL!B:Q,6,FALSE),"")</f>
        <v/>
      </c>
      <c r="F26" s="20" t="str">
        <f>VLOOKUP(E26,Q4.SL!G:O,6,FALSE)</f>
        <v/>
      </c>
      <c r="G26" s="39" t="str">
        <f>IF(ROW()-8&gt;Inf.!$I$10,"",VLOOKUP(E26,Q4.SL!G:O,4,FALSE))</f>
        <v/>
      </c>
      <c r="H26" s="20" t="str">
        <f>IF(ROW()-8&gt;Inf.!$I$10,"",VLOOKUP(E26,Q4.SL!G:O,5,FALSE))</f>
        <v/>
      </c>
      <c r="I26" s="58"/>
      <c r="J26" t="str">
        <f t="shared" ca="1" si="0"/>
        <v/>
      </c>
    </row>
    <row r="27" spans="1:10" ht="21.95" customHeight="1">
      <c r="A27" s="20" t="str">
        <f>VLOOKUP(E27,Q4.SL!G:O,8,FALSE)</f>
        <v/>
      </c>
      <c r="B27" s="36" t="str">
        <f>IFERROR(VLOOKUP(E27,Rec.!B:H,4,FALSE),"")</f>
        <v/>
      </c>
      <c r="C27" s="36" t="str">
        <f>IFERROR(VLOOKUP(E27,Rec.!B:H,5,FALSE),"")</f>
        <v/>
      </c>
      <c r="D27" s="20" t="str">
        <f>IFERROR(VLOOKUP(E27,Rec.!B:H,6,FALSE),"")</f>
        <v/>
      </c>
      <c r="E27" s="20" t="str">
        <f>IFERROR(VLOOKUP(ROW()-8,Q4.SL!B:Q,6,FALSE),"")</f>
        <v/>
      </c>
      <c r="F27" s="20" t="str">
        <f>VLOOKUP(E27,Q4.SL!G:O,6,FALSE)</f>
        <v/>
      </c>
      <c r="G27" s="39" t="str">
        <f>IF(ROW()-8&gt;Inf.!$I$10,"",VLOOKUP(E27,Q4.SL!G:O,4,FALSE))</f>
        <v/>
      </c>
      <c r="H27" s="20" t="str">
        <f>IF(ROW()-8&gt;Inf.!$I$10,"",VLOOKUP(E27,Q4.SL!G:O,5,FALSE))</f>
        <v/>
      </c>
      <c r="I27" s="58"/>
      <c r="J27" t="str">
        <f t="shared" ca="1" si="0"/>
        <v/>
      </c>
    </row>
    <row r="28" spans="1:10" ht="21.95" customHeight="1">
      <c r="A28" s="20" t="str">
        <f>VLOOKUP(E28,Q4.SL!G:O,8,FALSE)</f>
        <v/>
      </c>
      <c r="B28" s="36" t="str">
        <f>IFERROR(VLOOKUP(E28,Rec.!B:H,4,FALSE),"")</f>
        <v/>
      </c>
      <c r="C28" s="36" t="str">
        <f>IFERROR(VLOOKUP(E28,Rec.!B:H,5,FALSE),"")</f>
        <v/>
      </c>
      <c r="D28" s="20" t="str">
        <f>IFERROR(VLOOKUP(E28,Rec.!B:H,6,FALSE),"")</f>
        <v/>
      </c>
      <c r="E28" s="20" t="str">
        <f>IFERROR(VLOOKUP(ROW()-8,Q4.SL!B:Q,6,FALSE),"")</f>
        <v/>
      </c>
      <c r="F28" s="20" t="str">
        <f>VLOOKUP(E28,Q4.SL!G:O,6,FALSE)</f>
        <v/>
      </c>
      <c r="G28" s="39" t="str">
        <f>IF(ROW()-8&gt;Inf.!$I$10,"",VLOOKUP(E28,Q4.SL!G:O,4,FALSE))</f>
        <v/>
      </c>
      <c r="H28" s="20" t="str">
        <f>IF(ROW()-8&gt;Inf.!$I$10,"",VLOOKUP(E28,Q4.SL!G:O,5,FALSE))</f>
        <v/>
      </c>
      <c r="I28" s="58"/>
      <c r="J28" t="str">
        <f t="shared" ca="1" si="0"/>
        <v/>
      </c>
    </row>
    <row r="29" spans="1:10" ht="21.95" customHeight="1">
      <c r="A29" s="20" t="str">
        <f>VLOOKUP(E29,Q4.SL!G:O,8,FALSE)</f>
        <v/>
      </c>
      <c r="B29" s="36" t="str">
        <f>IFERROR(VLOOKUP(E29,Rec.!B:H,4,FALSE),"")</f>
        <v/>
      </c>
      <c r="C29" s="36" t="str">
        <f>IFERROR(VLOOKUP(E29,Rec.!B:H,5,FALSE),"")</f>
        <v/>
      </c>
      <c r="D29" s="20" t="str">
        <f>IFERROR(VLOOKUP(E29,Rec.!B:H,6,FALSE),"")</f>
        <v/>
      </c>
      <c r="E29" s="20" t="str">
        <f>IFERROR(VLOOKUP(ROW()-8,Q4.SL!B:Q,6,FALSE),"")</f>
        <v/>
      </c>
      <c r="F29" s="20" t="str">
        <f>VLOOKUP(E29,Q4.SL!G:O,6,FALSE)</f>
        <v/>
      </c>
      <c r="G29" s="39" t="str">
        <f>IF(ROW()-8&gt;Inf.!$I$10,"",VLOOKUP(E29,Q4.SL!G:O,4,FALSE))</f>
        <v/>
      </c>
      <c r="H29" s="20" t="str">
        <f>IF(ROW()-8&gt;Inf.!$I$10,"",VLOOKUP(E29,Q4.SL!G:O,5,FALSE))</f>
        <v/>
      </c>
      <c r="I29" s="58"/>
      <c r="J29" t="str">
        <f t="shared" ca="1" si="0"/>
        <v/>
      </c>
    </row>
    <row r="30" spans="1:10" ht="21.95" customHeight="1">
      <c r="A30" s="20" t="str">
        <f>VLOOKUP(E30,Q4.SL!G:O,8,FALSE)</f>
        <v/>
      </c>
      <c r="B30" s="36" t="str">
        <f>IFERROR(VLOOKUP(E30,Rec.!B:H,4,FALSE),"")</f>
        <v/>
      </c>
      <c r="C30" s="36" t="str">
        <f>IFERROR(VLOOKUP(E30,Rec.!B:H,5,FALSE),"")</f>
        <v/>
      </c>
      <c r="D30" s="20" t="str">
        <f>IFERROR(VLOOKUP(E30,Rec.!B:H,6,FALSE),"")</f>
        <v/>
      </c>
      <c r="E30" s="20" t="str">
        <f>IFERROR(VLOOKUP(ROW()-8,Q4.SL!B:Q,6,FALSE),"")</f>
        <v/>
      </c>
      <c r="F30" s="20" t="str">
        <f>VLOOKUP(E30,Q4.SL!G:O,6,FALSE)</f>
        <v/>
      </c>
      <c r="G30" s="39" t="str">
        <f>IF(ROW()-8&gt;Inf.!$I$10,"",VLOOKUP(E30,Q4.SL!G:O,4,FALSE))</f>
        <v/>
      </c>
      <c r="H30" s="20" t="str">
        <f>IF(ROW()-8&gt;Inf.!$I$10,"",VLOOKUP(E30,Q4.SL!G:O,5,FALSE))</f>
        <v/>
      </c>
      <c r="I30" s="58"/>
      <c r="J30" t="str">
        <f t="shared" ca="1" si="0"/>
        <v/>
      </c>
    </row>
    <row r="31" spans="1:10" ht="21.95" customHeight="1">
      <c r="A31" s="20" t="str">
        <f>VLOOKUP(E31,Q4.SL!G:O,8,FALSE)</f>
        <v/>
      </c>
      <c r="B31" s="36" t="str">
        <f>IFERROR(VLOOKUP(E31,Rec.!B:H,4,FALSE),"")</f>
        <v/>
      </c>
      <c r="C31" s="36" t="str">
        <f>IFERROR(VLOOKUP(E31,Rec.!B:H,5,FALSE),"")</f>
        <v/>
      </c>
      <c r="D31" s="20" t="str">
        <f>IFERROR(VLOOKUP(E31,Rec.!B:H,6,FALSE),"")</f>
        <v/>
      </c>
      <c r="E31" s="20" t="str">
        <f>IFERROR(VLOOKUP(ROW()-8,Q4.SL!B:Q,6,FALSE),"")</f>
        <v/>
      </c>
      <c r="F31" s="20" t="str">
        <f>VLOOKUP(E31,Q4.SL!G:O,6,FALSE)</f>
        <v/>
      </c>
      <c r="G31" s="39" t="str">
        <f>IF(ROW()-8&gt;Inf.!$I$10,"",VLOOKUP(E31,Q4.SL!G:O,4,FALSE))</f>
        <v/>
      </c>
      <c r="H31" s="20" t="str">
        <f>IF(ROW()-8&gt;Inf.!$I$10,"",VLOOKUP(E31,Q4.SL!G:O,5,FALSE))</f>
        <v/>
      </c>
      <c r="I31" s="58"/>
      <c r="J31" t="str">
        <f t="shared" ca="1" si="0"/>
        <v/>
      </c>
    </row>
    <row r="32" spans="1:10" ht="21.95" customHeight="1">
      <c r="A32" s="20" t="str">
        <f>VLOOKUP(E32,Q4.SL!G:O,8,FALSE)</f>
        <v/>
      </c>
      <c r="B32" s="36" t="str">
        <f>IFERROR(VLOOKUP(E32,Rec.!B:H,4,FALSE),"")</f>
        <v/>
      </c>
      <c r="C32" s="36" t="str">
        <f>IFERROR(VLOOKUP(E32,Rec.!B:H,5,FALSE),"")</f>
        <v/>
      </c>
      <c r="D32" s="20" t="str">
        <f>IFERROR(VLOOKUP(E32,Rec.!B:H,6,FALSE),"")</f>
        <v/>
      </c>
      <c r="E32" s="20" t="str">
        <f>IFERROR(VLOOKUP(ROW()-8,Q4.SL!B:Q,6,FALSE),"")</f>
        <v/>
      </c>
      <c r="F32" s="20" t="str">
        <f>VLOOKUP(E32,Q4.SL!G:O,6,FALSE)</f>
        <v/>
      </c>
      <c r="G32" s="39" t="str">
        <f>IF(ROW()-8&gt;Inf.!$I$10,"",VLOOKUP(E32,Q4.SL!G:O,4,FALSE))</f>
        <v/>
      </c>
      <c r="H32" s="20" t="str">
        <f>IF(ROW()-8&gt;Inf.!$I$10,"",VLOOKUP(E32,Q4.SL!G:O,5,FALSE))</f>
        <v/>
      </c>
      <c r="I32" s="58"/>
      <c r="J32" t="str">
        <f t="shared" ca="1" si="0"/>
        <v/>
      </c>
    </row>
    <row r="33" spans="1:10" ht="21.95" customHeight="1">
      <c r="A33" s="20" t="str">
        <f>VLOOKUP(E33,Q4.SL!G:O,8,FALSE)</f>
        <v/>
      </c>
      <c r="B33" s="36" t="str">
        <f>IFERROR(VLOOKUP(E33,Rec.!B:H,4,FALSE),"")</f>
        <v/>
      </c>
      <c r="C33" s="36" t="str">
        <f>IFERROR(VLOOKUP(E33,Rec.!B:H,5,FALSE),"")</f>
        <v/>
      </c>
      <c r="D33" s="20" t="str">
        <f>IFERROR(VLOOKUP(E33,Rec.!B:H,6,FALSE),"")</f>
        <v/>
      </c>
      <c r="E33" s="20" t="str">
        <f>IFERROR(VLOOKUP(ROW()-8,Q4.SL!B:Q,6,FALSE),"")</f>
        <v/>
      </c>
      <c r="F33" s="20" t="str">
        <f>VLOOKUP(E33,Q4.SL!G:O,6,FALSE)</f>
        <v/>
      </c>
      <c r="G33" s="39" t="str">
        <f>IF(ROW()-8&gt;Inf.!$I$10,"",VLOOKUP(E33,Q4.SL!G:O,4,FALSE))</f>
        <v/>
      </c>
      <c r="H33" s="20" t="str">
        <f>IF(ROW()-8&gt;Inf.!$I$10,"",VLOOKUP(E33,Q4.SL!G:O,5,FALSE))</f>
        <v/>
      </c>
      <c r="I33" s="58"/>
      <c r="J33" t="str">
        <f t="shared" ca="1" si="0"/>
        <v/>
      </c>
    </row>
    <row r="34" spans="1:10" ht="21.95" customHeight="1">
      <c r="A34" s="20" t="str">
        <f>VLOOKUP(E34,Q4.SL!G:O,8,FALSE)</f>
        <v/>
      </c>
      <c r="B34" s="36" t="str">
        <f>IFERROR(VLOOKUP(E34,Rec.!B:H,4,FALSE),"")</f>
        <v/>
      </c>
      <c r="C34" s="36" t="str">
        <f>IFERROR(VLOOKUP(E34,Rec.!B:H,5,FALSE),"")</f>
        <v/>
      </c>
      <c r="D34" s="20" t="str">
        <f>IFERROR(VLOOKUP(E34,Rec.!B:H,6,FALSE),"")</f>
        <v/>
      </c>
      <c r="E34" s="20" t="str">
        <f>IFERROR(VLOOKUP(ROW()-8,Q4.SL!B:Q,6,FALSE),"")</f>
        <v/>
      </c>
      <c r="F34" s="20" t="str">
        <f>VLOOKUP(E34,Q4.SL!G:O,6,FALSE)</f>
        <v/>
      </c>
      <c r="G34" s="39" t="str">
        <f>IF(ROW()-8&gt;Inf.!$I$10,"",VLOOKUP(E34,Q4.SL!G:O,4,FALSE))</f>
        <v/>
      </c>
      <c r="H34" s="20" t="str">
        <f>IF(ROW()-8&gt;Inf.!$I$10,"",VLOOKUP(E34,Q4.SL!G:O,5,FALSE))</f>
        <v/>
      </c>
      <c r="I34" s="58"/>
      <c r="J34" t="str">
        <f t="shared" ca="1" si="0"/>
        <v/>
      </c>
    </row>
    <row r="35" spans="1:10" ht="21.95" customHeight="1">
      <c r="A35" s="20" t="str">
        <f>VLOOKUP(E35,Q4.SL!G:O,8,FALSE)</f>
        <v/>
      </c>
      <c r="B35" s="36" t="str">
        <f>IFERROR(VLOOKUP(E35,Rec.!B:H,4,FALSE),"")</f>
        <v/>
      </c>
      <c r="C35" s="36" t="str">
        <f>IFERROR(VLOOKUP(E35,Rec.!B:H,5,FALSE),"")</f>
        <v/>
      </c>
      <c r="D35" s="20" t="str">
        <f>IFERROR(VLOOKUP(E35,Rec.!B:H,6,FALSE),"")</f>
        <v/>
      </c>
      <c r="E35" s="20" t="str">
        <f>IFERROR(VLOOKUP(ROW()-8,Q4.SL!B:Q,6,FALSE),"")</f>
        <v/>
      </c>
      <c r="F35" s="20" t="str">
        <f>VLOOKUP(E35,Q4.SL!G:O,6,FALSE)</f>
        <v/>
      </c>
      <c r="G35" s="39" t="str">
        <f>IF(ROW()-8&gt;Inf.!$I$10,"",VLOOKUP(E35,Q4.SL!G:O,4,FALSE))</f>
        <v/>
      </c>
      <c r="H35" s="20" t="str">
        <f>IF(ROW()-8&gt;Inf.!$I$10,"",VLOOKUP(E35,Q4.SL!G:O,5,FALSE))</f>
        <v/>
      </c>
      <c r="I35" s="58"/>
      <c r="J35" t="str">
        <f t="shared" ca="1" si="0"/>
        <v/>
      </c>
    </row>
    <row r="36" spans="1:10" ht="21.95" customHeight="1">
      <c r="A36" s="20" t="str">
        <f>VLOOKUP(E36,Q4.SL!G:O,8,FALSE)</f>
        <v/>
      </c>
      <c r="B36" s="36" t="str">
        <f>IFERROR(VLOOKUP(E36,Rec.!B:H,4,FALSE),"")</f>
        <v/>
      </c>
      <c r="C36" s="36" t="str">
        <f>IFERROR(VLOOKUP(E36,Rec.!B:H,5,FALSE),"")</f>
        <v/>
      </c>
      <c r="D36" s="20" t="str">
        <f>IFERROR(VLOOKUP(E36,Rec.!B:H,6,FALSE),"")</f>
        <v/>
      </c>
      <c r="E36" s="20" t="str">
        <f>IFERROR(VLOOKUP(ROW()-8,Q4.SL!B:Q,6,FALSE),"")</f>
        <v/>
      </c>
      <c r="F36" s="20" t="str">
        <f>VLOOKUP(E36,Q4.SL!G:O,6,FALSE)</f>
        <v/>
      </c>
      <c r="G36" s="39" t="str">
        <f>IF(ROW()-8&gt;Inf.!$I$10,"",VLOOKUP(E36,Q4.SL!G:O,4,FALSE))</f>
        <v/>
      </c>
      <c r="H36" s="20" t="str">
        <f>IF(ROW()-8&gt;Inf.!$I$10,"",VLOOKUP(E36,Q4.SL!G:O,5,FALSE))</f>
        <v/>
      </c>
      <c r="I36" s="58"/>
      <c r="J36" t="str">
        <f t="shared" ca="1" si="0"/>
        <v/>
      </c>
    </row>
    <row r="37" spans="1:10" ht="21.95" customHeight="1">
      <c r="A37" s="20" t="str">
        <f>VLOOKUP(E37,Q4.SL!G:O,8,FALSE)</f>
        <v/>
      </c>
      <c r="B37" s="36" t="str">
        <f>IFERROR(VLOOKUP(E37,Rec.!B:H,4,FALSE),"")</f>
        <v/>
      </c>
      <c r="C37" s="36" t="str">
        <f>IFERROR(VLOOKUP(E37,Rec.!B:H,5,FALSE),"")</f>
        <v/>
      </c>
      <c r="D37" s="20" t="str">
        <f>IFERROR(VLOOKUP(E37,Rec.!B:H,6,FALSE),"")</f>
        <v/>
      </c>
      <c r="E37" s="20" t="str">
        <f>IFERROR(VLOOKUP(ROW()-8,Q4.SL!B:Q,6,FALSE),"")</f>
        <v/>
      </c>
      <c r="F37" s="20" t="str">
        <f>VLOOKUP(E37,Q4.SL!G:O,6,FALSE)</f>
        <v/>
      </c>
      <c r="G37" s="39" t="str">
        <f>IF(ROW()-8&gt;Inf.!$I$10,"",VLOOKUP(E37,Q4.SL!G:O,4,FALSE))</f>
        <v/>
      </c>
      <c r="H37" s="20" t="str">
        <f>IF(ROW()-8&gt;Inf.!$I$10,"",VLOOKUP(E37,Q4.SL!G:O,5,FALSE))</f>
        <v/>
      </c>
      <c r="I37" s="58"/>
      <c r="J37" t="str">
        <f t="shared" ca="1" si="0"/>
        <v/>
      </c>
    </row>
    <row r="38" spans="1:10" ht="21.95" customHeight="1">
      <c r="A38" s="20" t="str">
        <f>VLOOKUP(E38,Q4.SL!G:O,8,FALSE)</f>
        <v/>
      </c>
      <c r="B38" s="36" t="str">
        <f>IFERROR(VLOOKUP(E38,Rec.!B:H,4,FALSE),"")</f>
        <v/>
      </c>
      <c r="C38" s="36" t="str">
        <f>IFERROR(VLOOKUP(E38,Rec.!B:H,5,FALSE),"")</f>
        <v/>
      </c>
      <c r="D38" s="20" t="str">
        <f>IFERROR(VLOOKUP(E38,Rec.!B:H,6,FALSE),"")</f>
        <v/>
      </c>
      <c r="E38" s="20" t="str">
        <f>IFERROR(VLOOKUP(ROW()-8,Q4.SL!B:Q,6,FALSE),"")</f>
        <v/>
      </c>
      <c r="F38" s="20" t="str">
        <f>VLOOKUP(E38,Q4.SL!G:O,6,FALSE)</f>
        <v/>
      </c>
      <c r="G38" s="39" t="str">
        <f>IF(ROW()-8&gt;Inf.!$I$10,"",VLOOKUP(E38,Q4.SL!G:O,4,FALSE))</f>
        <v/>
      </c>
      <c r="H38" s="20" t="str">
        <f>IF(ROW()-8&gt;Inf.!$I$10,"",VLOOKUP(E38,Q4.SL!G:O,5,FALSE))</f>
        <v/>
      </c>
      <c r="I38" s="58"/>
      <c r="J38" t="str">
        <f t="shared" ca="1" si="0"/>
        <v/>
      </c>
    </row>
    <row r="39" spans="1:10" ht="21.95" customHeight="1">
      <c r="A39" s="20" t="str">
        <f>VLOOKUP(E39,Q4.SL!G:O,8,FALSE)</f>
        <v/>
      </c>
      <c r="B39" s="36" t="str">
        <f>IFERROR(VLOOKUP(E39,Rec.!B:H,4,FALSE),"")</f>
        <v/>
      </c>
      <c r="C39" s="36" t="str">
        <f>IFERROR(VLOOKUP(E39,Rec.!B:H,5,FALSE),"")</f>
        <v/>
      </c>
      <c r="D39" s="20" t="str">
        <f>IFERROR(VLOOKUP(E39,Rec.!B:H,6,FALSE),"")</f>
        <v/>
      </c>
      <c r="E39" s="20" t="str">
        <f>IFERROR(VLOOKUP(ROW()-8,Q4.SL!B:Q,6,FALSE),"")</f>
        <v/>
      </c>
      <c r="F39" s="20" t="str">
        <f>VLOOKUP(E39,Q4.SL!G:O,6,FALSE)</f>
        <v/>
      </c>
      <c r="G39" s="39" t="str">
        <f>IF(ROW()-8&gt;Inf.!$I$10,"",VLOOKUP(E39,Q4.SL!G:O,4,FALSE))</f>
        <v/>
      </c>
      <c r="H39" s="20" t="str">
        <f>IF(ROW()-8&gt;Inf.!$I$10,"",VLOOKUP(E39,Q4.SL!G:O,5,FALSE))</f>
        <v/>
      </c>
      <c r="I39" s="58"/>
      <c r="J39" t="str">
        <f t="shared" ca="1" si="0"/>
        <v/>
      </c>
    </row>
    <row r="40" spans="1:10" ht="21.95" customHeight="1">
      <c r="A40" s="20" t="str">
        <f>VLOOKUP(E40,Q4.SL!G:O,8,FALSE)</f>
        <v/>
      </c>
      <c r="B40" s="36" t="str">
        <f>IFERROR(VLOOKUP(E40,Rec.!B:H,4,FALSE),"")</f>
        <v/>
      </c>
      <c r="C40" s="36" t="str">
        <f>IFERROR(VLOOKUP(E40,Rec.!B:H,5,FALSE),"")</f>
        <v/>
      </c>
      <c r="D40" s="20" t="str">
        <f>IFERROR(VLOOKUP(E40,Rec.!B:H,6,FALSE),"")</f>
        <v/>
      </c>
      <c r="E40" s="20" t="str">
        <f>IFERROR(VLOOKUP(ROW()-8,Q4.SL!B:Q,6,FALSE),"")</f>
        <v/>
      </c>
      <c r="F40" s="20" t="str">
        <f>VLOOKUP(E40,Q4.SL!G:O,6,FALSE)</f>
        <v/>
      </c>
      <c r="G40" s="39" t="str">
        <f>IF(ROW()-8&gt;Inf.!$I$10,"",VLOOKUP(E40,Q4.SL!G:O,4,FALSE))</f>
        <v/>
      </c>
      <c r="H40" s="20" t="str">
        <f>IF(ROW()-8&gt;Inf.!$I$10,"",VLOOKUP(E40,Q4.SL!G:O,5,FALSE))</f>
        <v/>
      </c>
      <c r="I40" s="58"/>
      <c r="J40" t="str">
        <f t="shared" ca="1" si="0"/>
        <v/>
      </c>
    </row>
    <row r="41" spans="1:10" ht="21.95" customHeight="1">
      <c r="A41" s="20" t="str">
        <f>VLOOKUP(E41,Q4.SL!G:O,8,FALSE)</f>
        <v/>
      </c>
      <c r="B41" s="36" t="str">
        <f>IFERROR(VLOOKUP(E41,Rec.!B:H,4,FALSE),"")</f>
        <v/>
      </c>
      <c r="C41" s="36" t="str">
        <f>IFERROR(VLOOKUP(E41,Rec.!B:H,5,FALSE),"")</f>
        <v/>
      </c>
      <c r="D41" s="20" t="str">
        <f>IFERROR(VLOOKUP(E41,Rec.!B:H,6,FALSE),"")</f>
        <v/>
      </c>
      <c r="E41" s="20" t="str">
        <f>IFERROR(VLOOKUP(ROW()-8,Q4.SL!B:Q,6,FALSE),"")</f>
        <v/>
      </c>
      <c r="F41" s="20" t="str">
        <f>VLOOKUP(E41,Q4.SL!G:O,6,FALSE)</f>
        <v/>
      </c>
      <c r="G41" s="39" t="str">
        <f>IF(ROW()-8&gt;Inf.!$I$10,"",VLOOKUP(E41,Q4.SL!G:O,4,FALSE))</f>
        <v/>
      </c>
      <c r="H41" s="20" t="str">
        <f>IF(ROW()-8&gt;Inf.!$I$10,"",VLOOKUP(E41,Q4.SL!G:O,5,FALSE))</f>
        <v/>
      </c>
      <c r="I41" s="58"/>
      <c r="J41" t="str">
        <f t="shared" ca="1" si="0"/>
        <v/>
      </c>
    </row>
    <row r="42" spans="1:10" ht="21.95" customHeight="1">
      <c r="A42" s="20" t="str">
        <f>VLOOKUP(E42,Q4.SL!G:O,8,FALSE)</f>
        <v/>
      </c>
      <c r="B42" s="36" t="str">
        <f>IFERROR(VLOOKUP(E42,Rec.!B:H,4,FALSE),"")</f>
        <v/>
      </c>
      <c r="C42" s="36" t="str">
        <f>IFERROR(VLOOKUP(E42,Rec.!B:H,5,FALSE),"")</f>
        <v/>
      </c>
      <c r="D42" s="20" t="str">
        <f>IFERROR(VLOOKUP(E42,Rec.!B:H,6,FALSE),"")</f>
        <v/>
      </c>
      <c r="E42" s="20" t="str">
        <f>IFERROR(VLOOKUP(ROW()-8,Q4.SL!B:Q,6,FALSE),"")</f>
        <v/>
      </c>
      <c r="F42" s="20" t="str">
        <f>VLOOKUP(E42,Q4.SL!G:O,6,FALSE)</f>
        <v/>
      </c>
      <c r="G42" s="39" t="str">
        <f>IF(ROW()-8&gt;Inf.!$I$10,"",VLOOKUP(E42,Q4.SL!G:O,4,FALSE))</f>
        <v/>
      </c>
      <c r="H42" s="20" t="str">
        <f>IF(ROW()-8&gt;Inf.!$I$10,"",VLOOKUP(E42,Q4.SL!G:O,5,FALSE))</f>
        <v/>
      </c>
      <c r="I42" s="58"/>
      <c r="J42" t="str">
        <f t="shared" ca="1" si="0"/>
        <v/>
      </c>
    </row>
    <row r="43" spans="1:10" ht="21.95" customHeight="1">
      <c r="A43" s="20" t="str">
        <f>VLOOKUP(E43,Q4.SL!G:O,8,FALSE)</f>
        <v/>
      </c>
      <c r="B43" s="36" t="str">
        <f>IFERROR(VLOOKUP(E43,Rec.!B:H,4,FALSE),"")</f>
        <v/>
      </c>
      <c r="C43" s="36" t="str">
        <f>IFERROR(VLOOKUP(E43,Rec.!B:H,5,FALSE),"")</f>
        <v/>
      </c>
      <c r="D43" s="20" t="str">
        <f>IFERROR(VLOOKUP(E43,Rec.!B:H,6,FALSE),"")</f>
        <v/>
      </c>
      <c r="E43" s="20" t="str">
        <f>IFERROR(VLOOKUP(ROW()-8,Q4.SL!B:Q,6,FALSE),"")</f>
        <v/>
      </c>
      <c r="F43" s="20" t="str">
        <f>VLOOKUP(E43,Q4.SL!G:O,6,FALSE)</f>
        <v/>
      </c>
      <c r="G43" s="39" t="str">
        <f>IF(ROW()-8&gt;Inf.!$I$10,"",VLOOKUP(E43,Q4.SL!G:O,4,FALSE))</f>
        <v/>
      </c>
      <c r="H43" s="20" t="str">
        <f>IF(ROW()-8&gt;Inf.!$I$10,"",VLOOKUP(E43,Q4.SL!G:O,5,FALSE))</f>
        <v/>
      </c>
      <c r="I43" s="58"/>
      <c r="J43" t="str">
        <f t="shared" ca="1" si="0"/>
        <v/>
      </c>
    </row>
    <row r="44" spans="1:10" ht="21.95" customHeight="1">
      <c r="A44" s="20" t="str">
        <f>VLOOKUP(E44,Q4.SL!G:O,8,FALSE)</f>
        <v/>
      </c>
      <c r="B44" s="36" t="str">
        <f>IFERROR(VLOOKUP(E44,Rec.!B:H,4,FALSE),"")</f>
        <v/>
      </c>
      <c r="C44" s="36" t="str">
        <f>IFERROR(VLOOKUP(E44,Rec.!B:H,5,FALSE),"")</f>
        <v/>
      </c>
      <c r="D44" s="20" t="str">
        <f>IFERROR(VLOOKUP(E44,Rec.!B:H,6,FALSE),"")</f>
        <v/>
      </c>
      <c r="E44" s="20" t="str">
        <f>IFERROR(VLOOKUP(ROW()-8,Q4.SL!B:Q,6,FALSE),"")</f>
        <v/>
      </c>
      <c r="F44" s="20" t="str">
        <f>VLOOKUP(E44,Q4.SL!G:O,6,FALSE)</f>
        <v/>
      </c>
      <c r="G44" s="39" t="str">
        <f>IF(ROW()-8&gt;Inf.!$I$10,"",VLOOKUP(E44,Q4.SL!G:O,4,FALSE))</f>
        <v/>
      </c>
      <c r="H44" s="20" t="str">
        <f>IF(ROW()-8&gt;Inf.!$I$10,"",VLOOKUP(E44,Q4.SL!G:O,5,FALSE))</f>
        <v/>
      </c>
      <c r="I44" s="58"/>
      <c r="J44" t="str">
        <f t="shared" ca="1" si="0"/>
        <v/>
      </c>
    </row>
    <row r="45" spans="1:10" ht="21.95" customHeight="1">
      <c r="A45" s="20" t="str">
        <f>VLOOKUP(E45,Q4.SL!G:O,8,FALSE)</f>
        <v/>
      </c>
      <c r="B45" s="36" t="str">
        <f>IFERROR(VLOOKUP(E45,Rec.!B:H,4,FALSE),"")</f>
        <v/>
      </c>
      <c r="C45" s="36" t="str">
        <f>IFERROR(VLOOKUP(E45,Rec.!B:H,5,FALSE),"")</f>
        <v/>
      </c>
      <c r="D45" s="20" t="str">
        <f>IFERROR(VLOOKUP(E45,Rec.!B:H,6,FALSE),"")</f>
        <v/>
      </c>
      <c r="E45" s="20" t="str">
        <f>IFERROR(VLOOKUP(ROW()-8,Q4.SL!B:Q,6,FALSE),"")</f>
        <v/>
      </c>
      <c r="F45" s="20" t="str">
        <f>VLOOKUP(E45,Q4.SL!G:O,6,FALSE)</f>
        <v/>
      </c>
      <c r="G45" s="39" t="str">
        <f>IF(ROW()-8&gt;Inf.!$I$10,"",VLOOKUP(E45,Q4.SL!G:O,4,FALSE))</f>
        <v/>
      </c>
      <c r="H45" s="20" t="str">
        <f>IF(ROW()-8&gt;Inf.!$I$10,"",VLOOKUP(E45,Q4.SL!G:O,5,FALSE))</f>
        <v/>
      </c>
      <c r="I45" s="58"/>
      <c r="J45" t="str">
        <f t="shared" ca="1" si="0"/>
        <v/>
      </c>
    </row>
    <row r="46" spans="1:10" ht="21.95" customHeight="1">
      <c r="A46" s="20" t="str">
        <f>VLOOKUP(E46,Q4.SL!G:O,8,FALSE)</f>
        <v/>
      </c>
      <c r="B46" s="36" t="str">
        <f>IFERROR(VLOOKUP(E46,Rec.!B:H,4,FALSE),"")</f>
        <v/>
      </c>
      <c r="C46" s="36" t="str">
        <f>IFERROR(VLOOKUP(E46,Rec.!B:H,5,FALSE),"")</f>
        <v/>
      </c>
      <c r="D46" s="20" t="str">
        <f>IFERROR(VLOOKUP(E46,Rec.!B:H,6,FALSE),"")</f>
        <v/>
      </c>
      <c r="E46" s="20" t="str">
        <f>IFERROR(VLOOKUP(ROW()-8,Q4.SL!B:Q,6,FALSE),"")</f>
        <v/>
      </c>
      <c r="F46" s="20" t="str">
        <f>VLOOKUP(E46,Q4.SL!G:O,6,FALSE)</f>
        <v/>
      </c>
      <c r="G46" s="39" t="str">
        <f>IF(ROW()-8&gt;Inf.!$I$10,"",VLOOKUP(E46,Q4.SL!G:O,4,FALSE))</f>
        <v/>
      </c>
      <c r="H46" s="20" t="str">
        <f>IF(ROW()-8&gt;Inf.!$I$10,"",VLOOKUP(E46,Q4.SL!G:O,5,FALSE))</f>
        <v/>
      </c>
      <c r="I46" s="58"/>
      <c r="J46" t="str">
        <f t="shared" ca="1" si="0"/>
        <v/>
      </c>
    </row>
    <row r="47" spans="1:10" ht="21.95" customHeight="1">
      <c r="A47" s="20" t="str">
        <f>VLOOKUP(E47,Q4.SL!G:O,8,FALSE)</f>
        <v/>
      </c>
      <c r="B47" s="36" t="str">
        <f>IFERROR(VLOOKUP(E47,Rec.!B:H,4,FALSE),"")</f>
        <v/>
      </c>
      <c r="C47" s="36" t="str">
        <f>IFERROR(VLOOKUP(E47,Rec.!B:H,5,FALSE),"")</f>
        <v/>
      </c>
      <c r="D47" s="20" t="str">
        <f>IFERROR(VLOOKUP(E47,Rec.!B:H,6,FALSE),"")</f>
        <v/>
      </c>
      <c r="E47" s="20" t="str">
        <f>IFERROR(VLOOKUP(ROW()-8,Q4.SL!B:Q,6,FALSE),"")</f>
        <v/>
      </c>
      <c r="F47" s="20" t="str">
        <f>VLOOKUP(E47,Q4.SL!G:O,6,FALSE)</f>
        <v/>
      </c>
      <c r="G47" s="39" t="str">
        <f>IF(ROW()-8&gt;Inf.!$I$10,"",VLOOKUP(E47,Q4.SL!G:O,4,FALSE))</f>
        <v/>
      </c>
      <c r="H47" s="20" t="str">
        <f>IF(ROW()-8&gt;Inf.!$I$10,"",VLOOKUP(E47,Q4.SL!G:O,5,FALSE))</f>
        <v/>
      </c>
      <c r="I47" s="58"/>
      <c r="J47" t="str">
        <f t="shared" ca="1" si="0"/>
        <v/>
      </c>
    </row>
    <row r="48" spans="1:10" ht="21.95" customHeight="1">
      <c r="A48" s="20" t="str">
        <f>VLOOKUP(E48,Q4.SL!G:O,8,FALSE)</f>
        <v/>
      </c>
      <c r="B48" s="36" t="str">
        <f>IFERROR(VLOOKUP(E48,Rec.!B:H,4,FALSE),"")</f>
        <v/>
      </c>
      <c r="C48" s="36" t="str">
        <f>IFERROR(VLOOKUP(E48,Rec.!B:H,5,FALSE),"")</f>
        <v/>
      </c>
      <c r="D48" s="20" t="str">
        <f>IFERROR(VLOOKUP(E48,Rec.!B:H,6,FALSE),"")</f>
        <v/>
      </c>
      <c r="E48" s="20" t="str">
        <f>IFERROR(VLOOKUP(ROW()-8,Q4.SL!B:Q,6,FALSE),"")</f>
        <v/>
      </c>
      <c r="F48" s="20" t="str">
        <f>VLOOKUP(E48,Q4.SL!G:O,6,FALSE)</f>
        <v/>
      </c>
      <c r="G48" s="39" t="str">
        <f>IF(ROW()-8&gt;Inf.!$I$10,"",VLOOKUP(E48,Q4.SL!G:O,4,FALSE))</f>
        <v/>
      </c>
      <c r="H48" s="20" t="str">
        <f>IF(ROW()-8&gt;Inf.!$I$10,"",VLOOKUP(E48,Q4.SL!G:O,5,FALSE))</f>
        <v/>
      </c>
      <c r="I48" s="58"/>
      <c r="J48" t="str">
        <f t="shared" ca="1" si="0"/>
        <v/>
      </c>
    </row>
    <row r="49" spans="1:10" ht="21.95" customHeight="1">
      <c r="A49" s="20" t="str">
        <f>VLOOKUP(E49,Q4.SL!G:O,8,FALSE)</f>
        <v/>
      </c>
      <c r="B49" s="36" t="str">
        <f>IFERROR(VLOOKUP(E49,Rec.!B:H,4,FALSE),"")</f>
        <v/>
      </c>
      <c r="C49" s="36" t="str">
        <f>IFERROR(VLOOKUP(E49,Rec.!B:H,5,FALSE),"")</f>
        <v/>
      </c>
      <c r="D49" s="20" t="str">
        <f>IFERROR(VLOOKUP(E49,Rec.!B:H,6,FALSE),"")</f>
        <v/>
      </c>
      <c r="E49" s="20" t="str">
        <f>IFERROR(VLOOKUP(ROW()-8,Q4.SL!B:Q,6,FALSE),"")</f>
        <v/>
      </c>
      <c r="F49" s="20" t="str">
        <f>VLOOKUP(E49,Q4.SL!G:O,6,FALSE)</f>
        <v/>
      </c>
      <c r="G49" s="39" t="str">
        <f>IF(ROW()-8&gt;Inf.!$I$10,"",VLOOKUP(E49,Q4.SL!G:O,4,FALSE))</f>
        <v/>
      </c>
      <c r="H49" s="20" t="str">
        <f>IF(ROW()-8&gt;Inf.!$I$10,"",VLOOKUP(E49,Q4.SL!G:O,5,FALSE))</f>
        <v/>
      </c>
      <c r="I49" s="58"/>
      <c r="J49" t="str">
        <f t="shared" ca="1" si="0"/>
        <v/>
      </c>
    </row>
    <row r="50" spans="1:10" ht="21.95" customHeight="1">
      <c r="A50" s="20" t="str">
        <f>VLOOKUP(E50,Q4.SL!G:O,8,FALSE)</f>
        <v/>
      </c>
      <c r="B50" s="36" t="str">
        <f>IFERROR(VLOOKUP(E50,Rec.!B:H,4,FALSE),"")</f>
        <v/>
      </c>
      <c r="C50" s="36" t="str">
        <f>IFERROR(VLOOKUP(E50,Rec.!B:H,5,FALSE),"")</f>
        <v/>
      </c>
      <c r="D50" s="20" t="str">
        <f>IFERROR(VLOOKUP(E50,Rec.!B:H,6,FALSE),"")</f>
        <v/>
      </c>
      <c r="E50" s="20" t="str">
        <f>IFERROR(VLOOKUP(ROW()-8,Q4.SL!B:Q,6,FALSE),"")</f>
        <v/>
      </c>
      <c r="F50" s="20" t="str">
        <f>VLOOKUP(E50,Q4.SL!G:O,6,FALSE)</f>
        <v/>
      </c>
      <c r="G50" s="39" t="str">
        <f>IF(ROW()-8&gt;Inf.!$I$10,"",VLOOKUP(E50,Q4.SL!G:O,4,FALSE))</f>
        <v/>
      </c>
      <c r="H50" s="20" t="str">
        <f>IF(ROW()-8&gt;Inf.!$I$10,"",VLOOKUP(E50,Q4.SL!G:O,5,FALSE))</f>
        <v/>
      </c>
      <c r="I50" s="58"/>
      <c r="J50" t="str">
        <f t="shared" ca="1" si="0"/>
        <v/>
      </c>
    </row>
    <row r="51" spans="1:10" ht="21.95" customHeight="1">
      <c r="A51" s="20" t="str">
        <f>VLOOKUP(E51,Q4.SL!G:O,8,FALSE)</f>
        <v/>
      </c>
      <c r="B51" s="36" t="str">
        <f>IFERROR(VLOOKUP(E51,Rec.!B:H,4,FALSE),"")</f>
        <v/>
      </c>
      <c r="C51" s="36" t="str">
        <f>IFERROR(VLOOKUP(E51,Rec.!B:H,5,FALSE),"")</f>
        <v/>
      </c>
      <c r="D51" s="20" t="str">
        <f>IFERROR(VLOOKUP(E51,Rec.!B:H,6,FALSE),"")</f>
        <v/>
      </c>
      <c r="E51" s="20" t="str">
        <f>IFERROR(VLOOKUP(ROW()-8,Q4.SL!B:Q,6,FALSE),"")</f>
        <v/>
      </c>
      <c r="F51" s="20" t="str">
        <f>VLOOKUP(E51,Q4.SL!G:O,6,FALSE)</f>
        <v/>
      </c>
      <c r="G51" s="39" t="str">
        <f>IF(ROW()-8&gt;Inf.!$I$10,"",VLOOKUP(E51,Q4.SL!G:O,4,FALSE))</f>
        <v/>
      </c>
      <c r="H51" s="20" t="str">
        <f>IF(ROW()-8&gt;Inf.!$I$10,"",VLOOKUP(E51,Q4.SL!G:O,5,FALSE))</f>
        <v/>
      </c>
      <c r="I51" s="58"/>
      <c r="J51" t="str">
        <f t="shared" ca="1" si="0"/>
        <v/>
      </c>
    </row>
    <row r="52" spans="1:10" ht="21.95" customHeight="1">
      <c r="A52" s="20" t="str">
        <f>VLOOKUP(E52,Q4.SL!G:O,8,FALSE)</f>
        <v/>
      </c>
      <c r="B52" s="36" t="str">
        <f>IFERROR(VLOOKUP(E52,Rec.!B:H,4,FALSE),"")</f>
        <v/>
      </c>
      <c r="C52" s="36" t="str">
        <f>IFERROR(VLOOKUP(E52,Rec.!B:H,5,FALSE),"")</f>
        <v/>
      </c>
      <c r="D52" s="20" t="str">
        <f>IFERROR(VLOOKUP(E52,Rec.!B:H,6,FALSE),"")</f>
        <v/>
      </c>
      <c r="E52" s="20" t="str">
        <f>IFERROR(VLOOKUP(ROW()-8,Q4.SL!B:Q,6,FALSE),"")</f>
        <v/>
      </c>
      <c r="F52" s="20" t="str">
        <f>VLOOKUP(E52,Q4.SL!G:O,6,FALSE)</f>
        <v/>
      </c>
      <c r="G52" s="39" t="str">
        <f>IF(ROW()-8&gt;Inf.!$I$10,"",VLOOKUP(E52,Q4.SL!G:O,4,FALSE))</f>
        <v/>
      </c>
      <c r="H52" s="20" t="str">
        <f>IF(ROW()-8&gt;Inf.!$I$10,"",VLOOKUP(E52,Q4.SL!G:O,5,FALSE))</f>
        <v/>
      </c>
      <c r="I52" s="58"/>
      <c r="J52" t="str">
        <f t="shared" ca="1" si="0"/>
        <v/>
      </c>
    </row>
    <row r="53" spans="1:10" ht="21.95" customHeight="1">
      <c r="A53" s="20" t="str">
        <f>VLOOKUP(E53,Q4.SL!G:O,8,FALSE)</f>
        <v/>
      </c>
      <c r="B53" s="36" t="str">
        <f>IFERROR(VLOOKUP(E53,Rec.!B:H,4,FALSE),"")</f>
        <v/>
      </c>
      <c r="C53" s="36" t="str">
        <f>IFERROR(VLOOKUP(E53,Rec.!B:H,5,FALSE),"")</f>
        <v/>
      </c>
      <c r="D53" s="20" t="str">
        <f>IFERROR(VLOOKUP(E53,Rec.!B:H,6,FALSE),"")</f>
        <v/>
      </c>
      <c r="E53" s="20" t="str">
        <f>IFERROR(VLOOKUP(ROW()-8,Q4.SL!B:Q,6,FALSE),"")</f>
        <v/>
      </c>
      <c r="F53" s="20" t="str">
        <f>VLOOKUP(E53,Q4.SL!G:O,6,FALSE)</f>
        <v/>
      </c>
      <c r="G53" s="39" t="str">
        <f>IF(ROW()-8&gt;Inf.!$I$10,"",VLOOKUP(E53,Q4.SL!G:O,4,FALSE))</f>
        <v/>
      </c>
      <c r="H53" s="20" t="str">
        <f>IF(ROW()-8&gt;Inf.!$I$10,"",VLOOKUP(E53,Q4.SL!G:O,5,FALSE))</f>
        <v/>
      </c>
      <c r="I53" s="58"/>
      <c r="J53" t="str">
        <f t="shared" ca="1" si="0"/>
        <v/>
      </c>
    </row>
    <row r="54" spans="1:10" ht="21.95" customHeight="1">
      <c r="A54" s="20" t="str">
        <f>VLOOKUP(E54,Q4.SL!G:O,8,FALSE)</f>
        <v/>
      </c>
      <c r="B54" s="36" t="str">
        <f>IFERROR(VLOOKUP(E54,Rec.!B:H,4,FALSE),"")</f>
        <v/>
      </c>
      <c r="C54" s="36" t="str">
        <f>IFERROR(VLOOKUP(E54,Rec.!B:H,5,FALSE),"")</f>
        <v/>
      </c>
      <c r="D54" s="20" t="str">
        <f>IFERROR(VLOOKUP(E54,Rec.!B:H,6,FALSE),"")</f>
        <v/>
      </c>
      <c r="E54" s="20" t="str">
        <f>IFERROR(VLOOKUP(ROW()-8,Q4.SL!B:Q,6,FALSE),"")</f>
        <v/>
      </c>
      <c r="F54" s="20" t="str">
        <f>VLOOKUP(E54,Q4.SL!G:O,6,FALSE)</f>
        <v/>
      </c>
      <c r="G54" s="39" t="str">
        <f>IF(ROW()-8&gt;Inf.!$I$10,"",VLOOKUP(E54,Q4.SL!G:O,4,FALSE))</f>
        <v/>
      </c>
      <c r="H54" s="20" t="str">
        <f>IF(ROW()-8&gt;Inf.!$I$10,"",VLOOKUP(E54,Q4.SL!G:O,5,FALSE))</f>
        <v/>
      </c>
      <c r="I54" s="58"/>
      <c r="J54" t="str">
        <f t="shared" ca="1" si="0"/>
        <v/>
      </c>
    </row>
    <row r="55" spans="1:10" ht="21.95" customHeight="1">
      <c r="A55" s="20" t="str">
        <f>VLOOKUP(E55,Q4.SL!G:O,8,FALSE)</f>
        <v/>
      </c>
      <c r="B55" s="36" t="str">
        <f>IFERROR(VLOOKUP(E55,Rec.!B:H,4,FALSE),"")</f>
        <v/>
      </c>
      <c r="C55" s="36" t="str">
        <f>IFERROR(VLOOKUP(E55,Rec.!B:H,5,FALSE),"")</f>
        <v/>
      </c>
      <c r="D55" s="20" t="str">
        <f>IFERROR(VLOOKUP(E55,Rec.!B:H,6,FALSE),"")</f>
        <v/>
      </c>
      <c r="E55" s="20" t="str">
        <f>IFERROR(VLOOKUP(ROW()-8,Q4.SL!B:Q,6,FALSE),"")</f>
        <v/>
      </c>
      <c r="F55" s="20" t="str">
        <f>VLOOKUP(E55,Q4.SL!G:O,6,FALSE)</f>
        <v/>
      </c>
      <c r="G55" s="39" t="str">
        <f>IF(ROW()-8&gt;Inf.!$I$10,"",VLOOKUP(E55,Q4.SL!G:O,4,FALSE))</f>
        <v/>
      </c>
      <c r="H55" s="20" t="str">
        <f>IF(ROW()-8&gt;Inf.!$I$10,"",VLOOKUP(E55,Q4.SL!G:O,5,FALSE))</f>
        <v/>
      </c>
      <c r="I55" s="58"/>
      <c r="J55" t="str">
        <f t="shared" ca="1" si="0"/>
        <v/>
      </c>
    </row>
    <row r="56" spans="1:10" ht="21.95" customHeight="1">
      <c r="A56" s="20" t="str">
        <f>VLOOKUP(E56,Q4.SL!G:O,8,FALSE)</f>
        <v/>
      </c>
      <c r="B56" s="36" t="str">
        <f>IFERROR(VLOOKUP(E56,Rec.!B:H,4,FALSE),"")</f>
        <v/>
      </c>
      <c r="C56" s="36" t="str">
        <f>IFERROR(VLOOKUP(E56,Rec.!B:H,5,FALSE),"")</f>
        <v/>
      </c>
      <c r="D56" s="20" t="str">
        <f>IFERROR(VLOOKUP(E56,Rec.!B:H,6,FALSE),"")</f>
        <v/>
      </c>
      <c r="E56" s="20" t="str">
        <f>IFERROR(VLOOKUP(ROW()-8,Q4.SL!B:Q,6,FALSE),"")</f>
        <v/>
      </c>
      <c r="F56" s="20" t="str">
        <f>VLOOKUP(E56,Q4.SL!G:O,6,FALSE)</f>
        <v/>
      </c>
      <c r="G56" s="39" t="str">
        <f>IF(ROW()-8&gt;Inf.!$I$10,"",VLOOKUP(E56,Q4.SL!G:O,4,FALSE))</f>
        <v/>
      </c>
      <c r="H56" s="20" t="str">
        <f>IF(ROW()-8&gt;Inf.!$I$10,"",VLOOKUP(E56,Q4.SL!G:O,5,FALSE))</f>
        <v/>
      </c>
      <c r="I56" s="58"/>
      <c r="J56" t="str">
        <f t="shared" ca="1" si="0"/>
        <v/>
      </c>
    </row>
    <row r="57" spans="1:10" ht="21.95" customHeight="1">
      <c r="A57" s="20" t="str">
        <f>VLOOKUP(E57,Q4.SL!G:O,8,FALSE)</f>
        <v/>
      </c>
      <c r="B57" s="36" t="str">
        <f>IFERROR(VLOOKUP(E57,Rec.!B:H,4,FALSE),"")</f>
        <v/>
      </c>
      <c r="C57" s="36" t="str">
        <f>IFERROR(VLOOKUP(E57,Rec.!B:H,5,FALSE),"")</f>
        <v/>
      </c>
      <c r="D57" s="20" t="str">
        <f>IFERROR(VLOOKUP(E57,Rec.!B:H,6,FALSE),"")</f>
        <v/>
      </c>
      <c r="E57" s="20" t="str">
        <f>IFERROR(VLOOKUP(ROW()-8,Q4.SL!B:Q,6,FALSE),"")</f>
        <v/>
      </c>
      <c r="F57" s="20" t="str">
        <f>VLOOKUP(E57,Q4.SL!G:O,6,FALSE)</f>
        <v/>
      </c>
      <c r="G57" s="39" t="str">
        <f>IF(ROW()-8&gt;Inf.!$I$10,"",VLOOKUP(E57,Q4.SL!G:O,4,FALSE))</f>
        <v/>
      </c>
      <c r="H57" s="20" t="str">
        <f>IF(ROW()-8&gt;Inf.!$I$10,"",VLOOKUP(E57,Q4.SL!G:O,5,FALSE))</f>
        <v/>
      </c>
      <c r="I57" s="58"/>
      <c r="J57" t="str">
        <f t="shared" ca="1" si="0"/>
        <v/>
      </c>
    </row>
    <row r="58" spans="1:10" ht="21.95" customHeight="1">
      <c r="A58" s="20" t="str">
        <f>VLOOKUP(E58,Q4.SL!G:O,8,FALSE)</f>
        <v/>
      </c>
      <c r="B58" s="36" t="str">
        <f>IFERROR(VLOOKUP(E58,Rec.!B:H,4,FALSE),"")</f>
        <v/>
      </c>
      <c r="C58" s="36" t="str">
        <f>IFERROR(VLOOKUP(E58,Rec.!B:H,5,FALSE),"")</f>
        <v/>
      </c>
      <c r="D58" s="20" t="str">
        <f>IFERROR(VLOOKUP(E58,Rec.!B:H,6,FALSE),"")</f>
        <v/>
      </c>
      <c r="E58" s="20" t="str">
        <f>IFERROR(VLOOKUP(ROW()-8,Q4.SL!B:Q,6,FALSE),"")</f>
        <v/>
      </c>
      <c r="F58" s="20" t="str">
        <f>VLOOKUP(E58,Q4.SL!G:O,6,FALSE)</f>
        <v/>
      </c>
      <c r="G58" s="39" t="str">
        <f>IF(ROW()-8&gt;Inf.!$I$10,"",VLOOKUP(E58,Q4.SL!G:O,4,FALSE))</f>
        <v/>
      </c>
      <c r="H58" s="20" t="str">
        <f>IF(ROW()-8&gt;Inf.!$I$10,"",VLOOKUP(E58,Q4.SL!G:O,5,FALSE))</f>
        <v/>
      </c>
      <c r="I58" s="58"/>
      <c r="J58" t="str">
        <f t="shared" ca="1" si="0"/>
        <v/>
      </c>
    </row>
    <row r="59" spans="1:10" ht="21.95" customHeight="1">
      <c r="A59" s="20" t="str">
        <f>VLOOKUP(E59,Q4.SL!G:O,8,FALSE)</f>
        <v/>
      </c>
      <c r="B59" s="36" t="str">
        <f>IFERROR(VLOOKUP(E59,Rec.!B:H,4,FALSE),"")</f>
        <v/>
      </c>
      <c r="C59" s="36" t="str">
        <f>IFERROR(VLOOKUP(E59,Rec.!B:H,5,FALSE),"")</f>
        <v/>
      </c>
      <c r="D59" s="20" t="str">
        <f>IFERROR(VLOOKUP(E59,Rec.!B:H,6,FALSE),"")</f>
        <v/>
      </c>
      <c r="E59" s="20" t="str">
        <f>IFERROR(VLOOKUP(ROW()-8,Q4.SL!B:Q,6,FALSE),"")</f>
        <v/>
      </c>
      <c r="F59" s="20" t="str">
        <f>VLOOKUP(E59,Q4.SL!G:O,6,FALSE)</f>
        <v/>
      </c>
      <c r="G59" s="39" t="str">
        <f>IF(ROW()-8&gt;Inf.!$I$10,"",VLOOKUP(E59,Q4.SL!G:O,4,FALSE))</f>
        <v/>
      </c>
      <c r="H59" s="20" t="str">
        <f>IF(ROW()-8&gt;Inf.!$I$10,"",VLOOKUP(E59,Q4.SL!G:O,5,FALSE))</f>
        <v/>
      </c>
      <c r="I59" s="58"/>
      <c r="J59" t="str">
        <f t="shared" ca="1" si="0"/>
        <v/>
      </c>
    </row>
    <row r="60" spans="1:10" ht="21.95" customHeight="1">
      <c r="A60" s="20" t="str">
        <f>VLOOKUP(E60,Q4.SL!G:O,8,FALSE)</f>
        <v/>
      </c>
      <c r="B60" s="36" t="str">
        <f>IFERROR(VLOOKUP(E60,Rec.!B:H,4,FALSE),"")</f>
        <v/>
      </c>
      <c r="C60" s="36" t="str">
        <f>IFERROR(VLOOKUP(E60,Rec.!B:H,5,FALSE),"")</f>
        <v/>
      </c>
      <c r="D60" s="20" t="str">
        <f>IFERROR(VLOOKUP(E60,Rec.!B:H,6,FALSE),"")</f>
        <v/>
      </c>
      <c r="E60" s="20" t="str">
        <f>IFERROR(VLOOKUP(ROW()-8,Q4.SL!B:Q,6,FALSE),"")</f>
        <v/>
      </c>
      <c r="F60" s="20" t="str">
        <f>VLOOKUP(E60,Q4.SL!G:O,6,FALSE)</f>
        <v/>
      </c>
      <c r="G60" s="39" t="str">
        <f>IF(ROW()-8&gt;Inf.!$I$10,"",VLOOKUP(E60,Q4.SL!G:O,4,FALSE))</f>
        <v/>
      </c>
      <c r="H60" s="20" t="str">
        <f>IF(ROW()-8&gt;Inf.!$I$10,"",VLOOKUP(E60,Q4.SL!G:O,5,FALSE))</f>
        <v/>
      </c>
      <c r="I60" s="58"/>
      <c r="J60" t="str">
        <f t="shared" ca="1" si="0"/>
        <v/>
      </c>
    </row>
    <row r="61" spans="1:10" ht="21.95" customHeight="1">
      <c r="A61" s="20" t="str">
        <f>VLOOKUP(E61,Q4.SL!G:O,8,FALSE)</f>
        <v/>
      </c>
      <c r="B61" s="36" t="str">
        <f>IFERROR(VLOOKUP(E61,Rec.!B:H,4,FALSE),"")</f>
        <v/>
      </c>
      <c r="C61" s="36" t="str">
        <f>IFERROR(VLOOKUP(E61,Rec.!B:H,5,FALSE),"")</f>
        <v/>
      </c>
      <c r="D61" s="20" t="str">
        <f>IFERROR(VLOOKUP(E61,Rec.!B:H,6,FALSE),"")</f>
        <v/>
      </c>
      <c r="E61" s="20" t="str">
        <f>IFERROR(VLOOKUP(ROW()-8,Q4.SL!B:Q,6,FALSE),"")</f>
        <v/>
      </c>
      <c r="F61" s="20" t="str">
        <f>VLOOKUP(E61,Q4.SL!G:O,6,FALSE)</f>
        <v/>
      </c>
      <c r="G61" s="39" t="str">
        <f>IF(ROW()-8&gt;Inf.!$I$10,"",VLOOKUP(E61,Q4.SL!G:O,4,FALSE))</f>
        <v/>
      </c>
      <c r="H61" s="20" t="str">
        <f>IF(ROW()-8&gt;Inf.!$I$10,"",VLOOKUP(E61,Q4.SL!G:O,5,FALSE))</f>
        <v/>
      </c>
      <c r="I61" s="58"/>
      <c r="J61" t="str">
        <f t="shared" ca="1" si="0"/>
        <v/>
      </c>
    </row>
    <row r="62" spans="1:10" ht="21.95" customHeight="1">
      <c r="A62" s="20" t="str">
        <f>VLOOKUP(E62,Q4.SL!G:O,8,FALSE)</f>
        <v/>
      </c>
      <c r="B62" s="36" t="str">
        <f>IFERROR(VLOOKUP(E62,Rec.!B:H,4,FALSE),"")</f>
        <v/>
      </c>
      <c r="C62" s="36" t="str">
        <f>IFERROR(VLOOKUP(E62,Rec.!B:H,5,FALSE),"")</f>
        <v/>
      </c>
      <c r="D62" s="20" t="str">
        <f>IFERROR(VLOOKUP(E62,Rec.!B:H,6,FALSE),"")</f>
        <v/>
      </c>
      <c r="E62" s="20" t="str">
        <f>IFERROR(VLOOKUP(ROW()-8,Q4.SL!B:Q,6,FALSE),"")</f>
        <v/>
      </c>
      <c r="F62" s="20" t="str">
        <f>VLOOKUP(E62,Q4.SL!G:O,6,FALSE)</f>
        <v/>
      </c>
      <c r="G62" s="39" t="str">
        <f>IF(ROW()-8&gt;Inf.!$I$10,"",VLOOKUP(E62,Q4.SL!G:O,4,FALSE))</f>
        <v/>
      </c>
      <c r="H62" s="20" t="str">
        <f>IF(ROW()-8&gt;Inf.!$I$10,"",VLOOKUP(E62,Q4.SL!G:O,5,FALSE))</f>
        <v/>
      </c>
      <c r="I62" s="58"/>
      <c r="J62" t="str">
        <f t="shared" ca="1" si="0"/>
        <v/>
      </c>
    </row>
    <row r="63" spans="1:10" ht="21.95" customHeight="1">
      <c r="A63" s="20" t="str">
        <f>VLOOKUP(E63,Q4.SL!G:O,8,FALSE)</f>
        <v/>
      </c>
      <c r="B63" s="36" t="str">
        <f>IFERROR(VLOOKUP(E63,Rec.!B:H,4,FALSE),"")</f>
        <v/>
      </c>
      <c r="C63" s="36" t="str">
        <f>IFERROR(VLOOKUP(E63,Rec.!B:H,5,FALSE),"")</f>
        <v/>
      </c>
      <c r="D63" s="20" t="str">
        <f>IFERROR(VLOOKUP(E63,Rec.!B:H,6,FALSE),"")</f>
        <v/>
      </c>
      <c r="E63" s="20" t="str">
        <f>IFERROR(VLOOKUP(ROW()-8,Q4.SL!B:Q,6,FALSE),"")</f>
        <v/>
      </c>
      <c r="F63" s="20" t="str">
        <f>VLOOKUP(E63,Q4.SL!G:O,6,FALSE)</f>
        <v/>
      </c>
      <c r="G63" s="39" t="str">
        <f>IF(ROW()-8&gt;Inf.!$I$10,"",VLOOKUP(E63,Q4.SL!G:O,4,FALSE))</f>
        <v/>
      </c>
      <c r="H63" s="20" t="str">
        <f>IF(ROW()-8&gt;Inf.!$I$10,"",VLOOKUP(E63,Q4.SL!G:O,5,FALSE))</f>
        <v/>
      </c>
      <c r="I63" s="58"/>
      <c r="J63" t="str">
        <f t="shared" ca="1" si="0"/>
        <v/>
      </c>
    </row>
    <row r="64" spans="1:10" ht="21.95" customHeight="1">
      <c r="A64" s="20" t="str">
        <f>VLOOKUP(E64,Q4.SL!G:O,8,FALSE)</f>
        <v/>
      </c>
      <c r="B64" s="36" t="str">
        <f>IFERROR(VLOOKUP(E64,Rec.!B:H,4,FALSE),"")</f>
        <v/>
      </c>
      <c r="C64" s="36" t="str">
        <f>IFERROR(VLOOKUP(E64,Rec.!B:H,5,FALSE),"")</f>
        <v/>
      </c>
      <c r="D64" s="20" t="str">
        <f>IFERROR(VLOOKUP(E64,Rec.!B:H,6,FALSE),"")</f>
        <v/>
      </c>
      <c r="E64" s="20" t="str">
        <f>IFERROR(VLOOKUP(ROW()-8,Q4.SL!B:Q,6,FALSE),"")</f>
        <v/>
      </c>
      <c r="F64" s="20" t="str">
        <f>VLOOKUP(E64,Q4.SL!G:O,6,FALSE)</f>
        <v/>
      </c>
      <c r="G64" s="39" t="str">
        <f>IF(ROW()-8&gt;Inf.!$I$10,"",VLOOKUP(E64,Q4.SL!G:O,4,FALSE))</f>
        <v/>
      </c>
      <c r="H64" s="20" t="str">
        <f>IF(ROW()-8&gt;Inf.!$I$10,"",VLOOKUP(E64,Q4.SL!G:O,5,FALSE))</f>
        <v/>
      </c>
      <c r="I64" s="58"/>
      <c r="J64" t="str">
        <f t="shared" ca="1" si="0"/>
        <v/>
      </c>
    </row>
    <row r="65" spans="1:10" ht="21.95" customHeight="1">
      <c r="A65" s="20" t="str">
        <f>VLOOKUP(E65,Q4.SL!G:O,8,FALSE)</f>
        <v/>
      </c>
      <c r="B65" s="36" t="str">
        <f>IFERROR(VLOOKUP(E65,Rec.!B:H,4,FALSE),"")</f>
        <v/>
      </c>
      <c r="C65" s="36" t="str">
        <f>IFERROR(VLOOKUP(E65,Rec.!B:H,5,FALSE),"")</f>
        <v/>
      </c>
      <c r="D65" s="20" t="str">
        <f>IFERROR(VLOOKUP(E65,Rec.!B:H,6,FALSE),"")</f>
        <v/>
      </c>
      <c r="E65" s="20" t="str">
        <f>IFERROR(VLOOKUP(ROW()-8,Q4.SL!B:Q,6,FALSE),"")</f>
        <v/>
      </c>
      <c r="F65" s="20" t="str">
        <f>VLOOKUP(E65,Q4.SL!G:O,6,FALSE)</f>
        <v/>
      </c>
      <c r="G65" s="39" t="str">
        <f>IF(ROW()-8&gt;Inf.!$I$10,"",VLOOKUP(E65,Q4.SL!G:O,4,FALSE))</f>
        <v/>
      </c>
      <c r="H65" s="20" t="str">
        <f>IF(ROW()-8&gt;Inf.!$I$10,"",VLOOKUP(E65,Q4.SL!G:O,5,FALSE))</f>
        <v/>
      </c>
      <c r="I65" s="58"/>
      <c r="J65" t="str">
        <f t="shared" ca="1" si="0"/>
        <v/>
      </c>
    </row>
    <row r="66" spans="1:10" ht="21.95" customHeight="1">
      <c r="A66" s="20" t="str">
        <f>VLOOKUP(E66,Q4.SL!G:O,8,FALSE)</f>
        <v/>
      </c>
      <c r="B66" s="36" t="str">
        <f>IFERROR(VLOOKUP(E66,Rec.!B:H,4,FALSE),"")</f>
        <v/>
      </c>
      <c r="C66" s="36" t="str">
        <f>IFERROR(VLOOKUP(E66,Rec.!B:H,5,FALSE),"")</f>
        <v/>
      </c>
      <c r="D66" s="20" t="str">
        <f>IFERROR(VLOOKUP(E66,Rec.!B:H,6,FALSE),"")</f>
        <v/>
      </c>
      <c r="E66" s="20" t="str">
        <f>IFERROR(VLOOKUP(ROW()-8,Q4.SL!B:Q,6,FALSE),"")</f>
        <v/>
      </c>
      <c r="F66" s="20" t="str">
        <f>VLOOKUP(E66,Q4.SL!G:O,6,FALSE)</f>
        <v/>
      </c>
      <c r="G66" s="39" t="str">
        <f>IF(ROW()-8&gt;Inf.!$I$10,"",VLOOKUP(E66,Q4.SL!G:O,4,FALSE))</f>
        <v/>
      </c>
      <c r="H66" s="20" t="str">
        <f>IF(ROW()-8&gt;Inf.!$I$10,"",VLOOKUP(E66,Q4.SL!G:O,5,FALSE))</f>
        <v/>
      </c>
      <c r="I66" s="58"/>
      <c r="J66" t="str">
        <f t="shared" ca="1" si="0"/>
        <v/>
      </c>
    </row>
    <row r="67" spans="1:10" ht="21.95" customHeight="1">
      <c r="A67" s="20" t="str">
        <f>VLOOKUP(E67,Q4.SL!G:O,8,FALSE)</f>
        <v/>
      </c>
      <c r="B67" s="36" t="str">
        <f>IFERROR(VLOOKUP(E67,Rec.!B:H,4,FALSE),"")</f>
        <v/>
      </c>
      <c r="C67" s="36" t="str">
        <f>IFERROR(VLOOKUP(E67,Rec.!B:H,5,FALSE),"")</f>
        <v/>
      </c>
      <c r="D67" s="20" t="str">
        <f>IFERROR(VLOOKUP(E67,Rec.!B:H,6,FALSE),"")</f>
        <v/>
      </c>
      <c r="E67" s="20" t="str">
        <f>IFERROR(VLOOKUP(ROW()-8,Q4.SL!B:Q,6,FALSE),"")</f>
        <v/>
      </c>
      <c r="F67" s="20" t="str">
        <f>VLOOKUP(E67,Q4.SL!G:O,6,FALSE)</f>
        <v/>
      </c>
      <c r="G67" s="39" t="str">
        <f>IF(ROW()-8&gt;Inf.!$I$10,"",VLOOKUP(E67,Q4.SL!G:O,4,FALSE))</f>
        <v/>
      </c>
      <c r="H67" s="20" t="str">
        <f>IF(ROW()-8&gt;Inf.!$I$10,"",VLOOKUP(E67,Q4.SL!G:O,5,FALSE))</f>
        <v/>
      </c>
      <c r="I67" s="58"/>
      <c r="J67" t="str">
        <f t="shared" ca="1" si="0"/>
        <v/>
      </c>
    </row>
    <row r="68" spans="1:10" ht="21.95" customHeight="1">
      <c r="A68" s="20" t="str">
        <f>VLOOKUP(E68,Q4.SL!G:O,8,FALSE)</f>
        <v/>
      </c>
      <c r="B68" s="36" t="str">
        <f>IFERROR(VLOOKUP(E68,Rec.!B:H,4,FALSE),"")</f>
        <v/>
      </c>
      <c r="C68" s="36" t="str">
        <f>IFERROR(VLOOKUP(E68,Rec.!B:H,5,FALSE),"")</f>
        <v/>
      </c>
      <c r="D68" s="20" t="str">
        <f>IFERROR(VLOOKUP(E68,Rec.!B:H,6,FALSE),"")</f>
        <v/>
      </c>
      <c r="E68" s="20" t="str">
        <f>IFERROR(VLOOKUP(ROW()-8,Q4.SL!B:Q,6,FALSE),"")</f>
        <v/>
      </c>
      <c r="F68" s="20" t="str">
        <f>VLOOKUP(E68,Q4.SL!G:O,6,FALSE)</f>
        <v/>
      </c>
      <c r="G68" s="39" t="str">
        <f>IF(ROW()-8&gt;Inf.!$I$10,"",VLOOKUP(E68,Q4.SL!G:O,4,FALSE))</f>
        <v/>
      </c>
      <c r="H68" s="20" t="str">
        <f>IF(ROW()-8&gt;Inf.!$I$10,"",VLOOKUP(E68,Q4.SL!G:O,5,FALSE))</f>
        <v/>
      </c>
      <c r="I68" s="58"/>
      <c r="J68" t="str">
        <f t="shared" ca="1" si="0"/>
        <v/>
      </c>
    </row>
    <row r="69" spans="1:10" ht="21.95" customHeight="1">
      <c r="A69" s="20" t="str">
        <f>VLOOKUP(E69,Q4.SL!G:O,8,FALSE)</f>
        <v/>
      </c>
      <c r="B69" s="36" t="str">
        <f>IFERROR(VLOOKUP(E69,Rec.!B:H,4,FALSE),"")</f>
        <v/>
      </c>
      <c r="C69" s="36" t="str">
        <f>IFERROR(VLOOKUP(E69,Rec.!B:H,5,FALSE),"")</f>
        <v/>
      </c>
      <c r="D69" s="20" t="str">
        <f>IFERROR(VLOOKUP(E69,Rec.!B:H,6,FALSE),"")</f>
        <v/>
      </c>
      <c r="E69" s="20" t="str">
        <f>IFERROR(VLOOKUP(ROW()-8,Q4.SL!B:Q,6,FALSE),"")</f>
        <v/>
      </c>
      <c r="F69" s="20" t="str">
        <f>VLOOKUP(E69,Q4.SL!G:O,6,FALSE)</f>
        <v/>
      </c>
      <c r="G69" s="39" t="str">
        <f>IF(ROW()-8&gt;Inf.!$I$10,"",VLOOKUP(E69,Q4.SL!G:O,4,FALSE))</f>
        <v/>
      </c>
      <c r="H69" s="20" t="str">
        <f>IF(ROW()-8&gt;Inf.!$I$10,"",VLOOKUP(E69,Q4.SL!G:O,5,FALSE))</f>
        <v/>
      </c>
      <c r="I69" s="58"/>
      <c r="J69" t="str">
        <f t="shared" ca="1" si="0"/>
        <v/>
      </c>
    </row>
    <row r="70" spans="1:10" ht="21.95" customHeight="1">
      <c r="A70" s="20" t="str">
        <f>VLOOKUP(E70,Q4.SL!G:O,8,FALSE)</f>
        <v/>
      </c>
      <c r="B70" s="36" t="str">
        <f>IFERROR(VLOOKUP(E70,Rec.!B:H,4,FALSE),"")</f>
        <v/>
      </c>
      <c r="C70" s="36" t="str">
        <f>IFERROR(VLOOKUP(E70,Rec.!B:H,5,FALSE),"")</f>
        <v/>
      </c>
      <c r="D70" s="20" t="str">
        <f>IFERROR(VLOOKUP(E70,Rec.!B:H,6,FALSE),"")</f>
        <v/>
      </c>
      <c r="E70" s="20" t="str">
        <f>IFERROR(VLOOKUP(ROW()-8,Q4.SL!B:Q,6,FALSE),"")</f>
        <v/>
      </c>
      <c r="F70" s="20" t="str">
        <f>VLOOKUP(E70,Q4.SL!G:O,6,FALSE)</f>
        <v/>
      </c>
      <c r="G70" s="39" t="str">
        <f>IF(ROW()-8&gt;Inf.!$I$10,"",VLOOKUP(E70,Q4.SL!G:O,4,FALSE))</f>
        <v/>
      </c>
      <c r="H70" s="20" t="str">
        <f>IF(ROW()-8&gt;Inf.!$I$10,"",VLOOKUP(E70,Q4.SL!G:O,5,FALSE))</f>
        <v/>
      </c>
      <c r="I70" s="58"/>
      <c r="J70" t="str">
        <f t="shared" ca="1" si="0"/>
        <v/>
      </c>
    </row>
    <row r="71" spans="1:10" ht="21.95" customHeight="1">
      <c r="A71" s="20" t="str">
        <f>VLOOKUP(E71,Q4.SL!G:O,8,FALSE)</f>
        <v/>
      </c>
      <c r="B71" s="36" t="str">
        <f>IFERROR(VLOOKUP(E71,Rec.!B:H,4,FALSE),"")</f>
        <v/>
      </c>
      <c r="C71" s="36" t="str">
        <f>IFERROR(VLOOKUP(E71,Rec.!B:H,5,FALSE),"")</f>
        <v/>
      </c>
      <c r="D71" s="20" t="str">
        <f>IFERROR(VLOOKUP(E71,Rec.!B:H,6,FALSE),"")</f>
        <v/>
      </c>
      <c r="E71" s="20" t="str">
        <f>IFERROR(VLOOKUP(ROW()-8,Q4.SL!B:Q,6,FALSE),"")</f>
        <v/>
      </c>
      <c r="F71" s="20" t="str">
        <f>VLOOKUP(E71,Q4.SL!G:O,6,FALSE)</f>
        <v/>
      </c>
      <c r="G71" s="39" t="str">
        <f>IF(ROW()-8&gt;Inf.!$I$10,"",VLOOKUP(E71,Q4.SL!G:O,4,FALSE))</f>
        <v/>
      </c>
      <c r="H71" s="20" t="str">
        <f>IF(ROW()-8&gt;Inf.!$I$10,"",VLOOKUP(E71,Q4.SL!G:O,5,FALSE))</f>
        <v/>
      </c>
      <c r="I71" s="58"/>
      <c r="J71" t="str">
        <f t="shared" ca="1" si="0"/>
        <v/>
      </c>
    </row>
    <row r="72" spans="1:10" ht="21.95" customHeight="1">
      <c r="A72" s="20" t="str">
        <f>VLOOKUP(E72,Q4.SL!G:O,8,FALSE)</f>
        <v/>
      </c>
      <c r="B72" s="36" t="str">
        <f>IFERROR(VLOOKUP(E72,Rec.!B:H,4,FALSE),"")</f>
        <v/>
      </c>
      <c r="C72" s="36" t="str">
        <f>IFERROR(VLOOKUP(E72,Rec.!B:H,5,FALSE),"")</f>
        <v/>
      </c>
      <c r="D72" s="20" t="str">
        <f>IFERROR(VLOOKUP(E72,Rec.!B:H,6,FALSE),"")</f>
        <v/>
      </c>
      <c r="E72" s="20" t="str">
        <f>IFERROR(VLOOKUP(ROW()-8,Q4.SL!B:Q,6,FALSE),"")</f>
        <v/>
      </c>
      <c r="F72" s="20" t="str">
        <f>VLOOKUP(E72,Q4.SL!G:O,6,FALSE)</f>
        <v/>
      </c>
      <c r="G72" s="39" t="str">
        <f>IF(ROW()-8&gt;Inf.!$I$10,"",VLOOKUP(E72,Q4.SL!G:O,4,FALSE))</f>
        <v/>
      </c>
      <c r="H72" s="20" t="str">
        <f>IF(ROW()-8&gt;Inf.!$I$10,"",VLOOKUP(E72,Q4.SL!G:O,5,FALSE))</f>
        <v/>
      </c>
      <c r="I72" s="58"/>
      <c r="J72" t="str">
        <f t="shared" ca="1" si="0"/>
        <v/>
      </c>
    </row>
    <row r="73" spans="1:10" ht="21.95" customHeight="1">
      <c r="A73" s="20" t="str">
        <f>VLOOKUP(E73,Q4.SL!G:O,8,FALSE)</f>
        <v/>
      </c>
      <c r="B73" s="36" t="str">
        <f>IFERROR(VLOOKUP(E73,Rec.!B:H,4,FALSE),"")</f>
        <v/>
      </c>
      <c r="C73" s="36" t="str">
        <f>IFERROR(VLOOKUP(E73,Rec.!B:H,5,FALSE),"")</f>
        <v/>
      </c>
      <c r="D73" s="20" t="str">
        <f>IFERROR(VLOOKUP(E73,Rec.!B:H,6,FALSE),"")</f>
        <v/>
      </c>
      <c r="E73" s="20" t="str">
        <f>IFERROR(VLOOKUP(ROW()-8,Q4.SL!B:Q,6,FALSE),"")</f>
        <v/>
      </c>
      <c r="F73" s="20" t="str">
        <f>VLOOKUP(E73,Q4.SL!G:O,6,FALSE)</f>
        <v/>
      </c>
      <c r="G73" s="39" t="str">
        <f>IF(ROW()-8&gt;Inf.!$I$10,"",VLOOKUP(E73,Q4.SL!G:O,4,FALSE))</f>
        <v/>
      </c>
      <c r="H73" s="20" t="str">
        <f>IF(ROW()-8&gt;Inf.!$I$10,"",VLOOKUP(E73,Q4.SL!G:O,5,FALSE))</f>
        <v/>
      </c>
      <c r="I73" s="58"/>
      <c r="J73" t="str">
        <f t="shared" ref="J73:J136" ca="1" si="1">IFERROR(_xlfn.RANK.AVG(A73,A:A,1),"")</f>
        <v/>
      </c>
    </row>
    <row r="74" spans="1:10" ht="21.95" customHeight="1">
      <c r="A74" s="20" t="str">
        <f>VLOOKUP(E74,Q4.SL!G:O,8,FALSE)</f>
        <v/>
      </c>
      <c r="B74" s="36" t="str">
        <f>IFERROR(VLOOKUP(E74,Rec.!B:H,4,FALSE),"")</f>
        <v/>
      </c>
      <c r="C74" s="36" t="str">
        <f>IFERROR(VLOOKUP(E74,Rec.!B:H,5,FALSE),"")</f>
        <v/>
      </c>
      <c r="D74" s="20" t="str">
        <f>IFERROR(VLOOKUP(E74,Rec.!B:H,6,FALSE),"")</f>
        <v/>
      </c>
      <c r="E74" s="20" t="str">
        <f>IFERROR(VLOOKUP(ROW()-8,Q4.SL!B:Q,6,FALSE),"")</f>
        <v/>
      </c>
      <c r="F74" s="20" t="str">
        <f>VLOOKUP(E74,Q4.SL!G:O,6,FALSE)</f>
        <v/>
      </c>
      <c r="G74" s="39" t="str">
        <f>IF(ROW()-8&gt;Inf.!$I$10,"",VLOOKUP(E74,Q4.SL!G:O,4,FALSE))</f>
        <v/>
      </c>
      <c r="H74" s="20" t="str">
        <f>IF(ROW()-8&gt;Inf.!$I$10,"",VLOOKUP(E74,Q4.SL!G:O,5,FALSE))</f>
        <v/>
      </c>
      <c r="I74" s="58"/>
      <c r="J74" t="str">
        <f t="shared" ca="1" si="1"/>
        <v/>
      </c>
    </row>
    <row r="75" spans="1:10" ht="21.95" customHeight="1">
      <c r="A75" s="20" t="str">
        <f>VLOOKUP(E75,Q4.SL!G:O,8,FALSE)</f>
        <v/>
      </c>
      <c r="B75" s="36" t="str">
        <f>IFERROR(VLOOKUP(E75,Rec.!B:H,4,FALSE),"")</f>
        <v/>
      </c>
      <c r="C75" s="36" t="str">
        <f>IFERROR(VLOOKUP(E75,Rec.!B:H,5,FALSE),"")</f>
        <v/>
      </c>
      <c r="D75" s="20" t="str">
        <f>IFERROR(VLOOKUP(E75,Rec.!B:H,6,FALSE),"")</f>
        <v/>
      </c>
      <c r="E75" s="20" t="str">
        <f>IFERROR(VLOOKUP(ROW()-8,Q4.SL!B:Q,6,FALSE),"")</f>
        <v/>
      </c>
      <c r="F75" s="20" t="str">
        <f>VLOOKUP(E75,Q4.SL!G:O,6,FALSE)</f>
        <v/>
      </c>
      <c r="G75" s="39" t="str">
        <f>IF(ROW()-8&gt;Inf.!$I$10,"",VLOOKUP(E75,Q4.SL!G:O,4,FALSE))</f>
        <v/>
      </c>
      <c r="H75" s="20" t="str">
        <f>IF(ROW()-8&gt;Inf.!$I$10,"",VLOOKUP(E75,Q4.SL!G:O,5,FALSE))</f>
        <v/>
      </c>
      <c r="I75" s="58"/>
      <c r="J75" t="str">
        <f t="shared" ca="1" si="1"/>
        <v/>
      </c>
    </row>
    <row r="76" spans="1:10" ht="21.95" customHeight="1">
      <c r="A76" s="20" t="str">
        <f>VLOOKUP(E76,Q4.SL!G:O,8,FALSE)</f>
        <v/>
      </c>
      <c r="B76" s="36" t="str">
        <f>IFERROR(VLOOKUP(E76,Rec.!B:H,4,FALSE),"")</f>
        <v/>
      </c>
      <c r="C76" s="36" t="str">
        <f>IFERROR(VLOOKUP(E76,Rec.!B:H,5,FALSE),"")</f>
        <v/>
      </c>
      <c r="D76" s="20" t="str">
        <f>IFERROR(VLOOKUP(E76,Rec.!B:H,6,FALSE),"")</f>
        <v/>
      </c>
      <c r="E76" s="20" t="str">
        <f>IFERROR(VLOOKUP(ROW()-8,Q4.SL!B:Q,6,FALSE),"")</f>
        <v/>
      </c>
      <c r="F76" s="20" t="str">
        <f>VLOOKUP(E76,Q4.SL!G:O,6,FALSE)</f>
        <v/>
      </c>
      <c r="G76" s="39" t="str">
        <f>IF(ROW()-8&gt;Inf.!$I$10,"",VLOOKUP(E76,Q4.SL!G:O,4,FALSE))</f>
        <v/>
      </c>
      <c r="H76" s="20" t="str">
        <f>IF(ROW()-8&gt;Inf.!$I$10,"",VLOOKUP(E76,Q4.SL!G:O,5,FALSE))</f>
        <v/>
      </c>
      <c r="I76" s="58"/>
      <c r="J76" t="str">
        <f t="shared" ca="1" si="1"/>
        <v/>
      </c>
    </row>
    <row r="77" spans="1:10" ht="21.95" customHeight="1">
      <c r="A77" s="20" t="str">
        <f>VLOOKUP(E77,Q4.SL!G:O,8,FALSE)</f>
        <v/>
      </c>
      <c r="B77" s="36" t="str">
        <f>IFERROR(VLOOKUP(E77,Rec.!B:H,4,FALSE),"")</f>
        <v/>
      </c>
      <c r="C77" s="36" t="str">
        <f>IFERROR(VLOOKUP(E77,Rec.!B:H,5,FALSE),"")</f>
        <v/>
      </c>
      <c r="D77" s="20" t="str">
        <f>IFERROR(VLOOKUP(E77,Rec.!B:H,6,FALSE),"")</f>
        <v/>
      </c>
      <c r="E77" s="20" t="str">
        <f>IFERROR(VLOOKUP(ROW()-8,Q4.SL!B:Q,6,FALSE),"")</f>
        <v/>
      </c>
      <c r="F77" s="20" t="str">
        <f>VLOOKUP(E77,Q4.SL!G:O,6,FALSE)</f>
        <v/>
      </c>
      <c r="G77" s="39" t="str">
        <f>IF(ROW()-8&gt;Inf.!$I$10,"",VLOOKUP(E77,Q4.SL!G:O,4,FALSE))</f>
        <v/>
      </c>
      <c r="H77" s="20" t="str">
        <f>IF(ROW()-8&gt;Inf.!$I$10,"",VLOOKUP(E77,Q4.SL!G:O,5,FALSE))</f>
        <v/>
      </c>
      <c r="I77" s="58"/>
      <c r="J77" t="str">
        <f t="shared" ca="1" si="1"/>
        <v/>
      </c>
    </row>
    <row r="78" spans="1:10" ht="21.95" customHeight="1">
      <c r="A78" s="20" t="str">
        <f>VLOOKUP(E78,Q4.SL!G:O,8,FALSE)</f>
        <v/>
      </c>
      <c r="B78" s="36" t="str">
        <f>IFERROR(VLOOKUP(E78,Rec.!B:H,4,FALSE),"")</f>
        <v/>
      </c>
      <c r="C78" s="36" t="str">
        <f>IFERROR(VLOOKUP(E78,Rec.!B:H,5,FALSE),"")</f>
        <v/>
      </c>
      <c r="D78" s="20" t="str">
        <f>IFERROR(VLOOKUP(E78,Rec.!B:H,6,FALSE),"")</f>
        <v/>
      </c>
      <c r="E78" s="20" t="str">
        <f>IFERROR(VLOOKUP(ROW()-8,Q4.SL!B:Q,6,FALSE),"")</f>
        <v/>
      </c>
      <c r="F78" s="20" t="str">
        <f>VLOOKUP(E78,Q4.SL!G:O,6,FALSE)</f>
        <v/>
      </c>
      <c r="G78" s="39" t="str">
        <f>IF(ROW()-8&gt;Inf.!$I$10,"",VLOOKUP(E78,Q4.SL!G:O,4,FALSE))</f>
        <v/>
      </c>
      <c r="H78" s="20" t="str">
        <f>IF(ROW()-8&gt;Inf.!$I$10,"",VLOOKUP(E78,Q4.SL!G:O,5,FALSE))</f>
        <v/>
      </c>
      <c r="I78" s="58"/>
      <c r="J78" t="str">
        <f t="shared" ca="1" si="1"/>
        <v/>
      </c>
    </row>
    <row r="79" spans="1:10" ht="21.95" customHeight="1">
      <c r="A79" s="20" t="str">
        <f>VLOOKUP(E79,Q4.SL!G:O,8,FALSE)</f>
        <v/>
      </c>
      <c r="B79" s="36" t="str">
        <f>IFERROR(VLOOKUP(E79,Rec.!B:H,4,FALSE),"")</f>
        <v/>
      </c>
      <c r="C79" s="36" t="str">
        <f>IFERROR(VLOOKUP(E79,Rec.!B:H,5,FALSE),"")</f>
        <v/>
      </c>
      <c r="D79" s="20" t="str">
        <f>IFERROR(VLOOKUP(E79,Rec.!B:H,6,FALSE),"")</f>
        <v/>
      </c>
      <c r="E79" s="20" t="str">
        <f>IFERROR(VLOOKUP(ROW()-8,Q4.SL!B:Q,6,FALSE),"")</f>
        <v/>
      </c>
      <c r="F79" s="20" t="str">
        <f>VLOOKUP(E79,Q4.SL!G:O,6,FALSE)</f>
        <v/>
      </c>
      <c r="G79" s="39" t="str">
        <f>IF(ROW()-8&gt;Inf.!$I$10,"",VLOOKUP(E79,Q4.SL!G:O,4,FALSE))</f>
        <v/>
      </c>
      <c r="H79" s="20" t="str">
        <f>IF(ROW()-8&gt;Inf.!$I$10,"",VLOOKUP(E79,Q4.SL!G:O,5,FALSE))</f>
        <v/>
      </c>
      <c r="I79" s="58"/>
      <c r="J79" t="str">
        <f t="shared" ca="1" si="1"/>
        <v/>
      </c>
    </row>
    <row r="80" spans="1:10" ht="21.95" customHeight="1">
      <c r="A80" s="20" t="str">
        <f>VLOOKUP(E80,Q4.SL!G:O,8,FALSE)</f>
        <v/>
      </c>
      <c r="B80" s="36" t="str">
        <f>IFERROR(VLOOKUP(E80,Rec.!B:H,4,FALSE),"")</f>
        <v/>
      </c>
      <c r="C80" s="36" t="str">
        <f>IFERROR(VLOOKUP(E80,Rec.!B:H,5,FALSE),"")</f>
        <v/>
      </c>
      <c r="D80" s="20" t="str">
        <f>IFERROR(VLOOKUP(E80,Rec.!B:H,6,FALSE),"")</f>
        <v/>
      </c>
      <c r="E80" s="20" t="str">
        <f>IFERROR(VLOOKUP(ROW()-8,Q4.SL!B:Q,6,FALSE),"")</f>
        <v/>
      </c>
      <c r="F80" s="20" t="str">
        <f>VLOOKUP(E80,Q4.SL!G:O,6,FALSE)</f>
        <v/>
      </c>
      <c r="G80" s="39" t="str">
        <f>IF(ROW()-8&gt;Inf.!$I$10,"",VLOOKUP(E80,Q4.SL!G:O,4,FALSE))</f>
        <v/>
      </c>
      <c r="H80" s="20" t="str">
        <f>IF(ROW()-8&gt;Inf.!$I$10,"",VLOOKUP(E80,Q4.SL!G:O,5,FALSE))</f>
        <v/>
      </c>
      <c r="I80" s="58"/>
      <c r="J80" t="str">
        <f t="shared" ca="1" si="1"/>
        <v/>
      </c>
    </row>
    <row r="81" spans="1:10" ht="21.95" customHeight="1">
      <c r="A81" s="20" t="str">
        <f>VLOOKUP(E81,Q4.SL!G:O,8,FALSE)</f>
        <v/>
      </c>
      <c r="B81" s="36" t="str">
        <f>IFERROR(VLOOKUP(E81,Rec.!B:H,4,FALSE),"")</f>
        <v/>
      </c>
      <c r="C81" s="36" t="str">
        <f>IFERROR(VLOOKUP(E81,Rec.!B:H,5,FALSE),"")</f>
        <v/>
      </c>
      <c r="D81" s="20" t="str">
        <f>IFERROR(VLOOKUP(E81,Rec.!B:H,6,FALSE),"")</f>
        <v/>
      </c>
      <c r="E81" s="20" t="str">
        <f>IFERROR(VLOOKUP(ROW()-8,Q4.SL!B:Q,6,FALSE),"")</f>
        <v/>
      </c>
      <c r="F81" s="20" t="str">
        <f>VLOOKUP(E81,Q4.SL!G:O,6,FALSE)</f>
        <v/>
      </c>
      <c r="G81" s="39" t="str">
        <f>IF(ROW()-8&gt;Inf.!$I$10,"",VLOOKUP(E81,Q4.SL!G:O,4,FALSE))</f>
        <v/>
      </c>
      <c r="H81" s="20" t="str">
        <f>IF(ROW()-8&gt;Inf.!$I$10,"",VLOOKUP(E81,Q4.SL!G:O,5,FALSE))</f>
        <v/>
      </c>
      <c r="I81" s="58"/>
      <c r="J81" t="str">
        <f t="shared" ca="1" si="1"/>
        <v/>
      </c>
    </row>
    <row r="82" spans="1:10" ht="21.95" customHeight="1">
      <c r="A82" s="20" t="str">
        <f>VLOOKUP(E82,Q4.SL!G:O,8,FALSE)</f>
        <v/>
      </c>
      <c r="B82" s="36" t="str">
        <f>IFERROR(VLOOKUP(E82,Rec.!B:H,4,FALSE),"")</f>
        <v/>
      </c>
      <c r="C82" s="36" t="str">
        <f>IFERROR(VLOOKUP(E82,Rec.!B:H,5,FALSE),"")</f>
        <v/>
      </c>
      <c r="D82" s="20" t="str">
        <f>IFERROR(VLOOKUP(E82,Rec.!B:H,6,FALSE),"")</f>
        <v/>
      </c>
      <c r="E82" s="20" t="str">
        <f>IFERROR(VLOOKUP(ROW()-8,Q4.SL!B:Q,6,FALSE),"")</f>
        <v/>
      </c>
      <c r="F82" s="20" t="str">
        <f>VLOOKUP(E82,Q4.SL!G:O,6,FALSE)</f>
        <v/>
      </c>
      <c r="G82" s="39" t="str">
        <f>IF(ROW()-8&gt;Inf.!$I$10,"",VLOOKUP(E82,Q4.SL!G:O,4,FALSE))</f>
        <v/>
      </c>
      <c r="H82" s="20" t="str">
        <f>IF(ROW()-8&gt;Inf.!$I$10,"",VLOOKUP(E82,Q4.SL!G:O,5,FALSE))</f>
        <v/>
      </c>
      <c r="I82" s="58"/>
      <c r="J82" t="str">
        <f t="shared" ca="1" si="1"/>
        <v/>
      </c>
    </row>
    <row r="83" spans="1:10" ht="21.95" customHeight="1">
      <c r="A83" s="20" t="str">
        <f>VLOOKUP(E83,Q4.SL!G:O,8,FALSE)</f>
        <v/>
      </c>
      <c r="B83" s="36" t="str">
        <f>IFERROR(VLOOKUP(E83,Rec.!B:H,4,FALSE),"")</f>
        <v/>
      </c>
      <c r="C83" s="36" t="str">
        <f>IFERROR(VLOOKUP(E83,Rec.!B:H,5,FALSE),"")</f>
        <v/>
      </c>
      <c r="D83" s="20" t="str">
        <f>IFERROR(VLOOKUP(E83,Rec.!B:H,6,FALSE),"")</f>
        <v/>
      </c>
      <c r="E83" s="20" t="str">
        <f>IFERROR(VLOOKUP(ROW()-8,Q4.SL!B:Q,6,FALSE),"")</f>
        <v/>
      </c>
      <c r="F83" s="20" t="str">
        <f>VLOOKUP(E83,Q4.SL!G:O,6,FALSE)</f>
        <v/>
      </c>
      <c r="G83" s="39" t="str">
        <f>IF(ROW()-8&gt;Inf.!$I$10,"",VLOOKUP(E83,Q4.SL!G:O,4,FALSE))</f>
        <v/>
      </c>
      <c r="H83" s="20" t="str">
        <f>IF(ROW()-8&gt;Inf.!$I$10,"",VLOOKUP(E83,Q4.SL!G:O,5,FALSE))</f>
        <v/>
      </c>
      <c r="I83" s="58"/>
      <c r="J83" t="str">
        <f t="shared" ca="1" si="1"/>
        <v/>
      </c>
    </row>
    <row r="84" spans="1:10" ht="21.95" customHeight="1">
      <c r="A84" s="20" t="str">
        <f>VLOOKUP(E84,Q4.SL!G:O,8,FALSE)</f>
        <v/>
      </c>
      <c r="B84" s="36" t="str">
        <f>IFERROR(VLOOKUP(E84,Rec.!B:H,4,FALSE),"")</f>
        <v/>
      </c>
      <c r="C84" s="36" t="str">
        <f>IFERROR(VLOOKUP(E84,Rec.!B:H,5,FALSE),"")</f>
        <v/>
      </c>
      <c r="D84" s="20" t="str">
        <f>IFERROR(VLOOKUP(E84,Rec.!B:H,6,FALSE),"")</f>
        <v/>
      </c>
      <c r="E84" s="20" t="str">
        <f>IFERROR(VLOOKUP(ROW()-8,Q4.SL!B:Q,6,FALSE),"")</f>
        <v/>
      </c>
      <c r="F84" s="20" t="str">
        <f>VLOOKUP(E84,Q4.SL!G:O,6,FALSE)</f>
        <v/>
      </c>
      <c r="G84" s="39" t="str">
        <f>IF(ROW()-8&gt;Inf.!$I$10,"",VLOOKUP(E84,Q4.SL!G:O,4,FALSE))</f>
        <v/>
      </c>
      <c r="H84" s="20" t="str">
        <f>IF(ROW()-8&gt;Inf.!$I$10,"",VLOOKUP(E84,Q4.SL!G:O,5,FALSE))</f>
        <v/>
      </c>
      <c r="I84" s="58"/>
      <c r="J84" t="str">
        <f t="shared" ca="1" si="1"/>
        <v/>
      </c>
    </row>
    <row r="85" spans="1:10" ht="21.95" customHeight="1">
      <c r="A85" s="20" t="str">
        <f>VLOOKUP(E85,Q4.SL!G:O,8,FALSE)</f>
        <v/>
      </c>
      <c r="B85" s="36" t="str">
        <f>IFERROR(VLOOKUP(E85,Rec.!B:H,4,FALSE),"")</f>
        <v/>
      </c>
      <c r="C85" s="36" t="str">
        <f>IFERROR(VLOOKUP(E85,Rec.!B:H,5,FALSE),"")</f>
        <v/>
      </c>
      <c r="D85" s="20" t="str">
        <f>IFERROR(VLOOKUP(E85,Rec.!B:H,6,FALSE),"")</f>
        <v/>
      </c>
      <c r="E85" s="20" t="str">
        <f>IFERROR(VLOOKUP(ROW()-8,Q4.SL!B:Q,6,FALSE),"")</f>
        <v/>
      </c>
      <c r="F85" s="20" t="str">
        <f>VLOOKUP(E85,Q4.SL!G:O,6,FALSE)</f>
        <v/>
      </c>
      <c r="G85" s="39" t="str">
        <f>IF(ROW()-8&gt;Inf.!$I$10,"",VLOOKUP(E85,Q4.SL!G:O,4,FALSE))</f>
        <v/>
      </c>
      <c r="H85" s="20" t="str">
        <f>IF(ROW()-8&gt;Inf.!$I$10,"",VLOOKUP(E85,Q4.SL!G:O,5,FALSE))</f>
        <v/>
      </c>
      <c r="I85" s="58"/>
      <c r="J85" t="str">
        <f t="shared" ca="1" si="1"/>
        <v/>
      </c>
    </row>
    <row r="86" spans="1:10" ht="21.95" customHeight="1">
      <c r="A86" s="20" t="str">
        <f>VLOOKUP(E86,Q4.SL!G:O,8,FALSE)</f>
        <v/>
      </c>
      <c r="B86" s="36" t="str">
        <f>IFERROR(VLOOKUP(E86,Rec.!B:H,4,FALSE),"")</f>
        <v/>
      </c>
      <c r="C86" s="36" t="str">
        <f>IFERROR(VLOOKUP(E86,Rec.!B:H,5,FALSE),"")</f>
        <v/>
      </c>
      <c r="D86" s="20" t="str">
        <f>IFERROR(VLOOKUP(E86,Rec.!B:H,6,FALSE),"")</f>
        <v/>
      </c>
      <c r="E86" s="20" t="str">
        <f>IFERROR(VLOOKUP(ROW()-8,Q4.SL!B:Q,6,FALSE),"")</f>
        <v/>
      </c>
      <c r="F86" s="20" t="str">
        <f>VLOOKUP(E86,Q4.SL!G:O,6,FALSE)</f>
        <v/>
      </c>
      <c r="G86" s="39" t="str">
        <f>IF(ROW()-8&gt;Inf.!$I$10,"",VLOOKUP(E86,Q4.SL!G:O,4,FALSE))</f>
        <v/>
      </c>
      <c r="H86" s="20" t="str">
        <f>IF(ROW()-8&gt;Inf.!$I$10,"",VLOOKUP(E86,Q4.SL!G:O,5,FALSE))</f>
        <v/>
      </c>
      <c r="I86" s="58"/>
      <c r="J86" t="str">
        <f t="shared" ca="1" si="1"/>
        <v/>
      </c>
    </row>
    <row r="87" spans="1:10" ht="21.95" customHeight="1">
      <c r="A87" s="20" t="str">
        <f>VLOOKUP(E87,Q4.SL!G:O,8,FALSE)</f>
        <v/>
      </c>
      <c r="B87" s="36" t="str">
        <f>IFERROR(VLOOKUP(E87,Rec.!B:H,4,FALSE),"")</f>
        <v/>
      </c>
      <c r="C87" s="36" t="str">
        <f>IFERROR(VLOOKUP(E87,Rec.!B:H,5,FALSE),"")</f>
        <v/>
      </c>
      <c r="D87" s="20" t="str">
        <f>IFERROR(VLOOKUP(E87,Rec.!B:H,6,FALSE),"")</f>
        <v/>
      </c>
      <c r="E87" s="20" t="str">
        <f>IFERROR(VLOOKUP(ROW()-8,Q4.SL!B:Q,6,FALSE),"")</f>
        <v/>
      </c>
      <c r="F87" s="20" t="str">
        <f>VLOOKUP(E87,Q4.SL!G:O,6,FALSE)</f>
        <v/>
      </c>
      <c r="G87" s="39" t="str">
        <f>IF(ROW()-8&gt;Inf.!$I$10,"",VLOOKUP(E87,Q4.SL!G:O,4,FALSE))</f>
        <v/>
      </c>
      <c r="H87" s="20" t="str">
        <f>IF(ROW()-8&gt;Inf.!$I$10,"",VLOOKUP(E87,Q4.SL!G:O,5,FALSE))</f>
        <v/>
      </c>
      <c r="I87" s="58"/>
      <c r="J87" t="str">
        <f t="shared" ca="1" si="1"/>
        <v/>
      </c>
    </row>
    <row r="88" spans="1:10" ht="21.95" customHeight="1">
      <c r="A88" s="20" t="str">
        <f>VLOOKUP(E88,Q4.SL!G:O,8,FALSE)</f>
        <v/>
      </c>
      <c r="B88" s="36" t="str">
        <f>IFERROR(VLOOKUP(E88,Rec.!B:H,4,FALSE),"")</f>
        <v/>
      </c>
      <c r="C88" s="36" t="str">
        <f>IFERROR(VLOOKUP(E88,Rec.!B:H,5,FALSE),"")</f>
        <v/>
      </c>
      <c r="D88" s="20" t="str">
        <f>IFERROR(VLOOKUP(E88,Rec.!B:H,6,FALSE),"")</f>
        <v/>
      </c>
      <c r="E88" s="20" t="str">
        <f>IFERROR(VLOOKUP(ROW()-8,Q4.SL!B:Q,6,FALSE),"")</f>
        <v/>
      </c>
      <c r="F88" s="20" t="str">
        <f>VLOOKUP(E88,Q4.SL!G:O,6,FALSE)</f>
        <v/>
      </c>
      <c r="G88" s="39" t="str">
        <f>IF(ROW()-8&gt;Inf.!$I$10,"",VLOOKUP(E88,Q4.SL!G:O,4,FALSE))</f>
        <v/>
      </c>
      <c r="H88" s="20" t="str">
        <f>IF(ROW()-8&gt;Inf.!$I$10,"",VLOOKUP(E88,Q4.SL!G:O,5,FALSE))</f>
        <v/>
      </c>
      <c r="I88" s="58"/>
      <c r="J88" t="str">
        <f t="shared" ca="1" si="1"/>
        <v/>
      </c>
    </row>
    <row r="89" spans="1:10" ht="21.95" customHeight="1">
      <c r="A89" s="20" t="str">
        <f>VLOOKUP(E89,Q4.SL!G:O,8,FALSE)</f>
        <v/>
      </c>
      <c r="B89" s="36" t="str">
        <f>IFERROR(VLOOKUP(E89,Rec.!B:H,4,FALSE),"")</f>
        <v/>
      </c>
      <c r="C89" s="36" t="str">
        <f>IFERROR(VLOOKUP(E89,Rec.!B:H,5,FALSE),"")</f>
        <v/>
      </c>
      <c r="D89" s="20" t="str">
        <f>IFERROR(VLOOKUP(E89,Rec.!B:H,6,FALSE),"")</f>
        <v/>
      </c>
      <c r="E89" s="20" t="str">
        <f>IFERROR(VLOOKUP(ROW()-8,Q4.SL!B:Q,6,FALSE),"")</f>
        <v/>
      </c>
      <c r="F89" s="20" t="str">
        <f>VLOOKUP(E89,Q4.SL!G:O,6,FALSE)</f>
        <v/>
      </c>
      <c r="G89" s="39" t="str">
        <f>IF(ROW()-8&gt;Inf.!$I$10,"",VLOOKUP(E89,Q4.SL!G:O,4,FALSE))</f>
        <v/>
      </c>
      <c r="H89" s="20" t="str">
        <f>IF(ROW()-8&gt;Inf.!$I$10,"",VLOOKUP(E89,Q4.SL!G:O,5,FALSE))</f>
        <v/>
      </c>
      <c r="I89" s="58"/>
      <c r="J89" t="str">
        <f t="shared" ca="1" si="1"/>
        <v/>
      </c>
    </row>
    <row r="90" spans="1:10" ht="21.95" customHeight="1">
      <c r="A90" s="20" t="str">
        <f>VLOOKUP(E90,Q4.SL!G:O,8,FALSE)</f>
        <v/>
      </c>
      <c r="B90" s="36" t="str">
        <f>IFERROR(VLOOKUP(E90,Rec.!B:H,4,FALSE),"")</f>
        <v/>
      </c>
      <c r="C90" s="36" t="str">
        <f>IFERROR(VLOOKUP(E90,Rec.!B:H,5,FALSE),"")</f>
        <v/>
      </c>
      <c r="D90" s="20" t="str">
        <f>IFERROR(VLOOKUP(E90,Rec.!B:H,6,FALSE),"")</f>
        <v/>
      </c>
      <c r="E90" s="20" t="str">
        <f>IFERROR(VLOOKUP(ROW()-8,Q4.SL!B:Q,6,FALSE),"")</f>
        <v/>
      </c>
      <c r="F90" s="20" t="str">
        <f>VLOOKUP(E90,Q4.SL!G:O,6,FALSE)</f>
        <v/>
      </c>
      <c r="G90" s="39" t="str">
        <f>IF(ROW()-8&gt;Inf.!$I$10,"",VLOOKUP(E90,Q4.SL!G:O,4,FALSE))</f>
        <v/>
      </c>
      <c r="H90" s="20" t="str">
        <f>IF(ROW()-8&gt;Inf.!$I$10,"",VLOOKUP(E90,Q4.SL!G:O,5,FALSE))</f>
        <v/>
      </c>
      <c r="I90" s="58"/>
      <c r="J90" t="str">
        <f t="shared" ca="1" si="1"/>
        <v/>
      </c>
    </row>
    <row r="91" spans="1:10" ht="21.95" customHeight="1">
      <c r="A91" s="20" t="str">
        <f>VLOOKUP(E91,Q4.SL!G:O,8,FALSE)</f>
        <v/>
      </c>
      <c r="B91" s="36" t="str">
        <f>IFERROR(VLOOKUP(E91,Rec.!B:H,4,FALSE),"")</f>
        <v/>
      </c>
      <c r="C91" s="36" t="str">
        <f>IFERROR(VLOOKUP(E91,Rec.!B:H,5,FALSE),"")</f>
        <v/>
      </c>
      <c r="D91" s="20" t="str">
        <f>IFERROR(VLOOKUP(E91,Rec.!B:H,6,FALSE),"")</f>
        <v/>
      </c>
      <c r="E91" s="20" t="str">
        <f>IFERROR(VLOOKUP(ROW()-8,Q4.SL!B:Q,6,FALSE),"")</f>
        <v/>
      </c>
      <c r="F91" s="20" t="str">
        <f>VLOOKUP(E91,Q4.SL!G:O,6,FALSE)</f>
        <v/>
      </c>
      <c r="G91" s="39" t="str">
        <f>IF(ROW()-8&gt;Inf.!$I$10,"",VLOOKUP(E91,Q4.SL!G:O,4,FALSE))</f>
        <v/>
      </c>
      <c r="H91" s="20" t="str">
        <f>IF(ROW()-8&gt;Inf.!$I$10,"",VLOOKUP(E91,Q4.SL!G:O,5,FALSE))</f>
        <v/>
      </c>
      <c r="I91" s="58"/>
      <c r="J91" t="str">
        <f t="shared" ca="1" si="1"/>
        <v/>
      </c>
    </row>
    <row r="92" spans="1:10" ht="21.95" customHeight="1">
      <c r="A92" s="20" t="str">
        <f>VLOOKUP(E92,Q4.SL!G:O,8,FALSE)</f>
        <v/>
      </c>
      <c r="B92" s="36" t="str">
        <f>IFERROR(VLOOKUP(E92,Rec.!B:H,4,FALSE),"")</f>
        <v/>
      </c>
      <c r="C92" s="36" t="str">
        <f>IFERROR(VLOOKUP(E92,Rec.!B:H,5,FALSE),"")</f>
        <v/>
      </c>
      <c r="D92" s="20" t="str">
        <f>IFERROR(VLOOKUP(E92,Rec.!B:H,6,FALSE),"")</f>
        <v/>
      </c>
      <c r="E92" s="20" t="str">
        <f>IFERROR(VLOOKUP(ROW()-8,Q4.SL!B:Q,6,FALSE),"")</f>
        <v/>
      </c>
      <c r="F92" s="20" t="str">
        <f>VLOOKUP(E92,Q4.SL!G:O,6,FALSE)</f>
        <v/>
      </c>
      <c r="G92" s="39" t="str">
        <f>IF(ROW()-8&gt;Inf.!$I$10,"",VLOOKUP(E92,Q4.SL!G:O,4,FALSE))</f>
        <v/>
      </c>
      <c r="H92" s="20" t="str">
        <f>IF(ROW()-8&gt;Inf.!$I$10,"",VLOOKUP(E92,Q4.SL!G:O,5,FALSE))</f>
        <v/>
      </c>
      <c r="I92" s="58"/>
      <c r="J92" t="str">
        <f t="shared" ca="1" si="1"/>
        <v/>
      </c>
    </row>
    <row r="93" spans="1:10" ht="21.95" customHeight="1">
      <c r="A93" s="20" t="str">
        <f>VLOOKUP(E93,Q4.SL!G:O,8,FALSE)</f>
        <v/>
      </c>
      <c r="B93" s="36" t="str">
        <f>IFERROR(VLOOKUP(E93,Rec.!B:H,4,FALSE),"")</f>
        <v/>
      </c>
      <c r="C93" s="36" t="str">
        <f>IFERROR(VLOOKUP(E93,Rec.!B:H,5,FALSE),"")</f>
        <v/>
      </c>
      <c r="D93" s="20" t="str">
        <f>IFERROR(VLOOKUP(E93,Rec.!B:H,6,FALSE),"")</f>
        <v/>
      </c>
      <c r="E93" s="20" t="str">
        <f>IFERROR(VLOOKUP(ROW()-8,Q4.SL!B:Q,6,FALSE),"")</f>
        <v/>
      </c>
      <c r="F93" s="20" t="str">
        <f>VLOOKUP(E93,Q4.SL!G:O,6,FALSE)</f>
        <v/>
      </c>
      <c r="G93" s="39" t="str">
        <f>IF(ROW()-8&gt;Inf.!$I$10,"",VLOOKUP(E93,Q4.SL!G:O,4,FALSE))</f>
        <v/>
      </c>
      <c r="H93" s="20" t="str">
        <f>IF(ROW()-8&gt;Inf.!$I$10,"",VLOOKUP(E93,Q4.SL!G:O,5,FALSE))</f>
        <v/>
      </c>
      <c r="I93" s="58"/>
      <c r="J93" t="str">
        <f t="shared" ca="1" si="1"/>
        <v/>
      </c>
    </row>
    <row r="94" spans="1:10" ht="21.95" customHeight="1">
      <c r="A94" s="20" t="str">
        <f>VLOOKUP(E94,Q4.SL!G:O,8,FALSE)</f>
        <v/>
      </c>
      <c r="B94" s="36" t="str">
        <f>IFERROR(VLOOKUP(E94,Rec.!B:H,4,FALSE),"")</f>
        <v/>
      </c>
      <c r="C94" s="36" t="str">
        <f>IFERROR(VLOOKUP(E94,Rec.!B:H,5,FALSE),"")</f>
        <v/>
      </c>
      <c r="D94" s="20" t="str">
        <f>IFERROR(VLOOKUP(E94,Rec.!B:H,6,FALSE),"")</f>
        <v/>
      </c>
      <c r="E94" s="20" t="str">
        <f>IFERROR(VLOOKUP(ROW()-8,Q4.SL!B:Q,6,FALSE),"")</f>
        <v/>
      </c>
      <c r="F94" s="20" t="str">
        <f>VLOOKUP(E94,Q4.SL!G:O,6,FALSE)</f>
        <v/>
      </c>
      <c r="G94" s="39" t="str">
        <f>IF(ROW()-8&gt;Inf.!$I$10,"",VLOOKUP(E94,Q4.SL!G:O,4,FALSE))</f>
        <v/>
      </c>
      <c r="H94" s="20" t="str">
        <f>IF(ROW()-8&gt;Inf.!$I$10,"",VLOOKUP(E94,Q4.SL!G:O,5,FALSE))</f>
        <v/>
      </c>
      <c r="I94" s="58"/>
      <c r="J94" t="str">
        <f t="shared" ca="1" si="1"/>
        <v/>
      </c>
    </row>
    <row r="95" spans="1:10" ht="21.95" customHeight="1">
      <c r="A95" s="20" t="str">
        <f>VLOOKUP(E95,Q4.SL!G:O,8,FALSE)</f>
        <v/>
      </c>
      <c r="B95" s="36" t="str">
        <f>IFERROR(VLOOKUP(E95,Rec.!B:H,4,FALSE),"")</f>
        <v/>
      </c>
      <c r="C95" s="36" t="str">
        <f>IFERROR(VLOOKUP(E95,Rec.!B:H,5,FALSE),"")</f>
        <v/>
      </c>
      <c r="D95" s="20" t="str">
        <f>IFERROR(VLOOKUP(E95,Rec.!B:H,6,FALSE),"")</f>
        <v/>
      </c>
      <c r="E95" s="20" t="str">
        <f>IFERROR(VLOOKUP(ROW()-8,Q4.SL!B:Q,6,FALSE),"")</f>
        <v/>
      </c>
      <c r="F95" s="20" t="str">
        <f>VLOOKUP(E95,Q4.SL!G:O,6,FALSE)</f>
        <v/>
      </c>
      <c r="G95" s="39" t="str">
        <f>IF(ROW()-8&gt;Inf.!$I$10,"",VLOOKUP(E95,Q4.SL!G:O,4,FALSE))</f>
        <v/>
      </c>
      <c r="H95" s="20" t="str">
        <f>IF(ROW()-8&gt;Inf.!$I$10,"",VLOOKUP(E95,Q4.SL!G:O,5,FALSE))</f>
        <v/>
      </c>
      <c r="I95" s="58"/>
      <c r="J95" t="str">
        <f t="shared" ca="1" si="1"/>
        <v/>
      </c>
    </row>
    <row r="96" spans="1:10" ht="21.95" customHeight="1">
      <c r="A96" s="20" t="str">
        <f>VLOOKUP(E96,Q4.SL!G:O,8,FALSE)</f>
        <v/>
      </c>
      <c r="B96" s="36" t="str">
        <f>IFERROR(VLOOKUP(E96,Rec.!B:H,4,FALSE),"")</f>
        <v/>
      </c>
      <c r="C96" s="36" t="str">
        <f>IFERROR(VLOOKUP(E96,Rec.!B:H,5,FALSE),"")</f>
        <v/>
      </c>
      <c r="D96" s="20" t="str">
        <f>IFERROR(VLOOKUP(E96,Rec.!B:H,6,FALSE),"")</f>
        <v/>
      </c>
      <c r="E96" s="20" t="str">
        <f>IFERROR(VLOOKUP(ROW()-8,Q4.SL!B:Q,6,FALSE),"")</f>
        <v/>
      </c>
      <c r="F96" s="20" t="str">
        <f>VLOOKUP(E96,Q4.SL!G:O,6,FALSE)</f>
        <v/>
      </c>
      <c r="G96" s="39" t="str">
        <f>IF(ROW()-8&gt;Inf.!$I$10,"",VLOOKUP(E96,Q4.SL!G:O,4,FALSE))</f>
        <v/>
      </c>
      <c r="H96" s="20" t="str">
        <f>IF(ROW()-8&gt;Inf.!$I$10,"",VLOOKUP(E96,Q4.SL!G:O,5,FALSE))</f>
        <v/>
      </c>
      <c r="I96" s="58"/>
      <c r="J96" t="str">
        <f t="shared" ca="1" si="1"/>
        <v/>
      </c>
    </row>
    <row r="97" spans="1:10" ht="21.95" customHeight="1">
      <c r="A97" s="20" t="str">
        <f>VLOOKUP(E97,Q4.SL!G:O,8,FALSE)</f>
        <v/>
      </c>
      <c r="B97" s="36" t="str">
        <f>IFERROR(VLOOKUP(E97,Rec.!B:H,4,FALSE),"")</f>
        <v/>
      </c>
      <c r="C97" s="36" t="str">
        <f>IFERROR(VLOOKUP(E97,Rec.!B:H,5,FALSE),"")</f>
        <v/>
      </c>
      <c r="D97" s="20" t="str">
        <f>IFERROR(VLOOKUP(E97,Rec.!B:H,6,FALSE),"")</f>
        <v/>
      </c>
      <c r="E97" s="20" t="str">
        <f>IFERROR(VLOOKUP(ROW()-8,Q4.SL!B:Q,6,FALSE),"")</f>
        <v/>
      </c>
      <c r="F97" s="20" t="str">
        <f>VLOOKUP(E97,Q4.SL!G:O,6,FALSE)</f>
        <v/>
      </c>
      <c r="G97" s="39" t="str">
        <f>IF(ROW()-8&gt;Inf.!$I$10,"",VLOOKUP(E97,Q4.SL!G:O,4,FALSE))</f>
        <v/>
      </c>
      <c r="H97" s="20" t="str">
        <f>IF(ROW()-8&gt;Inf.!$I$10,"",VLOOKUP(E97,Q4.SL!G:O,5,FALSE))</f>
        <v/>
      </c>
      <c r="I97" s="58"/>
      <c r="J97" t="str">
        <f t="shared" ca="1" si="1"/>
        <v/>
      </c>
    </row>
    <row r="98" spans="1:10" ht="21.95" customHeight="1">
      <c r="A98" s="20" t="str">
        <f>VLOOKUP(E98,Q4.SL!G:O,8,FALSE)</f>
        <v/>
      </c>
      <c r="B98" s="36" t="str">
        <f>IFERROR(VLOOKUP(E98,Rec.!B:H,4,FALSE),"")</f>
        <v/>
      </c>
      <c r="C98" s="36" t="str">
        <f>IFERROR(VLOOKUP(E98,Rec.!B:H,5,FALSE),"")</f>
        <v/>
      </c>
      <c r="D98" s="20" t="str">
        <f>IFERROR(VLOOKUP(E98,Rec.!B:H,6,FALSE),"")</f>
        <v/>
      </c>
      <c r="E98" s="20" t="str">
        <f>IFERROR(VLOOKUP(ROW()-8,Q4.SL!B:Q,6,FALSE),"")</f>
        <v/>
      </c>
      <c r="F98" s="20" t="str">
        <f>VLOOKUP(E98,Q4.SL!G:O,6,FALSE)</f>
        <v/>
      </c>
      <c r="G98" s="39" t="str">
        <f>IF(ROW()-8&gt;Inf.!$I$10,"",VLOOKUP(E98,Q4.SL!G:O,4,FALSE))</f>
        <v/>
      </c>
      <c r="H98" s="20" t="str">
        <f>IF(ROW()-8&gt;Inf.!$I$10,"",VLOOKUP(E98,Q4.SL!G:O,5,FALSE))</f>
        <v/>
      </c>
      <c r="I98" s="58"/>
      <c r="J98" t="str">
        <f t="shared" ca="1" si="1"/>
        <v/>
      </c>
    </row>
    <row r="99" spans="1:10" ht="21.95" customHeight="1">
      <c r="A99" s="20" t="str">
        <f>VLOOKUP(E99,Q4.SL!G:O,8,FALSE)</f>
        <v/>
      </c>
      <c r="B99" s="36" t="str">
        <f>IFERROR(VLOOKUP(E99,Rec.!B:H,4,FALSE),"")</f>
        <v/>
      </c>
      <c r="C99" s="36" t="str">
        <f>IFERROR(VLOOKUP(E99,Rec.!B:H,5,FALSE),"")</f>
        <v/>
      </c>
      <c r="D99" s="20" t="str">
        <f>IFERROR(VLOOKUP(E99,Rec.!B:H,6,FALSE),"")</f>
        <v/>
      </c>
      <c r="E99" s="20" t="str">
        <f>IFERROR(VLOOKUP(ROW()-8,Q4.SL!B:Q,6,FALSE),"")</f>
        <v/>
      </c>
      <c r="F99" s="20" t="str">
        <f>VLOOKUP(E99,Q4.SL!G:O,6,FALSE)</f>
        <v/>
      </c>
      <c r="G99" s="39" t="str">
        <f>IF(ROW()-8&gt;Inf.!$I$10,"",VLOOKUP(E99,Q4.SL!G:O,4,FALSE))</f>
        <v/>
      </c>
      <c r="H99" s="20" t="str">
        <f>IF(ROW()-8&gt;Inf.!$I$10,"",VLOOKUP(E99,Q4.SL!G:O,5,FALSE))</f>
        <v/>
      </c>
      <c r="I99" s="58"/>
      <c r="J99" t="str">
        <f t="shared" ca="1" si="1"/>
        <v/>
      </c>
    </row>
    <row r="100" spans="1:10" ht="21.95" customHeight="1">
      <c r="A100" s="20" t="str">
        <f>VLOOKUP(E100,Q4.SL!G:O,8,FALSE)</f>
        <v/>
      </c>
      <c r="B100" s="36" t="str">
        <f>IFERROR(VLOOKUP(E100,Rec.!B:H,4,FALSE),"")</f>
        <v/>
      </c>
      <c r="C100" s="36" t="str">
        <f>IFERROR(VLOOKUP(E100,Rec.!B:H,5,FALSE),"")</f>
        <v/>
      </c>
      <c r="D100" s="20" t="str">
        <f>IFERROR(VLOOKUP(E100,Rec.!B:H,6,FALSE),"")</f>
        <v/>
      </c>
      <c r="E100" s="20" t="str">
        <f>IFERROR(VLOOKUP(ROW()-8,Q4.SL!B:Q,6,FALSE),"")</f>
        <v/>
      </c>
      <c r="F100" s="20" t="str">
        <f>VLOOKUP(E100,Q4.SL!G:O,6,FALSE)</f>
        <v/>
      </c>
      <c r="G100" s="39" t="str">
        <f>IF(ROW()-8&gt;Inf.!$I$10,"",VLOOKUP(E100,Q4.SL!G:O,4,FALSE))</f>
        <v/>
      </c>
      <c r="H100" s="20" t="str">
        <f>IF(ROW()-8&gt;Inf.!$I$10,"",VLOOKUP(E100,Q4.SL!G:O,5,FALSE))</f>
        <v/>
      </c>
      <c r="I100" s="58"/>
      <c r="J100" t="str">
        <f t="shared" ca="1" si="1"/>
        <v/>
      </c>
    </row>
    <row r="101" spans="1:10" ht="21.95" customHeight="1">
      <c r="A101" s="20" t="str">
        <f>VLOOKUP(E101,Q4.SL!G:O,8,FALSE)</f>
        <v/>
      </c>
      <c r="B101" s="36" t="str">
        <f>IFERROR(VLOOKUP(E101,Rec.!B:H,4,FALSE),"")</f>
        <v/>
      </c>
      <c r="C101" s="36" t="str">
        <f>IFERROR(VLOOKUP(E101,Rec.!B:H,5,FALSE),"")</f>
        <v/>
      </c>
      <c r="D101" s="20" t="str">
        <f>IFERROR(VLOOKUP(E101,Rec.!B:H,6,FALSE),"")</f>
        <v/>
      </c>
      <c r="E101" s="20" t="str">
        <f>IFERROR(VLOOKUP(ROW()-8,Q4.SL!B:Q,6,FALSE),"")</f>
        <v/>
      </c>
      <c r="F101" s="20" t="str">
        <f>VLOOKUP(E101,Q4.SL!G:O,6,FALSE)</f>
        <v/>
      </c>
      <c r="G101" s="39" t="str">
        <f>IF(ROW()-8&gt;Inf.!$I$10,"",VLOOKUP(E101,Q4.SL!G:O,4,FALSE))</f>
        <v/>
      </c>
      <c r="H101" s="20" t="str">
        <f>IF(ROW()-8&gt;Inf.!$I$10,"",VLOOKUP(E101,Q4.SL!G:O,5,FALSE))</f>
        <v/>
      </c>
      <c r="I101" s="58"/>
      <c r="J101" t="str">
        <f t="shared" ca="1" si="1"/>
        <v/>
      </c>
    </row>
    <row r="102" spans="1:10" ht="21.95" customHeight="1">
      <c r="A102" s="20" t="str">
        <f>VLOOKUP(E102,Q4.SL!G:O,8,FALSE)</f>
        <v/>
      </c>
      <c r="B102" s="36" t="str">
        <f>IFERROR(VLOOKUP(E102,Rec.!B:H,4,FALSE),"")</f>
        <v/>
      </c>
      <c r="C102" s="36" t="str">
        <f>IFERROR(VLOOKUP(E102,Rec.!B:H,5,FALSE),"")</f>
        <v/>
      </c>
      <c r="D102" s="20" t="str">
        <f>IFERROR(VLOOKUP(E102,Rec.!B:H,6,FALSE),"")</f>
        <v/>
      </c>
      <c r="E102" s="20" t="str">
        <f>IFERROR(VLOOKUP(ROW()-8,Q4.SL!B:Q,6,FALSE),"")</f>
        <v/>
      </c>
      <c r="F102" s="20" t="str">
        <f>VLOOKUP(E102,Q4.SL!G:O,6,FALSE)</f>
        <v/>
      </c>
      <c r="G102" s="39" t="str">
        <f>IF(ROW()-8&gt;Inf.!$I$10,"",VLOOKUP(E102,Q4.SL!G:O,4,FALSE))</f>
        <v/>
      </c>
      <c r="H102" s="20" t="str">
        <f>IF(ROW()-8&gt;Inf.!$I$10,"",VLOOKUP(E102,Q4.SL!G:O,5,FALSE))</f>
        <v/>
      </c>
      <c r="I102" s="58"/>
      <c r="J102" t="str">
        <f t="shared" ca="1" si="1"/>
        <v/>
      </c>
    </row>
    <row r="103" spans="1:10" ht="21.95" customHeight="1">
      <c r="A103" s="20" t="str">
        <f>VLOOKUP(E103,Q4.SL!G:O,8,FALSE)</f>
        <v/>
      </c>
      <c r="B103" s="36" t="str">
        <f>IFERROR(VLOOKUP(E103,Rec.!B:H,4,FALSE),"")</f>
        <v/>
      </c>
      <c r="C103" s="36" t="str">
        <f>IFERROR(VLOOKUP(E103,Rec.!B:H,5,FALSE),"")</f>
        <v/>
      </c>
      <c r="D103" s="20" t="str">
        <f>IFERROR(VLOOKUP(E103,Rec.!B:H,6,FALSE),"")</f>
        <v/>
      </c>
      <c r="E103" s="20" t="str">
        <f>IFERROR(VLOOKUP(ROW()-8,Q4.SL!B:Q,6,FALSE),"")</f>
        <v/>
      </c>
      <c r="F103" s="20" t="str">
        <f>VLOOKUP(E103,Q4.SL!G:O,6,FALSE)</f>
        <v/>
      </c>
      <c r="G103" s="39" t="str">
        <f>IF(ROW()-8&gt;Inf.!$I$10,"",VLOOKUP(E103,Q4.SL!G:O,4,FALSE))</f>
        <v/>
      </c>
      <c r="H103" s="20" t="str">
        <f>IF(ROW()-8&gt;Inf.!$I$10,"",VLOOKUP(E103,Q4.SL!G:O,5,FALSE))</f>
        <v/>
      </c>
      <c r="I103" s="58"/>
      <c r="J103" t="str">
        <f t="shared" ca="1" si="1"/>
        <v/>
      </c>
    </row>
    <row r="104" spans="1:10" ht="21.95" customHeight="1">
      <c r="A104" s="20" t="str">
        <f>VLOOKUP(E104,Q4.SL!G:O,8,FALSE)</f>
        <v/>
      </c>
      <c r="B104" s="36" t="str">
        <f>IFERROR(VLOOKUP(E104,Rec.!B:H,4,FALSE),"")</f>
        <v/>
      </c>
      <c r="C104" s="36" t="str">
        <f>IFERROR(VLOOKUP(E104,Rec.!B:H,5,FALSE),"")</f>
        <v/>
      </c>
      <c r="D104" s="20" t="str">
        <f>IFERROR(VLOOKUP(E104,Rec.!B:H,6,FALSE),"")</f>
        <v/>
      </c>
      <c r="E104" s="20" t="str">
        <f>IFERROR(VLOOKUP(ROW()-8,Q4.SL!B:Q,6,FALSE),"")</f>
        <v/>
      </c>
      <c r="F104" s="20" t="str">
        <f>VLOOKUP(E104,Q4.SL!G:O,6,FALSE)</f>
        <v/>
      </c>
      <c r="G104" s="39" t="str">
        <f>IF(ROW()-8&gt;Inf.!$I$10,"",VLOOKUP(E104,Q4.SL!G:O,4,FALSE))</f>
        <v/>
      </c>
      <c r="H104" s="20" t="str">
        <f>IF(ROW()-8&gt;Inf.!$I$10,"",VLOOKUP(E104,Q4.SL!G:O,5,FALSE))</f>
        <v/>
      </c>
      <c r="I104" s="58"/>
      <c r="J104" t="str">
        <f t="shared" ca="1" si="1"/>
        <v/>
      </c>
    </row>
    <row r="105" spans="1:10" ht="21.95" customHeight="1">
      <c r="A105" s="20" t="str">
        <f>VLOOKUP(E105,Q4.SL!G:O,8,FALSE)</f>
        <v/>
      </c>
      <c r="B105" s="36" t="str">
        <f>IFERROR(VLOOKUP(E105,Rec.!B:H,4,FALSE),"")</f>
        <v/>
      </c>
      <c r="C105" s="36" t="str">
        <f>IFERROR(VLOOKUP(E105,Rec.!B:H,5,FALSE),"")</f>
        <v/>
      </c>
      <c r="D105" s="20" t="str">
        <f>IFERROR(VLOOKUP(E105,Rec.!B:H,6,FALSE),"")</f>
        <v/>
      </c>
      <c r="E105" s="20" t="str">
        <f>IFERROR(VLOOKUP(ROW()-8,Q4.SL!B:Q,6,FALSE),"")</f>
        <v/>
      </c>
      <c r="F105" s="20" t="str">
        <f>VLOOKUP(E105,Q4.SL!G:O,6,FALSE)</f>
        <v/>
      </c>
      <c r="G105" s="39" t="str">
        <f>IF(ROW()-8&gt;Inf.!$I$10,"",VLOOKUP(E105,Q4.SL!G:O,4,FALSE))</f>
        <v/>
      </c>
      <c r="H105" s="20" t="str">
        <f>IF(ROW()-8&gt;Inf.!$I$10,"",VLOOKUP(E105,Q4.SL!G:O,5,FALSE))</f>
        <v/>
      </c>
      <c r="I105" s="58"/>
      <c r="J105" t="str">
        <f t="shared" ca="1" si="1"/>
        <v/>
      </c>
    </row>
    <row r="106" spans="1:10" ht="21.95" customHeight="1">
      <c r="A106" s="20" t="str">
        <f>VLOOKUP(E106,Q4.SL!G:O,8,FALSE)</f>
        <v/>
      </c>
      <c r="B106" s="36" t="str">
        <f>IFERROR(VLOOKUP(E106,Rec.!B:H,4,FALSE),"")</f>
        <v/>
      </c>
      <c r="C106" s="36" t="str">
        <f>IFERROR(VLOOKUP(E106,Rec.!B:H,5,FALSE),"")</f>
        <v/>
      </c>
      <c r="D106" s="20" t="str">
        <f>IFERROR(VLOOKUP(E106,Rec.!B:H,6,FALSE),"")</f>
        <v/>
      </c>
      <c r="E106" s="20" t="str">
        <f>IFERROR(VLOOKUP(ROW()-8,Q4.SL!B:Q,6,FALSE),"")</f>
        <v/>
      </c>
      <c r="F106" s="20" t="str">
        <f>VLOOKUP(E106,Q4.SL!G:O,6,FALSE)</f>
        <v/>
      </c>
      <c r="G106" s="39" t="str">
        <f>IF(ROW()-8&gt;Inf.!$I$10,"",VLOOKUP(E106,Q4.SL!G:O,4,FALSE))</f>
        <v/>
      </c>
      <c r="H106" s="20" t="str">
        <f>IF(ROW()-8&gt;Inf.!$I$10,"",VLOOKUP(E106,Q4.SL!G:O,5,FALSE))</f>
        <v/>
      </c>
      <c r="I106" s="58"/>
      <c r="J106" t="str">
        <f t="shared" ca="1" si="1"/>
        <v/>
      </c>
    </row>
    <row r="107" spans="1:10" ht="21.95" customHeight="1">
      <c r="A107" s="20" t="str">
        <f>VLOOKUP(E107,Q4.SL!G:O,8,FALSE)</f>
        <v/>
      </c>
      <c r="B107" s="36" t="str">
        <f>IFERROR(VLOOKUP(E107,Rec.!B:H,4,FALSE),"")</f>
        <v/>
      </c>
      <c r="C107" s="36" t="str">
        <f>IFERROR(VLOOKUP(E107,Rec.!B:H,5,FALSE),"")</f>
        <v/>
      </c>
      <c r="D107" s="20" t="str">
        <f>IFERROR(VLOOKUP(E107,Rec.!B:H,6,FALSE),"")</f>
        <v/>
      </c>
      <c r="E107" s="20" t="str">
        <f>IFERROR(VLOOKUP(ROW()-8,Q4.SL!B:Q,6,FALSE),"")</f>
        <v/>
      </c>
      <c r="F107" s="20" t="str">
        <f>VLOOKUP(E107,Q4.SL!G:O,6,FALSE)</f>
        <v/>
      </c>
      <c r="G107" s="39" t="str">
        <f>IF(ROW()-8&gt;Inf.!$I$10,"",VLOOKUP(E107,Q4.SL!G:O,4,FALSE))</f>
        <v/>
      </c>
      <c r="H107" s="20" t="str">
        <f>IF(ROW()-8&gt;Inf.!$I$10,"",VLOOKUP(E107,Q4.SL!G:O,5,FALSE))</f>
        <v/>
      </c>
      <c r="I107" s="58"/>
      <c r="J107" t="str">
        <f t="shared" ca="1" si="1"/>
        <v/>
      </c>
    </row>
    <row r="108" spans="1:10" ht="21.95" customHeight="1">
      <c r="A108" s="20" t="str">
        <f>VLOOKUP(E108,Q4.SL!G:O,8,FALSE)</f>
        <v/>
      </c>
      <c r="B108" s="36" t="str">
        <f>IFERROR(VLOOKUP(E108,Rec.!B:H,4,FALSE),"")</f>
        <v/>
      </c>
      <c r="C108" s="36" t="str">
        <f>IFERROR(VLOOKUP(E108,Rec.!B:H,5,FALSE),"")</f>
        <v/>
      </c>
      <c r="D108" s="20" t="str">
        <f>IFERROR(VLOOKUP(E108,Rec.!B:H,6,FALSE),"")</f>
        <v/>
      </c>
      <c r="E108" s="20" t="str">
        <f>IFERROR(VLOOKUP(ROW()-8,Q4.SL!B:Q,6,FALSE),"")</f>
        <v/>
      </c>
      <c r="F108" s="20" t="str">
        <f>VLOOKUP(E108,Q4.SL!G:O,6,FALSE)</f>
        <v/>
      </c>
      <c r="G108" s="39" t="str">
        <f>IF(ROW()-8&gt;Inf.!$I$10,"",VLOOKUP(E108,Q4.SL!G:O,4,FALSE))</f>
        <v/>
      </c>
      <c r="H108" s="20" t="str">
        <f>IF(ROW()-8&gt;Inf.!$I$10,"",VLOOKUP(E108,Q4.SL!G:O,5,FALSE))</f>
        <v/>
      </c>
      <c r="I108" s="58"/>
      <c r="J108" t="str">
        <f t="shared" ca="1" si="1"/>
        <v/>
      </c>
    </row>
    <row r="109" spans="1:10" ht="21.95" customHeight="1">
      <c r="A109" s="20" t="str">
        <f>VLOOKUP(E109,Q4.SL!G:O,8,FALSE)</f>
        <v/>
      </c>
      <c r="B109" s="36" t="str">
        <f>IFERROR(VLOOKUP(E109,Rec.!B:H,4,FALSE),"")</f>
        <v/>
      </c>
      <c r="C109" s="36" t="str">
        <f>IFERROR(VLOOKUP(E109,Rec.!B:H,5,FALSE),"")</f>
        <v/>
      </c>
      <c r="D109" s="20" t="str">
        <f>IFERROR(VLOOKUP(E109,Rec.!B:H,6,FALSE),"")</f>
        <v/>
      </c>
      <c r="E109" s="20" t="str">
        <f>IFERROR(VLOOKUP(ROW()-8,Q4.SL!B:Q,6,FALSE),"")</f>
        <v/>
      </c>
      <c r="F109" s="20" t="str">
        <f>VLOOKUP(E109,Q4.SL!G:O,6,FALSE)</f>
        <v/>
      </c>
      <c r="G109" s="39" t="str">
        <f>IF(ROW()-8&gt;Inf.!$I$10,"",VLOOKUP(E109,Q4.SL!G:O,4,FALSE))</f>
        <v/>
      </c>
      <c r="H109" s="20" t="str">
        <f>IF(ROW()-8&gt;Inf.!$I$10,"",VLOOKUP(E109,Q4.SL!G:O,5,FALSE))</f>
        <v/>
      </c>
      <c r="I109" s="58"/>
      <c r="J109" t="str">
        <f t="shared" ca="1" si="1"/>
        <v/>
      </c>
    </row>
    <row r="110" spans="1:10" ht="21.95" customHeight="1">
      <c r="A110" s="20" t="str">
        <f>VLOOKUP(E110,Q4.SL!G:O,8,FALSE)</f>
        <v/>
      </c>
      <c r="B110" s="36" t="str">
        <f>IFERROR(VLOOKUP(E110,Rec.!B:H,4,FALSE),"")</f>
        <v/>
      </c>
      <c r="C110" s="36" t="str">
        <f>IFERROR(VLOOKUP(E110,Rec.!B:H,5,FALSE),"")</f>
        <v/>
      </c>
      <c r="D110" s="20" t="str">
        <f>IFERROR(VLOOKUP(E110,Rec.!B:H,6,FALSE),"")</f>
        <v/>
      </c>
      <c r="E110" s="20" t="str">
        <f>IFERROR(VLOOKUP(ROW()-8,Q4.SL!B:Q,6,FALSE),"")</f>
        <v/>
      </c>
      <c r="F110" s="20" t="str">
        <f>VLOOKUP(E110,Q4.SL!G:O,6,FALSE)</f>
        <v/>
      </c>
      <c r="G110" s="39" t="str">
        <f>IF(ROW()-8&gt;Inf.!$I$10,"",VLOOKUP(E110,Q4.SL!G:O,4,FALSE))</f>
        <v/>
      </c>
      <c r="H110" s="20" t="str">
        <f>IF(ROW()-8&gt;Inf.!$I$10,"",VLOOKUP(E110,Q4.SL!G:O,5,FALSE))</f>
        <v/>
      </c>
      <c r="I110" s="58"/>
      <c r="J110" t="str">
        <f t="shared" ca="1" si="1"/>
        <v/>
      </c>
    </row>
    <row r="111" spans="1:10" ht="21.95" customHeight="1">
      <c r="A111" s="20" t="str">
        <f>VLOOKUP(E111,Q4.SL!G:O,8,FALSE)</f>
        <v/>
      </c>
      <c r="B111" s="36" t="str">
        <f>IFERROR(VLOOKUP(E111,Rec.!B:H,4,FALSE),"")</f>
        <v/>
      </c>
      <c r="C111" s="36" t="str">
        <f>IFERROR(VLOOKUP(E111,Rec.!B:H,5,FALSE),"")</f>
        <v/>
      </c>
      <c r="D111" s="20" t="str">
        <f>IFERROR(VLOOKUP(E111,Rec.!B:H,6,FALSE),"")</f>
        <v/>
      </c>
      <c r="E111" s="20" t="str">
        <f>IFERROR(VLOOKUP(ROW()-8,Q4.SL!B:Q,6,FALSE),"")</f>
        <v/>
      </c>
      <c r="F111" s="20" t="str">
        <f>VLOOKUP(E111,Q4.SL!G:O,6,FALSE)</f>
        <v/>
      </c>
      <c r="G111" s="39" t="str">
        <f>IF(ROW()-8&gt;Inf.!$I$10,"",VLOOKUP(E111,Q4.SL!G:O,4,FALSE))</f>
        <v/>
      </c>
      <c r="H111" s="20" t="str">
        <f>IF(ROW()-8&gt;Inf.!$I$10,"",VLOOKUP(E111,Q4.SL!G:O,5,FALSE))</f>
        <v/>
      </c>
      <c r="I111" s="58"/>
      <c r="J111" t="str">
        <f t="shared" ca="1" si="1"/>
        <v/>
      </c>
    </row>
    <row r="112" spans="1:10" ht="21.95" customHeight="1">
      <c r="A112" s="20" t="str">
        <f>VLOOKUP(E112,Q4.SL!G:O,8,FALSE)</f>
        <v/>
      </c>
      <c r="B112" s="36" t="str">
        <f>IFERROR(VLOOKUP(E112,Rec.!B:H,4,FALSE),"")</f>
        <v/>
      </c>
      <c r="C112" s="36" t="str">
        <f>IFERROR(VLOOKUP(E112,Rec.!B:H,5,FALSE),"")</f>
        <v/>
      </c>
      <c r="D112" s="20" t="str">
        <f>IFERROR(VLOOKUP(E112,Rec.!B:H,6,FALSE),"")</f>
        <v/>
      </c>
      <c r="E112" s="20" t="str">
        <f>IFERROR(VLOOKUP(ROW()-8,Q4.SL!B:Q,6,FALSE),"")</f>
        <v/>
      </c>
      <c r="F112" s="20" t="str">
        <f>VLOOKUP(E112,Q4.SL!G:O,6,FALSE)</f>
        <v/>
      </c>
      <c r="G112" s="39" t="str">
        <f>IF(ROW()-8&gt;Inf.!$I$10,"",VLOOKUP(E112,Q4.SL!G:O,4,FALSE))</f>
        <v/>
      </c>
      <c r="H112" s="20" t="str">
        <f>IF(ROW()-8&gt;Inf.!$I$10,"",VLOOKUP(E112,Q4.SL!G:O,5,FALSE))</f>
        <v/>
      </c>
      <c r="I112" s="58"/>
      <c r="J112" t="str">
        <f t="shared" ca="1" si="1"/>
        <v/>
      </c>
    </row>
    <row r="113" spans="1:10" ht="21.95" customHeight="1">
      <c r="A113" s="20" t="str">
        <f>VLOOKUP(E113,Q4.SL!G:O,8,FALSE)</f>
        <v/>
      </c>
      <c r="B113" s="36" t="str">
        <f>IFERROR(VLOOKUP(E113,Rec.!B:H,4,FALSE),"")</f>
        <v/>
      </c>
      <c r="C113" s="36" t="str">
        <f>IFERROR(VLOOKUP(E113,Rec.!B:H,5,FALSE),"")</f>
        <v/>
      </c>
      <c r="D113" s="20" t="str">
        <f>IFERROR(VLOOKUP(E113,Rec.!B:H,6,FALSE),"")</f>
        <v/>
      </c>
      <c r="E113" s="20" t="str">
        <f>IFERROR(VLOOKUP(ROW()-8,Q4.SL!B:Q,6,FALSE),"")</f>
        <v/>
      </c>
      <c r="F113" s="20" t="str">
        <f>VLOOKUP(E113,Q4.SL!G:O,6,FALSE)</f>
        <v/>
      </c>
      <c r="G113" s="39" t="str">
        <f>IF(ROW()-8&gt;Inf.!$I$10,"",VLOOKUP(E113,Q4.SL!G:O,4,FALSE))</f>
        <v/>
      </c>
      <c r="H113" s="20" t="str">
        <f>IF(ROW()-8&gt;Inf.!$I$10,"",VLOOKUP(E113,Q4.SL!G:O,5,FALSE))</f>
        <v/>
      </c>
      <c r="I113" s="58"/>
      <c r="J113" t="str">
        <f t="shared" ca="1" si="1"/>
        <v/>
      </c>
    </row>
    <row r="114" spans="1:10" ht="21.95" customHeight="1">
      <c r="A114" s="20" t="str">
        <f>VLOOKUP(E114,Q4.SL!G:O,8,FALSE)</f>
        <v/>
      </c>
      <c r="B114" s="36" t="str">
        <f>IFERROR(VLOOKUP(E114,Rec.!B:H,4,FALSE),"")</f>
        <v/>
      </c>
      <c r="C114" s="36" t="str">
        <f>IFERROR(VLOOKUP(E114,Rec.!B:H,5,FALSE),"")</f>
        <v/>
      </c>
      <c r="D114" s="20" t="str">
        <f>IFERROR(VLOOKUP(E114,Rec.!B:H,6,FALSE),"")</f>
        <v/>
      </c>
      <c r="E114" s="20" t="str">
        <f>IFERROR(VLOOKUP(ROW()-8,Q4.SL!B:Q,6,FALSE),"")</f>
        <v/>
      </c>
      <c r="F114" s="20" t="str">
        <f>VLOOKUP(E114,Q4.SL!G:O,6,FALSE)</f>
        <v/>
      </c>
      <c r="G114" s="39" t="str">
        <f>IF(ROW()-8&gt;Inf.!$I$10,"",VLOOKUP(E114,Q4.SL!G:O,4,FALSE))</f>
        <v/>
      </c>
      <c r="H114" s="20" t="str">
        <f>IF(ROW()-8&gt;Inf.!$I$10,"",VLOOKUP(E114,Q4.SL!G:O,5,FALSE))</f>
        <v/>
      </c>
      <c r="I114" s="58"/>
      <c r="J114" t="str">
        <f t="shared" ca="1" si="1"/>
        <v/>
      </c>
    </row>
    <row r="115" spans="1:10" ht="21.95" customHeight="1">
      <c r="A115" s="20" t="str">
        <f>VLOOKUP(E115,Q4.SL!G:O,8,FALSE)</f>
        <v/>
      </c>
      <c r="B115" s="36" t="str">
        <f>IFERROR(VLOOKUP(E115,Rec.!B:H,4,FALSE),"")</f>
        <v/>
      </c>
      <c r="C115" s="36" t="str">
        <f>IFERROR(VLOOKUP(E115,Rec.!B:H,5,FALSE),"")</f>
        <v/>
      </c>
      <c r="D115" s="20" t="str">
        <f>IFERROR(VLOOKUP(E115,Rec.!B:H,6,FALSE),"")</f>
        <v/>
      </c>
      <c r="E115" s="20" t="str">
        <f>IFERROR(VLOOKUP(ROW()-8,Q4.SL!B:Q,6,FALSE),"")</f>
        <v/>
      </c>
      <c r="F115" s="20" t="str">
        <f>VLOOKUP(E115,Q4.SL!G:O,6,FALSE)</f>
        <v/>
      </c>
      <c r="G115" s="39" t="str">
        <f>IF(ROW()-8&gt;Inf.!$I$10,"",VLOOKUP(E115,Q4.SL!G:O,4,FALSE))</f>
        <v/>
      </c>
      <c r="H115" s="20" t="str">
        <f>IF(ROW()-8&gt;Inf.!$I$10,"",VLOOKUP(E115,Q4.SL!G:O,5,FALSE))</f>
        <v/>
      </c>
      <c r="I115" s="58"/>
      <c r="J115" t="str">
        <f t="shared" ca="1" si="1"/>
        <v/>
      </c>
    </row>
    <row r="116" spans="1:10" ht="21.95" customHeight="1">
      <c r="A116" s="20" t="str">
        <f>VLOOKUP(E116,Q4.SL!G:O,8,FALSE)</f>
        <v/>
      </c>
      <c r="B116" s="36" t="str">
        <f>IFERROR(VLOOKUP(E116,Rec.!B:H,4,FALSE),"")</f>
        <v/>
      </c>
      <c r="C116" s="36" t="str">
        <f>IFERROR(VLOOKUP(E116,Rec.!B:H,5,FALSE),"")</f>
        <v/>
      </c>
      <c r="D116" s="20" t="str">
        <f>IFERROR(VLOOKUP(E116,Rec.!B:H,6,FALSE),"")</f>
        <v/>
      </c>
      <c r="E116" s="20" t="str">
        <f>IFERROR(VLOOKUP(ROW()-8,Q4.SL!B:Q,6,FALSE),"")</f>
        <v/>
      </c>
      <c r="F116" s="20" t="str">
        <f>VLOOKUP(E116,Q4.SL!G:O,6,FALSE)</f>
        <v/>
      </c>
      <c r="G116" s="39" t="str">
        <f>IF(ROW()-8&gt;Inf.!$I$10,"",VLOOKUP(E116,Q4.SL!G:O,4,FALSE))</f>
        <v/>
      </c>
      <c r="H116" s="20" t="str">
        <f>IF(ROW()-8&gt;Inf.!$I$10,"",VLOOKUP(E116,Q4.SL!G:O,5,FALSE))</f>
        <v/>
      </c>
      <c r="I116" s="58"/>
      <c r="J116" t="str">
        <f t="shared" ca="1" si="1"/>
        <v/>
      </c>
    </row>
    <row r="117" spans="1:10" ht="21.95" customHeight="1">
      <c r="A117" s="20" t="str">
        <f>VLOOKUP(E117,Q4.SL!G:O,8,FALSE)</f>
        <v/>
      </c>
      <c r="B117" s="36" t="str">
        <f>IFERROR(VLOOKUP(E117,Rec.!B:H,4,FALSE),"")</f>
        <v/>
      </c>
      <c r="C117" s="36" t="str">
        <f>IFERROR(VLOOKUP(E117,Rec.!B:H,5,FALSE),"")</f>
        <v/>
      </c>
      <c r="D117" s="20" t="str">
        <f>IFERROR(VLOOKUP(E117,Rec.!B:H,6,FALSE),"")</f>
        <v/>
      </c>
      <c r="E117" s="20" t="str">
        <f>IFERROR(VLOOKUP(ROW()-8,Q4.SL!B:Q,6,FALSE),"")</f>
        <v/>
      </c>
      <c r="F117" s="20" t="str">
        <f>VLOOKUP(E117,Q4.SL!G:O,6,FALSE)</f>
        <v/>
      </c>
      <c r="G117" s="39" t="str">
        <f>IF(ROW()-8&gt;Inf.!$I$10,"",VLOOKUP(E117,Q4.SL!G:O,4,FALSE))</f>
        <v/>
      </c>
      <c r="H117" s="20" t="str">
        <f>IF(ROW()-8&gt;Inf.!$I$10,"",VLOOKUP(E117,Q4.SL!G:O,5,FALSE))</f>
        <v/>
      </c>
      <c r="I117" s="58"/>
      <c r="J117" t="str">
        <f t="shared" ca="1" si="1"/>
        <v/>
      </c>
    </row>
    <row r="118" spans="1:10" ht="21.95" customHeight="1">
      <c r="A118" s="20" t="str">
        <f>VLOOKUP(E118,Q4.SL!G:O,8,FALSE)</f>
        <v/>
      </c>
      <c r="B118" s="36" t="str">
        <f>IFERROR(VLOOKUP(E118,Rec.!B:H,4,FALSE),"")</f>
        <v/>
      </c>
      <c r="C118" s="36" t="str">
        <f>IFERROR(VLOOKUP(E118,Rec.!B:H,5,FALSE),"")</f>
        <v/>
      </c>
      <c r="D118" s="20" t="str">
        <f>IFERROR(VLOOKUP(E118,Rec.!B:H,6,FALSE),"")</f>
        <v/>
      </c>
      <c r="E118" s="20" t="str">
        <f>IFERROR(VLOOKUP(ROW()-8,Q4.SL!B:Q,6,FALSE),"")</f>
        <v/>
      </c>
      <c r="F118" s="20" t="str">
        <f>VLOOKUP(E118,Q4.SL!G:O,6,FALSE)</f>
        <v/>
      </c>
      <c r="G118" s="39" t="str">
        <f>IF(ROW()-8&gt;Inf.!$I$10,"",VLOOKUP(E118,Q4.SL!G:O,4,FALSE))</f>
        <v/>
      </c>
      <c r="H118" s="20" t="str">
        <f>IF(ROW()-8&gt;Inf.!$I$10,"",VLOOKUP(E118,Q4.SL!G:O,5,FALSE))</f>
        <v/>
      </c>
      <c r="I118" s="58"/>
      <c r="J118" t="str">
        <f t="shared" ca="1" si="1"/>
        <v/>
      </c>
    </row>
    <row r="119" spans="1:10" ht="21.95" customHeight="1">
      <c r="A119" s="20" t="str">
        <f>VLOOKUP(E119,Q4.SL!G:O,8,FALSE)</f>
        <v/>
      </c>
      <c r="B119" s="36" t="str">
        <f>IFERROR(VLOOKUP(E119,Rec.!B:H,4,FALSE),"")</f>
        <v/>
      </c>
      <c r="C119" s="36" t="str">
        <f>IFERROR(VLOOKUP(E119,Rec.!B:H,5,FALSE),"")</f>
        <v/>
      </c>
      <c r="D119" s="20" t="str">
        <f>IFERROR(VLOOKUP(E119,Rec.!B:H,6,FALSE),"")</f>
        <v/>
      </c>
      <c r="E119" s="20" t="str">
        <f>IFERROR(VLOOKUP(ROW()-8,Q4.SL!B:Q,6,FALSE),"")</f>
        <v/>
      </c>
      <c r="F119" s="20" t="str">
        <f>VLOOKUP(E119,Q4.SL!G:O,6,FALSE)</f>
        <v/>
      </c>
      <c r="G119" s="39" t="str">
        <f>IF(ROW()-8&gt;Inf.!$I$10,"",VLOOKUP(E119,Q4.SL!G:O,4,FALSE))</f>
        <v/>
      </c>
      <c r="H119" s="20" t="str">
        <f>IF(ROW()-8&gt;Inf.!$I$10,"",VLOOKUP(E119,Q4.SL!G:O,5,FALSE))</f>
        <v/>
      </c>
      <c r="I119" s="58"/>
      <c r="J119" t="str">
        <f t="shared" ca="1" si="1"/>
        <v/>
      </c>
    </row>
    <row r="120" spans="1:10" ht="21.95" customHeight="1">
      <c r="A120" s="20" t="str">
        <f>VLOOKUP(E120,Q4.SL!G:O,8,FALSE)</f>
        <v/>
      </c>
      <c r="B120" s="36" t="str">
        <f>IFERROR(VLOOKUP(E120,Rec.!B:H,4,FALSE),"")</f>
        <v/>
      </c>
      <c r="C120" s="36" t="str">
        <f>IFERROR(VLOOKUP(E120,Rec.!B:H,5,FALSE),"")</f>
        <v/>
      </c>
      <c r="D120" s="20" t="str">
        <f>IFERROR(VLOOKUP(E120,Rec.!B:H,6,FALSE),"")</f>
        <v/>
      </c>
      <c r="E120" s="20" t="str">
        <f>IFERROR(VLOOKUP(ROW()-8,Q4.SL!B:Q,6,FALSE),"")</f>
        <v/>
      </c>
      <c r="F120" s="20" t="str">
        <f>VLOOKUP(E120,Q4.SL!G:O,6,FALSE)</f>
        <v/>
      </c>
      <c r="G120" s="39" t="str">
        <f>IF(ROW()-8&gt;Inf.!$I$10,"",VLOOKUP(E120,Q4.SL!G:O,4,FALSE))</f>
        <v/>
      </c>
      <c r="H120" s="20" t="str">
        <f>IF(ROW()-8&gt;Inf.!$I$10,"",VLOOKUP(E120,Q4.SL!G:O,5,FALSE))</f>
        <v/>
      </c>
      <c r="I120" s="58"/>
      <c r="J120" t="str">
        <f t="shared" ca="1" si="1"/>
        <v/>
      </c>
    </row>
    <row r="121" spans="1:10" ht="21.95" customHeight="1">
      <c r="A121" s="20" t="str">
        <f>VLOOKUP(E121,Q4.SL!G:O,8,FALSE)</f>
        <v/>
      </c>
      <c r="B121" s="36" t="str">
        <f>IFERROR(VLOOKUP(E121,Rec.!B:H,4,FALSE),"")</f>
        <v/>
      </c>
      <c r="C121" s="36" t="str">
        <f>IFERROR(VLOOKUP(E121,Rec.!B:H,5,FALSE),"")</f>
        <v/>
      </c>
      <c r="D121" s="20" t="str">
        <f>IFERROR(VLOOKUP(E121,Rec.!B:H,6,FALSE),"")</f>
        <v/>
      </c>
      <c r="E121" s="20" t="str">
        <f>IFERROR(VLOOKUP(ROW()-8,Q4.SL!B:Q,6,FALSE),"")</f>
        <v/>
      </c>
      <c r="F121" s="20" t="str">
        <f>VLOOKUP(E121,Q4.SL!G:O,6,FALSE)</f>
        <v/>
      </c>
      <c r="G121" s="39" t="str">
        <f>IF(ROW()-8&gt;Inf.!$I$10,"",VLOOKUP(E121,Q4.SL!G:O,4,FALSE))</f>
        <v/>
      </c>
      <c r="H121" s="20" t="str">
        <f>IF(ROW()-8&gt;Inf.!$I$10,"",VLOOKUP(E121,Q4.SL!G:O,5,FALSE))</f>
        <v/>
      </c>
      <c r="I121" s="58"/>
      <c r="J121" t="str">
        <f t="shared" ca="1" si="1"/>
        <v/>
      </c>
    </row>
    <row r="122" spans="1:10" ht="21.95" customHeight="1">
      <c r="A122" s="20" t="str">
        <f>VLOOKUP(E122,Q4.SL!G:O,8,FALSE)</f>
        <v/>
      </c>
      <c r="B122" s="36" t="str">
        <f>IFERROR(VLOOKUP(E122,Rec.!B:H,4,FALSE),"")</f>
        <v/>
      </c>
      <c r="C122" s="36" t="str">
        <f>IFERROR(VLOOKUP(E122,Rec.!B:H,5,FALSE),"")</f>
        <v/>
      </c>
      <c r="D122" s="20" t="str">
        <f>IFERROR(VLOOKUP(E122,Rec.!B:H,6,FALSE),"")</f>
        <v/>
      </c>
      <c r="E122" s="20" t="str">
        <f>IFERROR(VLOOKUP(ROW()-8,Q4.SL!B:Q,6,FALSE),"")</f>
        <v/>
      </c>
      <c r="F122" s="20" t="str">
        <f>VLOOKUP(E122,Q4.SL!G:O,6,FALSE)</f>
        <v/>
      </c>
      <c r="G122" s="39" t="str">
        <f>IF(ROW()-8&gt;Inf.!$I$10,"",VLOOKUP(E122,Q4.SL!G:O,4,FALSE))</f>
        <v/>
      </c>
      <c r="H122" s="20" t="str">
        <f>IF(ROW()-8&gt;Inf.!$I$10,"",VLOOKUP(E122,Q4.SL!G:O,5,FALSE))</f>
        <v/>
      </c>
      <c r="I122" s="58"/>
      <c r="J122" t="str">
        <f t="shared" ca="1" si="1"/>
        <v/>
      </c>
    </row>
    <row r="123" spans="1:10" ht="21.95" customHeight="1">
      <c r="A123" s="20" t="str">
        <f>VLOOKUP(E123,Q4.SL!G:O,8,FALSE)</f>
        <v/>
      </c>
      <c r="B123" s="36" t="str">
        <f>IFERROR(VLOOKUP(E123,Rec.!B:H,4,FALSE),"")</f>
        <v/>
      </c>
      <c r="C123" s="36" t="str">
        <f>IFERROR(VLOOKUP(E123,Rec.!B:H,5,FALSE),"")</f>
        <v/>
      </c>
      <c r="D123" s="20" t="str">
        <f>IFERROR(VLOOKUP(E123,Rec.!B:H,6,FALSE),"")</f>
        <v/>
      </c>
      <c r="E123" s="20" t="str">
        <f>IFERROR(VLOOKUP(ROW()-8,Q4.SL!B:Q,6,FALSE),"")</f>
        <v/>
      </c>
      <c r="F123" s="20" t="str">
        <f>VLOOKUP(E123,Q4.SL!G:O,6,FALSE)</f>
        <v/>
      </c>
      <c r="G123" s="39" t="str">
        <f>IF(ROW()-8&gt;Inf.!$I$10,"",VLOOKUP(E123,Q4.SL!G:O,4,FALSE))</f>
        <v/>
      </c>
      <c r="H123" s="20" t="str">
        <f>IF(ROW()-8&gt;Inf.!$I$10,"",VLOOKUP(E123,Q4.SL!G:O,5,FALSE))</f>
        <v/>
      </c>
      <c r="I123" s="58"/>
      <c r="J123" t="str">
        <f t="shared" ca="1" si="1"/>
        <v/>
      </c>
    </row>
    <row r="124" spans="1:10" ht="21.95" customHeight="1">
      <c r="A124" s="20" t="str">
        <f>VLOOKUP(E124,Q4.SL!G:O,8,FALSE)</f>
        <v/>
      </c>
      <c r="B124" s="36" t="str">
        <f>IFERROR(VLOOKUP(E124,Rec.!B:H,4,FALSE),"")</f>
        <v/>
      </c>
      <c r="C124" s="36" t="str">
        <f>IFERROR(VLOOKUP(E124,Rec.!B:H,5,FALSE),"")</f>
        <v/>
      </c>
      <c r="D124" s="20" t="str">
        <f>IFERROR(VLOOKUP(E124,Rec.!B:H,6,FALSE),"")</f>
        <v/>
      </c>
      <c r="E124" s="20" t="str">
        <f>IFERROR(VLOOKUP(ROW()-8,Q4.SL!B:Q,6,FALSE),"")</f>
        <v/>
      </c>
      <c r="F124" s="20" t="str">
        <f>VLOOKUP(E124,Q4.SL!G:O,6,FALSE)</f>
        <v/>
      </c>
      <c r="G124" s="39" t="str">
        <f>IF(ROW()-8&gt;Inf.!$I$10,"",VLOOKUP(E124,Q4.SL!G:O,4,FALSE))</f>
        <v/>
      </c>
      <c r="H124" s="20" t="str">
        <f>IF(ROW()-8&gt;Inf.!$I$10,"",VLOOKUP(E124,Q4.SL!G:O,5,FALSE))</f>
        <v/>
      </c>
      <c r="I124" s="58"/>
      <c r="J124" t="str">
        <f t="shared" ca="1" si="1"/>
        <v/>
      </c>
    </row>
    <row r="125" spans="1:10" ht="21.95" customHeight="1">
      <c r="A125" s="20" t="str">
        <f>VLOOKUP(E125,Q4.SL!G:O,8,FALSE)</f>
        <v/>
      </c>
      <c r="B125" s="36" t="str">
        <f>IFERROR(VLOOKUP(E125,Rec.!B:H,4,FALSE),"")</f>
        <v/>
      </c>
      <c r="C125" s="36" t="str">
        <f>IFERROR(VLOOKUP(E125,Rec.!B:H,5,FALSE),"")</f>
        <v/>
      </c>
      <c r="D125" s="20" t="str">
        <f>IFERROR(VLOOKUP(E125,Rec.!B:H,6,FALSE),"")</f>
        <v/>
      </c>
      <c r="E125" s="20" t="str">
        <f>IFERROR(VLOOKUP(ROW()-8,Q4.SL!B:Q,6,FALSE),"")</f>
        <v/>
      </c>
      <c r="F125" s="20" t="str">
        <f>VLOOKUP(E125,Q4.SL!G:O,6,FALSE)</f>
        <v/>
      </c>
      <c r="G125" s="39" t="str">
        <f>IF(ROW()-8&gt;Inf.!$I$10,"",VLOOKUP(E125,Q4.SL!G:O,4,FALSE))</f>
        <v/>
      </c>
      <c r="H125" s="20" t="str">
        <f>IF(ROW()-8&gt;Inf.!$I$10,"",VLOOKUP(E125,Q4.SL!G:O,5,FALSE))</f>
        <v/>
      </c>
      <c r="I125" s="58"/>
      <c r="J125" t="str">
        <f t="shared" ca="1" si="1"/>
        <v/>
      </c>
    </row>
    <row r="126" spans="1:10" ht="21.95" customHeight="1">
      <c r="A126" s="20" t="str">
        <f>VLOOKUP(E126,Q4.SL!G:O,8,FALSE)</f>
        <v/>
      </c>
      <c r="B126" s="36" t="str">
        <f>IFERROR(VLOOKUP(E126,Rec.!B:H,4,FALSE),"")</f>
        <v/>
      </c>
      <c r="C126" s="36" t="str">
        <f>IFERROR(VLOOKUP(E126,Rec.!B:H,5,FALSE),"")</f>
        <v/>
      </c>
      <c r="D126" s="20" t="str">
        <f>IFERROR(VLOOKUP(E126,Rec.!B:H,6,FALSE),"")</f>
        <v/>
      </c>
      <c r="E126" s="20" t="str">
        <f>IFERROR(VLOOKUP(ROW()-8,Q4.SL!B:Q,6,FALSE),"")</f>
        <v/>
      </c>
      <c r="F126" s="20" t="str">
        <f>VLOOKUP(E126,Q4.SL!G:O,6,FALSE)</f>
        <v/>
      </c>
      <c r="G126" s="39" t="str">
        <f>IF(ROW()-8&gt;Inf.!$I$10,"",VLOOKUP(E126,Q4.SL!G:O,4,FALSE))</f>
        <v/>
      </c>
      <c r="H126" s="20" t="str">
        <f>IF(ROW()-8&gt;Inf.!$I$10,"",VLOOKUP(E126,Q4.SL!G:O,5,FALSE))</f>
        <v/>
      </c>
      <c r="I126" s="58"/>
      <c r="J126" t="str">
        <f t="shared" ca="1" si="1"/>
        <v/>
      </c>
    </row>
    <row r="127" spans="1:10" ht="21.95" customHeight="1">
      <c r="A127" s="20" t="str">
        <f>VLOOKUP(E127,Q4.SL!G:O,8,FALSE)</f>
        <v/>
      </c>
      <c r="B127" s="36" t="str">
        <f>IFERROR(VLOOKUP(E127,Rec.!B:H,4,FALSE),"")</f>
        <v/>
      </c>
      <c r="C127" s="36" t="str">
        <f>IFERROR(VLOOKUP(E127,Rec.!B:H,5,FALSE),"")</f>
        <v/>
      </c>
      <c r="D127" s="20" t="str">
        <f>IFERROR(VLOOKUP(E127,Rec.!B:H,6,FALSE),"")</f>
        <v/>
      </c>
      <c r="E127" s="20" t="str">
        <f>IFERROR(VLOOKUP(ROW()-8,Q4.SL!B:Q,6,FALSE),"")</f>
        <v/>
      </c>
      <c r="F127" s="20" t="str">
        <f>VLOOKUP(E127,Q4.SL!G:O,6,FALSE)</f>
        <v/>
      </c>
      <c r="G127" s="39" t="str">
        <f>IF(ROW()-8&gt;Inf.!$I$10,"",VLOOKUP(E127,Q4.SL!G:O,4,FALSE))</f>
        <v/>
      </c>
      <c r="H127" s="20" t="str">
        <f>IF(ROW()-8&gt;Inf.!$I$10,"",VLOOKUP(E127,Q4.SL!G:O,5,FALSE))</f>
        <v/>
      </c>
      <c r="I127" s="58"/>
      <c r="J127" t="str">
        <f t="shared" ca="1" si="1"/>
        <v/>
      </c>
    </row>
    <row r="128" spans="1:10" ht="21.95" customHeight="1">
      <c r="A128" s="20" t="str">
        <f>VLOOKUP(E128,Q4.SL!G:O,8,FALSE)</f>
        <v/>
      </c>
      <c r="B128" s="36" t="str">
        <f>IFERROR(VLOOKUP(E128,Rec.!B:H,4,FALSE),"")</f>
        <v/>
      </c>
      <c r="C128" s="36" t="str">
        <f>IFERROR(VLOOKUP(E128,Rec.!B:H,5,FALSE),"")</f>
        <v/>
      </c>
      <c r="D128" s="20" t="str">
        <f>IFERROR(VLOOKUP(E128,Rec.!B:H,6,FALSE),"")</f>
        <v/>
      </c>
      <c r="E128" s="20" t="str">
        <f>IFERROR(VLOOKUP(ROW()-8,Q4.SL!B:Q,6,FALSE),"")</f>
        <v/>
      </c>
      <c r="F128" s="20" t="str">
        <f>VLOOKUP(E128,Q4.SL!G:O,6,FALSE)</f>
        <v/>
      </c>
      <c r="G128" s="39" t="str">
        <f>IF(ROW()-8&gt;Inf.!$I$10,"",VLOOKUP(E128,Q4.SL!G:O,4,FALSE))</f>
        <v/>
      </c>
      <c r="H128" s="20" t="str">
        <f>IF(ROW()-8&gt;Inf.!$I$10,"",VLOOKUP(E128,Q4.SL!G:O,5,FALSE))</f>
        <v/>
      </c>
      <c r="I128" s="58"/>
      <c r="J128" t="str">
        <f t="shared" ca="1" si="1"/>
        <v/>
      </c>
    </row>
    <row r="129" spans="1:10" ht="21.95" customHeight="1">
      <c r="A129" s="20" t="str">
        <f>VLOOKUP(E129,Q4.SL!G:O,8,FALSE)</f>
        <v/>
      </c>
      <c r="B129" s="36" t="str">
        <f>IFERROR(VLOOKUP(E129,Rec.!B:H,4,FALSE),"")</f>
        <v/>
      </c>
      <c r="C129" s="36" t="str">
        <f>IFERROR(VLOOKUP(E129,Rec.!B:H,5,FALSE),"")</f>
        <v/>
      </c>
      <c r="D129" s="20" t="str">
        <f>IFERROR(VLOOKUP(E129,Rec.!B:H,6,FALSE),"")</f>
        <v/>
      </c>
      <c r="E129" s="20" t="str">
        <f>IFERROR(VLOOKUP(ROW()-8,Q4.SL!B:Q,6,FALSE),"")</f>
        <v/>
      </c>
      <c r="F129" s="20" t="str">
        <f>VLOOKUP(E129,Q4.SL!G:O,6,FALSE)</f>
        <v/>
      </c>
      <c r="G129" s="39" t="str">
        <f>IF(ROW()-8&gt;Inf.!$I$10,"",VLOOKUP(E129,Q4.SL!G:O,4,FALSE))</f>
        <v/>
      </c>
      <c r="H129" s="20" t="str">
        <f>IF(ROW()-8&gt;Inf.!$I$10,"",VLOOKUP(E129,Q4.SL!G:O,5,FALSE))</f>
        <v/>
      </c>
      <c r="I129" s="58"/>
      <c r="J129" t="str">
        <f t="shared" ca="1" si="1"/>
        <v/>
      </c>
    </row>
    <row r="130" spans="1:10" ht="21.95" customHeight="1">
      <c r="A130" s="20" t="str">
        <f>VLOOKUP(E130,Q4.SL!G:O,8,FALSE)</f>
        <v/>
      </c>
      <c r="B130" s="36" t="str">
        <f>IFERROR(VLOOKUP(E130,Rec.!B:H,4,FALSE),"")</f>
        <v/>
      </c>
      <c r="C130" s="36" t="str">
        <f>IFERROR(VLOOKUP(E130,Rec.!B:H,5,FALSE),"")</f>
        <v/>
      </c>
      <c r="D130" s="20" t="str">
        <f>IFERROR(VLOOKUP(E130,Rec.!B:H,6,FALSE),"")</f>
        <v/>
      </c>
      <c r="E130" s="20" t="str">
        <f>IFERROR(VLOOKUP(ROW()-8,Q4.SL!B:Q,6,FALSE),"")</f>
        <v/>
      </c>
      <c r="F130" s="20" t="str">
        <f>VLOOKUP(E130,Q4.SL!G:O,6,FALSE)</f>
        <v/>
      </c>
      <c r="G130" s="39" t="str">
        <f>IF(ROW()-8&gt;Inf.!$I$10,"",VLOOKUP(E130,Q4.SL!G:O,4,FALSE))</f>
        <v/>
      </c>
      <c r="H130" s="20" t="str">
        <f>IF(ROW()-8&gt;Inf.!$I$10,"",VLOOKUP(E130,Q4.SL!G:O,5,FALSE))</f>
        <v/>
      </c>
      <c r="I130" s="58"/>
      <c r="J130" t="str">
        <f t="shared" ca="1" si="1"/>
        <v/>
      </c>
    </row>
    <row r="131" spans="1:10" ht="21.95" customHeight="1">
      <c r="A131" s="20" t="str">
        <f>VLOOKUP(E131,Q4.SL!G:O,8,FALSE)</f>
        <v/>
      </c>
      <c r="B131" s="36" t="str">
        <f>IFERROR(VLOOKUP(E131,Rec.!B:H,4,FALSE),"")</f>
        <v/>
      </c>
      <c r="C131" s="36" t="str">
        <f>IFERROR(VLOOKUP(E131,Rec.!B:H,5,FALSE),"")</f>
        <v/>
      </c>
      <c r="D131" s="20" t="str">
        <f>IFERROR(VLOOKUP(E131,Rec.!B:H,6,FALSE),"")</f>
        <v/>
      </c>
      <c r="E131" s="20" t="str">
        <f>IFERROR(VLOOKUP(ROW()-8,Q4.SL!B:Q,6,FALSE),"")</f>
        <v/>
      </c>
      <c r="F131" s="20" t="str">
        <f>VLOOKUP(E131,Q4.SL!G:O,6,FALSE)</f>
        <v/>
      </c>
      <c r="G131" s="39" t="str">
        <f>IF(ROW()-8&gt;Inf.!$I$10,"",VLOOKUP(E131,Q4.SL!G:O,4,FALSE))</f>
        <v/>
      </c>
      <c r="H131" s="20" t="str">
        <f>IF(ROW()-8&gt;Inf.!$I$10,"",VLOOKUP(E131,Q4.SL!G:O,5,FALSE))</f>
        <v/>
      </c>
      <c r="I131" s="58"/>
      <c r="J131" t="str">
        <f t="shared" ca="1" si="1"/>
        <v/>
      </c>
    </row>
    <row r="132" spans="1:10" ht="21.95" customHeight="1">
      <c r="A132" s="20" t="str">
        <f>VLOOKUP(E132,Q4.SL!G:O,8,FALSE)</f>
        <v/>
      </c>
      <c r="B132" s="36" t="str">
        <f>IFERROR(VLOOKUP(E132,Rec.!B:H,4,FALSE),"")</f>
        <v/>
      </c>
      <c r="C132" s="36" t="str">
        <f>IFERROR(VLOOKUP(E132,Rec.!B:H,5,FALSE),"")</f>
        <v/>
      </c>
      <c r="D132" s="20" t="str">
        <f>IFERROR(VLOOKUP(E132,Rec.!B:H,6,FALSE),"")</f>
        <v/>
      </c>
      <c r="E132" s="20" t="str">
        <f>IFERROR(VLOOKUP(ROW()-8,Q4.SL!B:Q,6,FALSE),"")</f>
        <v/>
      </c>
      <c r="F132" s="20" t="str">
        <f>VLOOKUP(E132,Q4.SL!G:O,6,FALSE)</f>
        <v/>
      </c>
      <c r="G132" s="39" t="str">
        <f>IF(ROW()-8&gt;Inf.!$I$10,"",VLOOKUP(E132,Q4.SL!G:O,4,FALSE))</f>
        <v/>
      </c>
      <c r="H132" s="20" t="str">
        <f>IF(ROW()-8&gt;Inf.!$I$10,"",VLOOKUP(E132,Q4.SL!G:O,5,FALSE))</f>
        <v/>
      </c>
      <c r="I132" s="58"/>
      <c r="J132" t="str">
        <f t="shared" ca="1" si="1"/>
        <v/>
      </c>
    </row>
    <row r="133" spans="1:10" ht="21.95" customHeight="1">
      <c r="A133" s="20" t="str">
        <f>VLOOKUP(E133,Q4.SL!G:O,8,FALSE)</f>
        <v/>
      </c>
      <c r="B133" s="36" t="str">
        <f>IFERROR(VLOOKUP(E133,Rec.!B:H,4,FALSE),"")</f>
        <v/>
      </c>
      <c r="C133" s="36" t="str">
        <f>IFERROR(VLOOKUP(E133,Rec.!B:H,5,FALSE),"")</f>
        <v/>
      </c>
      <c r="D133" s="20" t="str">
        <f>IFERROR(VLOOKUP(E133,Rec.!B:H,6,FALSE),"")</f>
        <v/>
      </c>
      <c r="E133" s="20" t="str">
        <f>IFERROR(VLOOKUP(ROW()-8,Q4.SL!B:Q,6,FALSE),"")</f>
        <v/>
      </c>
      <c r="F133" s="20" t="str">
        <f>VLOOKUP(E133,Q4.SL!G:O,6,FALSE)</f>
        <v/>
      </c>
      <c r="G133" s="39" t="str">
        <f>IF(ROW()-8&gt;Inf.!$I$10,"",VLOOKUP(E133,Q4.SL!G:O,4,FALSE))</f>
        <v/>
      </c>
      <c r="H133" s="20" t="str">
        <f>IF(ROW()-8&gt;Inf.!$I$10,"",VLOOKUP(E133,Q4.SL!G:O,5,FALSE))</f>
        <v/>
      </c>
      <c r="I133" s="58"/>
      <c r="J133" t="str">
        <f t="shared" ca="1" si="1"/>
        <v/>
      </c>
    </row>
    <row r="134" spans="1:10" ht="21.95" customHeight="1">
      <c r="A134" s="20" t="str">
        <f>VLOOKUP(E134,Q4.SL!G:O,8,FALSE)</f>
        <v/>
      </c>
      <c r="B134" s="36" t="str">
        <f>IFERROR(VLOOKUP(E134,Rec.!B:H,4,FALSE),"")</f>
        <v/>
      </c>
      <c r="C134" s="36" t="str">
        <f>IFERROR(VLOOKUP(E134,Rec.!B:H,5,FALSE),"")</f>
        <v/>
      </c>
      <c r="D134" s="20" t="str">
        <f>IFERROR(VLOOKUP(E134,Rec.!B:H,6,FALSE),"")</f>
        <v/>
      </c>
      <c r="E134" s="20" t="str">
        <f>IFERROR(VLOOKUP(ROW()-8,Q4.SL!B:Q,6,FALSE),"")</f>
        <v/>
      </c>
      <c r="F134" s="20" t="str">
        <f>VLOOKUP(E134,Q4.SL!G:O,6,FALSE)</f>
        <v/>
      </c>
      <c r="G134" s="39" t="str">
        <f>IF(ROW()-8&gt;Inf.!$I$10,"",VLOOKUP(E134,Q4.SL!G:O,4,FALSE))</f>
        <v/>
      </c>
      <c r="H134" s="20" t="str">
        <f>IF(ROW()-8&gt;Inf.!$I$10,"",VLOOKUP(E134,Q4.SL!G:O,5,FALSE))</f>
        <v/>
      </c>
      <c r="I134" s="58"/>
      <c r="J134" t="str">
        <f t="shared" ca="1" si="1"/>
        <v/>
      </c>
    </row>
    <row r="135" spans="1:10" ht="21.95" customHeight="1">
      <c r="A135" s="20" t="str">
        <f>VLOOKUP(E135,Q4.SL!G:O,8,FALSE)</f>
        <v/>
      </c>
      <c r="B135" s="36" t="str">
        <f>IFERROR(VLOOKUP(E135,Rec.!B:H,4,FALSE),"")</f>
        <v/>
      </c>
      <c r="C135" s="36" t="str">
        <f>IFERROR(VLOOKUP(E135,Rec.!B:H,5,FALSE),"")</f>
        <v/>
      </c>
      <c r="D135" s="20" t="str">
        <f>IFERROR(VLOOKUP(E135,Rec.!B:H,6,FALSE),"")</f>
        <v/>
      </c>
      <c r="E135" s="20" t="str">
        <f>IFERROR(VLOOKUP(ROW()-8,Q4.SL!B:Q,6,FALSE),"")</f>
        <v/>
      </c>
      <c r="F135" s="20" t="str">
        <f>VLOOKUP(E135,Q4.SL!G:O,6,FALSE)</f>
        <v/>
      </c>
      <c r="G135" s="39" t="str">
        <f>IF(ROW()-8&gt;Inf.!$I$10,"",VLOOKUP(E135,Q4.SL!G:O,4,FALSE))</f>
        <v/>
      </c>
      <c r="H135" s="20" t="str">
        <f>IF(ROW()-8&gt;Inf.!$I$10,"",VLOOKUP(E135,Q4.SL!G:O,5,FALSE))</f>
        <v/>
      </c>
      <c r="I135" s="58"/>
      <c r="J135" t="str">
        <f t="shared" ca="1" si="1"/>
        <v/>
      </c>
    </row>
    <row r="136" spans="1:10" ht="21.95" customHeight="1">
      <c r="A136" s="20" t="str">
        <f>VLOOKUP(E136,Q4.SL!G:O,8,FALSE)</f>
        <v/>
      </c>
      <c r="B136" s="36" t="str">
        <f>IFERROR(VLOOKUP(E136,Rec.!B:H,4,FALSE),"")</f>
        <v/>
      </c>
      <c r="C136" s="36" t="str">
        <f>IFERROR(VLOOKUP(E136,Rec.!B:H,5,FALSE),"")</f>
        <v/>
      </c>
      <c r="D136" s="20" t="str">
        <f>IFERROR(VLOOKUP(E136,Rec.!B:H,6,FALSE),"")</f>
        <v/>
      </c>
      <c r="E136" s="20" t="str">
        <f>IFERROR(VLOOKUP(ROW()-8,Q4.SL!B:Q,6,FALSE),"")</f>
        <v/>
      </c>
      <c r="F136" s="20" t="str">
        <f>VLOOKUP(E136,Q4.SL!G:O,6,FALSE)</f>
        <v/>
      </c>
      <c r="G136" s="39" t="str">
        <f>IF(ROW()-8&gt;Inf.!$I$10,"",VLOOKUP(E136,Q4.SL!G:O,4,FALSE))</f>
        <v/>
      </c>
      <c r="H136" s="20" t="str">
        <f>IF(ROW()-8&gt;Inf.!$I$10,"",VLOOKUP(E136,Q4.SL!G:O,5,FALSE))</f>
        <v/>
      </c>
      <c r="I136" s="58"/>
      <c r="J136" t="str">
        <f t="shared" ca="1" si="1"/>
        <v/>
      </c>
    </row>
    <row r="137" spans="1:10" ht="21.95" customHeight="1">
      <c r="A137" s="20" t="str">
        <f>VLOOKUP(E137,Q4.SL!G:O,8,FALSE)</f>
        <v/>
      </c>
      <c r="B137" s="36" t="str">
        <f>IFERROR(VLOOKUP(E137,Rec.!B:H,4,FALSE),"")</f>
        <v/>
      </c>
      <c r="C137" s="36" t="str">
        <f>IFERROR(VLOOKUP(E137,Rec.!B:H,5,FALSE),"")</f>
        <v/>
      </c>
      <c r="D137" s="20" t="str">
        <f>IFERROR(VLOOKUP(E137,Rec.!B:H,6,FALSE),"")</f>
        <v/>
      </c>
      <c r="E137" s="20" t="str">
        <f>IFERROR(VLOOKUP(ROW()-8,Q4.SL!B:Q,6,FALSE),"")</f>
        <v/>
      </c>
      <c r="F137" s="20" t="str">
        <f>VLOOKUP(E137,Q4.SL!G:O,6,FALSE)</f>
        <v/>
      </c>
      <c r="G137" s="39" t="str">
        <f>IF(ROW()-8&gt;Inf.!$I$10,"",VLOOKUP(E137,Q4.SL!G:O,4,FALSE))</f>
        <v/>
      </c>
      <c r="H137" s="20" t="str">
        <f>IF(ROW()-8&gt;Inf.!$I$10,"",VLOOKUP(E137,Q4.SL!G:O,5,FALSE))</f>
        <v/>
      </c>
      <c r="I137" s="58"/>
      <c r="J137" t="str">
        <f t="shared" ref="J137:J200" ca="1" si="2">IFERROR(_xlfn.RANK.AVG(A137,A:A,1),"")</f>
        <v/>
      </c>
    </row>
    <row r="138" spans="1:10" ht="21.95" customHeight="1">
      <c r="A138" s="20" t="str">
        <f>VLOOKUP(E138,Q4.SL!G:O,8,FALSE)</f>
        <v/>
      </c>
      <c r="B138" s="36" t="str">
        <f>IFERROR(VLOOKUP(E138,Rec.!B:H,4,FALSE),"")</f>
        <v/>
      </c>
      <c r="C138" s="36" t="str">
        <f>IFERROR(VLOOKUP(E138,Rec.!B:H,5,FALSE),"")</f>
        <v/>
      </c>
      <c r="D138" s="20" t="str">
        <f>IFERROR(VLOOKUP(E138,Rec.!B:H,6,FALSE),"")</f>
        <v/>
      </c>
      <c r="E138" s="20" t="str">
        <f>IFERROR(VLOOKUP(ROW()-8,Q4.SL!B:Q,6,FALSE),"")</f>
        <v/>
      </c>
      <c r="F138" s="20" t="str">
        <f>VLOOKUP(E138,Q4.SL!G:O,6,FALSE)</f>
        <v/>
      </c>
      <c r="G138" s="39" t="str">
        <f>IF(ROW()-8&gt;Inf.!$I$10,"",VLOOKUP(E138,Q4.SL!G:O,4,FALSE))</f>
        <v/>
      </c>
      <c r="H138" s="20" t="str">
        <f>IF(ROW()-8&gt;Inf.!$I$10,"",VLOOKUP(E138,Q4.SL!G:O,5,FALSE))</f>
        <v/>
      </c>
      <c r="I138" s="58"/>
      <c r="J138" t="str">
        <f t="shared" ca="1" si="2"/>
        <v/>
      </c>
    </row>
    <row r="139" spans="1:10" ht="21.95" customHeight="1">
      <c r="A139" s="20" t="str">
        <f>VLOOKUP(E139,Q4.SL!G:O,8,FALSE)</f>
        <v/>
      </c>
      <c r="B139" s="36" t="str">
        <f>IFERROR(VLOOKUP(E139,Rec.!B:H,4,FALSE),"")</f>
        <v/>
      </c>
      <c r="C139" s="36" t="str">
        <f>IFERROR(VLOOKUP(E139,Rec.!B:H,5,FALSE),"")</f>
        <v/>
      </c>
      <c r="D139" s="20" t="str">
        <f>IFERROR(VLOOKUP(E139,Rec.!B:H,6,FALSE),"")</f>
        <v/>
      </c>
      <c r="E139" s="20" t="str">
        <f>IFERROR(VLOOKUP(ROW()-8,Q4.SL!B:Q,6,FALSE),"")</f>
        <v/>
      </c>
      <c r="F139" s="20" t="str">
        <f>VLOOKUP(E139,Q4.SL!G:O,6,FALSE)</f>
        <v/>
      </c>
      <c r="G139" s="39" t="str">
        <f>IF(ROW()-8&gt;Inf.!$I$10,"",VLOOKUP(E139,Q4.SL!G:O,4,FALSE))</f>
        <v/>
      </c>
      <c r="H139" s="20" t="str">
        <f>IF(ROW()-8&gt;Inf.!$I$10,"",VLOOKUP(E139,Q4.SL!G:O,5,FALSE))</f>
        <v/>
      </c>
      <c r="I139" s="58"/>
      <c r="J139" t="str">
        <f t="shared" ca="1" si="2"/>
        <v/>
      </c>
    </row>
    <row r="140" spans="1:10" ht="21.95" customHeight="1">
      <c r="A140" s="20" t="str">
        <f>VLOOKUP(E140,Q4.SL!G:O,8,FALSE)</f>
        <v/>
      </c>
      <c r="B140" s="36" t="str">
        <f>IFERROR(VLOOKUP(E140,Rec.!B:H,4,FALSE),"")</f>
        <v/>
      </c>
      <c r="C140" s="36" t="str">
        <f>IFERROR(VLOOKUP(E140,Rec.!B:H,5,FALSE),"")</f>
        <v/>
      </c>
      <c r="D140" s="20" t="str">
        <f>IFERROR(VLOOKUP(E140,Rec.!B:H,6,FALSE),"")</f>
        <v/>
      </c>
      <c r="E140" s="20" t="str">
        <f>IFERROR(VLOOKUP(ROW()-8,Q4.SL!B:Q,6,FALSE),"")</f>
        <v/>
      </c>
      <c r="F140" s="20" t="str">
        <f>VLOOKUP(E140,Q4.SL!G:O,6,FALSE)</f>
        <v/>
      </c>
      <c r="G140" s="39" t="str">
        <f>IF(ROW()-8&gt;Inf.!$I$10,"",VLOOKUP(E140,Q4.SL!G:O,4,FALSE))</f>
        <v/>
      </c>
      <c r="H140" s="20" t="str">
        <f>IF(ROW()-8&gt;Inf.!$I$10,"",VLOOKUP(E140,Q4.SL!G:O,5,FALSE))</f>
        <v/>
      </c>
      <c r="I140" s="58"/>
      <c r="J140" t="str">
        <f t="shared" ca="1" si="2"/>
        <v/>
      </c>
    </row>
    <row r="141" spans="1:10" ht="21.95" customHeight="1">
      <c r="A141" s="20" t="str">
        <f>VLOOKUP(E141,Q4.SL!G:O,8,FALSE)</f>
        <v/>
      </c>
      <c r="B141" s="36" t="str">
        <f>IFERROR(VLOOKUP(E141,Rec.!B:H,4,FALSE),"")</f>
        <v/>
      </c>
      <c r="C141" s="36" t="str">
        <f>IFERROR(VLOOKUP(E141,Rec.!B:H,5,FALSE),"")</f>
        <v/>
      </c>
      <c r="D141" s="20" t="str">
        <f>IFERROR(VLOOKUP(E141,Rec.!B:H,6,FALSE),"")</f>
        <v/>
      </c>
      <c r="E141" s="20" t="str">
        <f>IFERROR(VLOOKUP(ROW()-8,Q4.SL!B:Q,6,FALSE),"")</f>
        <v/>
      </c>
      <c r="F141" s="20" t="str">
        <f>VLOOKUP(E141,Q4.SL!G:O,6,FALSE)</f>
        <v/>
      </c>
      <c r="G141" s="39" t="str">
        <f>IF(ROW()-8&gt;Inf.!$I$10,"",VLOOKUP(E141,Q4.SL!G:O,4,FALSE))</f>
        <v/>
      </c>
      <c r="H141" s="20" t="str">
        <f>IF(ROW()-8&gt;Inf.!$I$10,"",VLOOKUP(E141,Q4.SL!G:O,5,FALSE))</f>
        <v/>
      </c>
      <c r="I141" s="58"/>
      <c r="J141" t="str">
        <f t="shared" ca="1" si="2"/>
        <v/>
      </c>
    </row>
    <row r="142" spans="1:10" ht="21.95" customHeight="1">
      <c r="A142" s="20" t="str">
        <f>VLOOKUP(E142,Q4.SL!G:O,8,FALSE)</f>
        <v/>
      </c>
      <c r="B142" s="36" t="str">
        <f>IFERROR(VLOOKUP(E142,Rec.!B:H,4,FALSE),"")</f>
        <v/>
      </c>
      <c r="C142" s="36" t="str">
        <f>IFERROR(VLOOKUP(E142,Rec.!B:H,5,FALSE),"")</f>
        <v/>
      </c>
      <c r="D142" s="20" t="str">
        <f>IFERROR(VLOOKUP(E142,Rec.!B:H,6,FALSE),"")</f>
        <v/>
      </c>
      <c r="E142" s="20" t="str">
        <f>IFERROR(VLOOKUP(ROW()-8,Q4.SL!B:Q,6,FALSE),"")</f>
        <v/>
      </c>
      <c r="F142" s="20" t="str">
        <f>VLOOKUP(E142,Q4.SL!G:O,6,FALSE)</f>
        <v/>
      </c>
      <c r="G142" s="39" t="str">
        <f>IF(ROW()-8&gt;Inf.!$I$10,"",VLOOKUP(E142,Q4.SL!G:O,4,FALSE))</f>
        <v/>
      </c>
      <c r="H142" s="20" t="str">
        <f>IF(ROW()-8&gt;Inf.!$I$10,"",VLOOKUP(E142,Q4.SL!G:O,5,FALSE))</f>
        <v/>
      </c>
      <c r="I142" s="58"/>
      <c r="J142" t="str">
        <f t="shared" ca="1" si="2"/>
        <v/>
      </c>
    </row>
    <row r="143" spans="1:10" ht="21.95" customHeight="1">
      <c r="A143" s="20" t="str">
        <f>VLOOKUP(E143,Q4.SL!G:O,8,FALSE)</f>
        <v/>
      </c>
      <c r="B143" s="36" t="str">
        <f>IFERROR(VLOOKUP(E143,Rec.!B:H,4,FALSE),"")</f>
        <v/>
      </c>
      <c r="C143" s="36" t="str">
        <f>IFERROR(VLOOKUP(E143,Rec.!B:H,5,FALSE),"")</f>
        <v/>
      </c>
      <c r="D143" s="20" t="str">
        <f>IFERROR(VLOOKUP(E143,Rec.!B:H,6,FALSE),"")</f>
        <v/>
      </c>
      <c r="E143" s="20" t="str">
        <f>IFERROR(VLOOKUP(ROW()-8,Q4.SL!B:Q,6,FALSE),"")</f>
        <v/>
      </c>
      <c r="F143" s="20" t="str">
        <f>VLOOKUP(E143,Q4.SL!G:O,6,FALSE)</f>
        <v/>
      </c>
      <c r="G143" s="39" t="str">
        <f>IF(ROW()-8&gt;Inf.!$I$10,"",VLOOKUP(E143,Q4.SL!G:O,4,FALSE))</f>
        <v/>
      </c>
      <c r="H143" s="20" t="str">
        <f>IF(ROW()-8&gt;Inf.!$I$10,"",VLOOKUP(E143,Q4.SL!G:O,5,FALSE))</f>
        <v/>
      </c>
      <c r="I143" s="58"/>
      <c r="J143" t="str">
        <f t="shared" ca="1" si="2"/>
        <v/>
      </c>
    </row>
    <row r="144" spans="1:10" ht="21.95" customHeight="1">
      <c r="A144" s="20" t="str">
        <f>VLOOKUP(E144,Q4.SL!G:O,8,FALSE)</f>
        <v/>
      </c>
      <c r="B144" s="36" t="str">
        <f>IFERROR(VLOOKUP(E144,Rec.!B:H,4,FALSE),"")</f>
        <v/>
      </c>
      <c r="C144" s="36" t="str">
        <f>IFERROR(VLOOKUP(E144,Rec.!B:H,5,FALSE),"")</f>
        <v/>
      </c>
      <c r="D144" s="20" t="str">
        <f>IFERROR(VLOOKUP(E144,Rec.!B:H,6,FALSE),"")</f>
        <v/>
      </c>
      <c r="E144" s="20" t="str">
        <f>IFERROR(VLOOKUP(ROW()-8,Q4.SL!B:Q,6,FALSE),"")</f>
        <v/>
      </c>
      <c r="F144" s="20" t="str">
        <f>VLOOKUP(E144,Q4.SL!G:O,6,FALSE)</f>
        <v/>
      </c>
      <c r="G144" s="39" t="str">
        <f>IF(ROW()-8&gt;Inf.!$I$10,"",VLOOKUP(E144,Q4.SL!G:O,4,FALSE))</f>
        <v/>
      </c>
      <c r="H144" s="20" t="str">
        <f>IF(ROW()-8&gt;Inf.!$I$10,"",VLOOKUP(E144,Q4.SL!G:O,5,FALSE))</f>
        <v/>
      </c>
      <c r="I144" s="58"/>
      <c r="J144" t="str">
        <f t="shared" ca="1" si="2"/>
        <v/>
      </c>
    </row>
    <row r="145" spans="1:10" ht="21.95" customHeight="1">
      <c r="A145" s="20" t="str">
        <f>VLOOKUP(E145,Q4.SL!G:O,8,FALSE)</f>
        <v/>
      </c>
      <c r="B145" s="36" t="str">
        <f>IFERROR(VLOOKUP(E145,Rec.!B:H,4,FALSE),"")</f>
        <v/>
      </c>
      <c r="C145" s="36" t="str">
        <f>IFERROR(VLOOKUP(E145,Rec.!B:H,5,FALSE),"")</f>
        <v/>
      </c>
      <c r="D145" s="20" t="str">
        <f>IFERROR(VLOOKUP(E145,Rec.!B:H,6,FALSE),"")</f>
        <v/>
      </c>
      <c r="E145" s="20" t="str">
        <f>IFERROR(VLOOKUP(ROW()-8,Q4.SL!B:Q,6,FALSE),"")</f>
        <v/>
      </c>
      <c r="F145" s="20" t="str">
        <f>VLOOKUP(E145,Q4.SL!G:O,6,FALSE)</f>
        <v/>
      </c>
      <c r="G145" s="39" t="str">
        <f>IF(ROW()-8&gt;Inf.!$I$10,"",VLOOKUP(E145,Q4.SL!G:O,4,FALSE))</f>
        <v/>
      </c>
      <c r="H145" s="20" t="str">
        <f>IF(ROW()-8&gt;Inf.!$I$10,"",VLOOKUP(E145,Q4.SL!G:O,5,FALSE))</f>
        <v/>
      </c>
      <c r="I145" s="58"/>
      <c r="J145" t="str">
        <f t="shared" ca="1" si="2"/>
        <v/>
      </c>
    </row>
    <row r="146" spans="1:10" ht="21.95" customHeight="1">
      <c r="A146" s="20" t="str">
        <f>VLOOKUP(E146,Q4.SL!G:O,8,FALSE)</f>
        <v/>
      </c>
      <c r="B146" s="36" t="str">
        <f>IFERROR(VLOOKUP(E146,Rec.!B:H,4,FALSE),"")</f>
        <v/>
      </c>
      <c r="C146" s="36" t="str">
        <f>IFERROR(VLOOKUP(E146,Rec.!B:H,5,FALSE),"")</f>
        <v/>
      </c>
      <c r="D146" s="20" t="str">
        <f>IFERROR(VLOOKUP(E146,Rec.!B:H,6,FALSE),"")</f>
        <v/>
      </c>
      <c r="E146" s="20" t="str">
        <f>IFERROR(VLOOKUP(ROW()-8,Q4.SL!B:Q,6,FALSE),"")</f>
        <v/>
      </c>
      <c r="F146" s="20" t="str">
        <f>VLOOKUP(E146,Q4.SL!G:O,6,FALSE)</f>
        <v/>
      </c>
      <c r="G146" s="39" t="str">
        <f>IF(ROW()-8&gt;Inf.!$I$10,"",VLOOKUP(E146,Q4.SL!G:O,4,FALSE))</f>
        <v/>
      </c>
      <c r="H146" s="20" t="str">
        <f>IF(ROW()-8&gt;Inf.!$I$10,"",VLOOKUP(E146,Q4.SL!G:O,5,FALSE))</f>
        <v/>
      </c>
      <c r="I146" s="58"/>
      <c r="J146" t="str">
        <f t="shared" ca="1" si="2"/>
        <v/>
      </c>
    </row>
    <row r="147" spans="1:10" ht="21.95" customHeight="1">
      <c r="A147" s="20" t="str">
        <f>VLOOKUP(E147,Q4.SL!G:O,8,FALSE)</f>
        <v/>
      </c>
      <c r="B147" s="36" t="str">
        <f>IFERROR(VLOOKUP(E147,Rec.!B:H,4,FALSE),"")</f>
        <v/>
      </c>
      <c r="C147" s="36" t="str">
        <f>IFERROR(VLOOKUP(E147,Rec.!B:H,5,FALSE),"")</f>
        <v/>
      </c>
      <c r="D147" s="20" t="str">
        <f>IFERROR(VLOOKUP(E147,Rec.!B:H,6,FALSE),"")</f>
        <v/>
      </c>
      <c r="E147" s="20" t="str">
        <f>IFERROR(VLOOKUP(ROW()-8,Q4.SL!B:Q,6,FALSE),"")</f>
        <v/>
      </c>
      <c r="F147" s="20" t="str">
        <f>VLOOKUP(E147,Q4.SL!G:O,6,FALSE)</f>
        <v/>
      </c>
      <c r="G147" s="39" t="str">
        <f>IF(ROW()-8&gt;Inf.!$I$10,"",VLOOKUP(E147,Q4.SL!G:O,4,FALSE))</f>
        <v/>
      </c>
      <c r="H147" s="20" t="str">
        <f>IF(ROW()-8&gt;Inf.!$I$10,"",VLOOKUP(E147,Q4.SL!G:O,5,FALSE))</f>
        <v/>
      </c>
      <c r="I147" s="58"/>
      <c r="J147" t="str">
        <f t="shared" ca="1" si="2"/>
        <v/>
      </c>
    </row>
    <row r="148" spans="1:10" ht="21.95" customHeight="1">
      <c r="A148" s="20" t="str">
        <f>VLOOKUP(E148,Q4.SL!G:O,8,FALSE)</f>
        <v/>
      </c>
      <c r="B148" s="36" t="str">
        <f>IFERROR(VLOOKUP(E148,Rec.!B:H,4,FALSE),"")</f>
        <v/>
      </c>
      <c r="C148" s="36" t="str">
        <f>IFERROR(VLOOKUP(E148,Rec.!B:H,5,FALSE),"")</f>
        <v/>
      </c>
      <c r="D148" s="20" t="str">
        <f>IFERROR(VLOOKUP(E148,Rec.!B:H,6,FALSE),"")</f>
        <v/>
      </c>
      <c r="E148" s="20" t="str">
        <f>IFERROR(VLOOKUP(ROW()-8,Q4.SL!B:Q,6,FALSE),"")</f>
        <v/>
      </c>
      <c r="F148" s="20" t="str">
        <f>VLOOKUP(E148,Q4.SL!G:O,6,FALSE)</f>
        <v/>
      </c>
      <c r="G148" s="39" t="str">
        <f>IF(ROW()-8&gt;Inf.!$I$10,"",VLOOKUP(E148,Q4.SL!G:O,4,FALSE))</f>
        <v/>
      </c>
      <c r="H148" s="20" t="str">
        <f>IF(ROW()-8&gt;Inf.!$I$10,"",VLOOKUP(E148,Q4.SL!G:O,5,FALSE))</f>
        <v/>
      </c>
      <c r="I148" s="58"/>
      <c r="J148" t="str">
        <f t="shared" ca="1" si="2"/>
        <v/>
      </c>
    </row>
    <row r="149" spans="1:10" ht="21.95" customHeight="1">
      <c r="A149" s="20" t="str">
        <f>VLOOKUP(E149,Q4.SL!G:O,8,FALSE)</f>
        <v/>
      </c>
      <c r="B149" s="36" t="str">
        <f>IFERROR(VLOOKUP(E149,Rec.!B:H,4,FALSE),"")</f>
        <v/>
      </c>
      <c r="C149" s="36" t="str">
        <f>IFERROR(VLOOKUP(E149,Rec.!B:H,5,FALSE),"")</f>
        <v/>
      </c>
      <c r="D149" s="20" t="str">
        <f>IFERROR(VLOOKUP(E149,Rec.!B:H,6,FALSE),"")</f>
        <v/>
      </c>
      <c r="E149" s="20" t="str">
        <f>IFERROR(VLOOKUP(ROW()-8,Q4.SL!B:Q,6,FALSE),"")</f>
        <v/>
      </c>
      <c r="F149" s="20" t="str">
        <f>VLOOKUP(E149,Q4.SL!G:O,6,FALSE)</f>
        <v/>
      </c>
      <c r="G149" s="39" t="str">
        <f>IF(ROW()-8&gt;Inf.!$I$10,"",VLOOKUP(E149,Q4.SL!G:O,4,FALSE))</f>
        <v/>
      </c>
      <c r="H149" s="20" t="str">
        <f>IF(ROW()-8&gt;Inf.!$I$10,"",VLOOKUP(E149,Q4.SL!G:O,5,FALSE))</f>
        <v/>
      </c>
      <c r="I149" s="58"/>
      <c r="J149" t="str">
        <f t="shared" ca="1" si="2"/>
        <v/>
      </c>
    </row>
    <row r="150" spans="1:10" ht="21.95" customHeight="1">
      <c r="A150" s="20" t="str">
        <f>VLOOKUP(E150,Q4.SL!G:O,8,FALSE)</f>
        <v/>
      </c>
      <c r="B150" s="36" t="str">
        <f>IFERROR(VLOOKUP(E150,Rec.!B:H,4,FALSE),"")</f>
        <v/>
      </c>
      <c r="C150" s="36" t="str">
        <f>IFERROR(VLOOKUP(E150,Rec.!B:H,5,FALSE),"")</f>
        <v/>
      </c>
      <c r="D150" s="20" t="str">
        <f>IFERROR(VLOOKUP(E150,Rec.!B:H,6,FALSE),"")</f>
        <v/>
      </c>
      <c r="E150" s="20" t="str">
        <f>IFERROR(VLOOKUP(ROW()-8,Q4.SL!B:Q,6,FALSE),"")</f>
        <v/>
      </c>
      <c r="F150" s="20" t="str">
        <f>VLOOKUP(E150,Q4.SL!G:O,6,FALSE)</f>
        <v/>
      </c>
      <c r="G150" s="39" t="str">
        <f>IF(ROW()-8&gt;Inf.!$I$10,"",VLOOKUP(E150,Q4.SL!G:O,4,FALSE))</f>
        <v/>
      </c>
      <c r="H150" s="20" t="str">
        <f>IF(ROW()-8&gt;Inf.!$I$10,"",VLOOKUP(E150,Q4.SL!G:O,5,FALSE))</f>
        <v/>
      </c>
      <c r="I150" s="58"/>
      <c r="J150" t="str">
        <f t="shared" ca="1" si="2"/>
        <v/>
      </c>
    </row>
    <row r="151" spans="1:10" ht="21.95" customHeight="1">
      <c r="A151" s="20" t="str">
        <f>VLOOKUP(E151,Q4.SL!G:O,8,FALSE)</f>
        <v/>
      </c>
      <c r="B151" s="36" t="str">
        <f>IFERROR(VLOOKUP(E151,Rec.!B:H,4,FALSE),"")</f>
        <v/>
      </c>
      <c r="C151" s="36" t="str">
        <f>IFERROR(VLOOKUP(E151,Rec.!B:H,5,FALSE),"")</f>
        <v/>
      </c>
      <c r="D151" s="20" t="str">
        <f>IFERROR(VLOOKUP(E151,Rec.!B:H,6,FALSE),"")</f>
        <v/>
      </c>
      <c r="E151" s="20" t="str">
        <f>IFERROR(VLOOKUP(ROW()-8,Q4.SL!B:Q,6,FALSE),"")</f>
        <v/>
      </c>
      <c r="F151" s="20" t="str">
        <f>VLOOKUP(E151,Q4.SL!G:O,6,FALSE)</f>
        <v/>
      </c>
      <c r="G151" s="39" t="str">
        <f>IF(ROW()-8&gt;Inf.!$I$10,"",VLOOKUP(E151,Q4.SL!G:O,4,FALSE))</f>
        <v/>
      </c>
      <c r="H151" s="20" t="str">
        <f>IF(ROW()-8&gt;Inf.!$I$10,"",VLOOKUP(E151,Q4.SL!G:O,5,FALSE))</f>
        <v/>
      </c>
      <c r="I151" s="58"/>
      <c r="J151" t="str">
        <f t="shared" ca="1" si="2"/>
        <v/>
      </c>
    </row>
    <row r="152" spans="1:10" ht="21.95" customHeight="1">
      <c r="A152" s="20" t="str">
        <f>VLOOKUP(E152,Q4.SL!G:O,8,FALSE)</f>
        <v/>
      </c>
      <c r="B152" s="36" t="str">
        <f>IFERROR(VLOOKUP(E152,Rec.!B:H,4,FALSE),"")</f>
        <v/>
      </c>
      <c r="C152" s="36" t="str">
        <f>IFERROR(VLOOKUP(E152,Rec.!B:H,5,FALSE),"")</f>
        <v/>
      </c>
      <c r="D152" s="20" t="str">
        <f>IFERROR(VLOOKUP(E152,Rec.!B:H,6,FALSE),"")</f>
        <v/>
      </c>
      <c r="E152" s="20" t="str">
        <f>IFERROR(VLOOKUP(ROW()-8,Q4.SL!B:Q,6,FALSE),"")</f>
        <v/>
      </c>
      <c r="F152" s="20" t="str">
        <f>VLOOKUP(E152,Q4.SL!G:O,6,FALSE)</f>
        <v/>
      </c>
      <c r="G152" s="39" t="str">
        <f>IF(ROW()-8&gt;Inf.!$I$10,"",VLOOKUP(E152,Q4.SL!G:O,4,FALSE))</f>
        <v/>
      </c>
      <c r="H152" s="20" t="str">
        <f>IF(ROW()-8&gt;Inf.!$I$10,"",VLOOKUP(E152,Q4.SL!G:O,5,FALSE))</f>
        <v/>
      </c>
      <c r="I152" s="58"/>
      <c r="J152" t="str">
        <f t="shared" ca="1" si="2"/>
        <v/>
      </c>
    </row>
    <row r="153" spans="1:10" ht="21.95" customHeight="1">
      <c r="A153" s="20" t="str">
        <f>VLOOKUP(E153,Q4.SL!G:O,8,FALSE)</f>
        <v/>
      </c>
      <c r="B153" s="36" t="str">
        <f>IFERROR(VLOOKUP(E153,Rec.!B:H,4,FALSE),"")</f>
        <v/>
      </c>
      <c r="C153" s="36" t="str">
        <f>IFERROR(VLOOKUP(E153,Rec.!B:H,5,FALSE),"")</f>
        <v/>
      </c>
      <c r="D153" s="20" t="str">
        <f>IFERROR(VLOOKUP(E153,Rec.!B:H,6,FALSE),"")</f>
        <v/>
      </c>
      <c r="E153" s="20" t="str">
        <f>IFERROR(VLOOKUP(ROW()-8,Q4.SL!B:Q,6,FALSE),"")</f>
        <v/>
      </c>
      <c r="F153" s="20" t="str">
        <f>VLOOKUP(E153,Q4.SL!G:O,6,FALSE)</f>
        <v/>
      </c>
      <c r="G153" s="39" t="str">
        <f>IF(ROW()-8&gt;Inf.!$I$10,"",VLOOKUP(E153,Q4.SL!G:O,4,FALSE))</f>
        <v/>
      </c>
      <c r="H153" s="20" t="str">
        <f>IF(ROW()-8&gt;Inf.!$I$10,"",VLOOKUP(E153,Q4.SL!G:O,5,FALSE))</f>
        <v/>
      </c>
      <c r="I153" s="58"/>
      <c r="J153" t="str">
        <f t="shared" ca="1" si="2"/>
        <v/>
      </c>
    </row>
    <row r="154" spans="1:10" ht="21.95" customHeight="1">
      <c r="A154" s="20" t="str">
        <f>VLOOKUP(E154,Q4.SL!G:O,8,FALSE)</f>
        <v/>
      </c>
      <c r="B154" s="36" t="str">
        <f>IFERROR(VLOOKUP(E154,Rec.!B:H,4,FALSE),"")</f>
        <v/>
      </c>
      <c r="C154" s="36" t="str">
        <f>IFERROR(VLOOKUP(E154,Rec.!B:H,5,FALSE),"")</f>
        <v/>
      </c>
      <c r="D154" s="20" t="str">
        <f>IFERROR(VLOOKUP(E154,Rec.!B:H,6,FALSE),"")</f>
        <v/>
      </c>
      <c r="E154" s="20" t="str">
        <f>IFERROR(VLOOKUP(ROW()-8,Q4.SL!B:Q,6,FALSE),"")</f>
        <v/>
      </c>
      <c r="F154" s="20" t="str">
        <f>VLOOKUP(E154,Q4.SL!G:O,6,FALSE)</f>
        <v/>
      </c>
      <c r="G154" s="39" t="str">
        <f>IF(ROW()-8&gt;Inf.!$I$10,"",VLOOKUP(E154,Q4.SL!G:O,4,FALSE))</f>
        <v/>
      </c>
      <c r="H154" s="20" t="str">
        <f>IF(ROW()-8&gt;Inf.!$I$10,"",VLOOKUP(E154,Q4.SL!G:O,5,FALSE))</f>
        <v/>
      </c>
      <c r="I154" s="58"/>
      <c r="J154" t="str">
        <f t="shared" ca="1" si="2"/>
        <v/>
      </c>
    </row>
    <row r="155" spans="1:10" ht="21.95" customHeight="1">
      <c r="A155" s="20" t="str">
        <f>VLOOKUP(E155,Q4.SL!G:O,8,FALSE)</f>
        <v/>
      </c>
      <c r="B155" s="36" t="str">
        <f>IFERROR(VLOOKUP(E155,Rec.!B:H,4,FALSE),"")</f>
        <v/>
      </c>
      <c r="C155" s="36" t="str">
        <f>IFERROR(VLOOKUP(E155,Rec.!B:H,5,FALSE),"")</f>
        <v/>
      </c>
      <c r="D155" s="20" t="str">
        <f>IFERROR(VLOOKUP(E155,Rec.!B:H,6,FALSE),"")</f>
        <v/>
      </c>
      <c r="E155" s="20" t="str">
        <f>IFERROR(VLOOKUP(ROW()-8,Q4.SL!B:Q,6,FALSE),"")</f>
        <v/>
      </c>
      <c r="F155" s="20" t="str">
        <f>VLOOKUP(E155,Q4.SL!G:O,6,FALSE)</f>
        <v/>
      </c>
      <c r="G155" s="39" t="str">
        <f>IF(ROW()-8&gt;Inf.!$I$10,"",VLOOKUP(E155,Q4.SL!G:O,4,FALSE))</f>
        <v/>
      </c>
      <c r="H155" s="20" t="str">
        <f>IF(ROW()-8&gt;Inf.!$I$10,"",VLOOKUP(E155,Q4.SL!G:O,5,FALSE))</f>
        <v/>
      </c>
      <c r="I155" s="58"/>
      <c r="J155" t="str">
        <f t="shared" ca="1" si="2"/>
        <v/>
      </c>
    </row>
    <row r="156" spans="1:10" ht="21.95" customHeight="1">
      <c r="A156" s="20" t="str">
        <f>VLOOKUP(E156,Q4.SL!G:O,8,FALSE)</f>
        <v/>
      </c>
      <c r="B156" s="36" t="str">
        <f>IFERROR(VLOOKUP(E156,Rec.!B:H,4,FALSE),"")</f>
        <v/>
      </c>
      <c r="C156" s="36" t="str">
        <f>IFERROR(VLOOKUP(E156,Rec.!B:H,5,FALSE),"")</f>
        <v/>
      </c>
      <c r="D156" s="20" t="str">
        <f>IFERROR(VLOOKUP(E156,Rec.!B:H,6,FALSE),"")</f>
        <v/>
      </c>
      <c r="E156" s="20" t="str">
        <f>IFERROR(VLOOKUP(ROW()-8,Q4.SL!B:Q,6,FALSE),"")</f>
        <v/>
      </c>
      <c r="F156" s="20" t="str">
        <f>VLOOKUP(E156,Q4.SL!G:O,6,FALSE)</f>
        <v/>
      </c>
      <c r="G156" s="39" t="str">
        <f>IF(ROW()-8&gt;Inf.!$I$10,"",VLOOKUP(E156,Q4.SL!G:O,4,FALSE))</f>
        <v/>
      </c>
      <c r="H156" s="20" t="str">
        <f>IF(ROW()-8&gt;Inf.!$I$10,"",VLOOKUP(E156,Q4.SL!G:O,5,FALSE))</f>
        <v/>
      </c>
      <c r="I156" s="58"/>
      <c r="J156" t="str">
        <f t="shared" ca="1" si="2"/>
        <v/>
      </c>
    </row>
    <row r="157" spans="1:10" ht="21.95" customHeight="1">
      <c r="A157" s="20" t="str">
        <f>VLOOKUP(E157,Q4.SL!G:O,8,FALSE)</f>
        <v/>
      </c>
      <c r="B157" s="36" t="str">
        <f>IFERROR(VLOOKUP(E157,Rec.!B:H,4,FALSE),"")</f>
        <v/>
      </c>
      <c r="C157" s="36" t="str">
        <f>IFERROR(VLOOKUP(E157,Rec.!B:H,5,FALSE),"")</f>
        <v/>
      </c>
      <c r="D157" s="20" t="str">
        <f>IFERROR(VLOOKUP(E157,Rec.!B:H,6,FALSE),"")</f>
        <v/>
      </c>
      <c r="E157" s="20" t="str">
        <f>IFERROR(VLOOKUP(ROW()-8,Q4.SL!B:Q,6,FALSE),"")</f>
        <v/>
      </c>
      <c r="F157" s="20" t="str">
        <f>VLOOKUP(E157,Q4.SL!G:O,6,FALSE)</f>
        <v/>
      </c>
      <c r="G157" s="39" t="str">
        <f>IF(ROW()-8&gt;Inf.!$I$10,"",VLOOKUP(E157,Q4.SL!G:O,4,FALSE))</f>
        <v/>
      </c>
      <c r="H157" s="20" t="str">
        <f>IF(ROW()-8&gt;Inf.!$I$10,"",VLOOKUP(E157,Q4.SL!G:O,5,FALSE))</f>
        <v/>
      </c>
      <c r="I157" s="58"/>
      <c r="J157" t="str">
        <f t="shared" ca="1" si="2"/>
        <v/>
      </c>
    </row>
    <row r="158" spans="1:10" ht="21.95" customHeight="1">
      <c r="A158" s="20" t="str">
        <f>VLOOKUP(E158,Q4.SL!G:O,8,FALSE)</f>
        <v/>
      </c>
      <c r="B158" s="36" t="str">
        <f>IFERROR(VLOOKUP(E158,Rec.!B:H,4,FALSE),"")</f>
        <v/>
      </c>
      <c r="C158" s="36" t="str">
        <f>IFERROR(VLOOKUP(E158,Rec.!B:H,5,FALSE),"")</f>
        <v/>
      </c>
      <c r="D158" s="20" t="str">
        <f>IFERROR(VLOOKUP(E158,Rec.!B:H,6,FALSE),"")</f>
        <v/>
      </c>
      <c r="E158" s="20" t="str">
        <f>IFERROR(VLOOKUP(ROW()-8,Q4.SL!B:Q,6,FALSE),"")</f>
        <v/>
      </c>
      <c r="F158" s="20" t="str">
        <f>VLOOKUP(E158,Q4.SL!G:O,6,FALSE)</f>
        <v/>
      </c>
      <c r="G158" s="39" t="str">
        <f>IF(ROW()-8&gt;Inf.!$I$10,"",VLOOKUP(E158,Q4.SL!G:O,4,FALSE))</f>
        <v/>
      </c>
      <c r="H158" s="20" t="str">
        <f>IF(ROW()-8&gt;Inf.!$I$10,"",VLOOKUP(E158,Q4.SL!G:O,5,FALSE))</f>
        <v/>
      </c>
      <c r="I158" s="58"/>
      <c r="J158" t="str">
        <f t="shared" ca="1" si="2"/>
        <v/>
      </c>
    </row>
    <row r="159" spans="1:10" ht="21.95" customHeight="1">
      <c r="A159" s="20" t="str">
        <f>VLOOKUP(E159,Q4.SL!G:O,8,FALSE)</f>
        <v/>
      </c>
      <c r="B159" s="36" t="str">
        <f>IFERROR(VLOOKUP(E159,Rec.!B:H,4,FALSE),"")</f>
        <v/>
      </c>
      <c r="C159" s="36" t="str">
        <f>IFERROR(VLOOKUP(E159,Rec.!B:H,5,FALSE),"")</f>
        <v/>
      </c>
      <c r="D159" s="20" t="str">
        <f>IFERROR(VLOOKUP(E159,Rec.!B:H,6,FALSE),"")</f>
        <v/>
      </c>
      <c r="E159" s="20" t="str">
        <f>IFERROR(VLOOKUP(ROW()-8,Q4.SL!B:Q,6,FALSE),"")</f>
        <v/>
      </c>
      <c r="F159" s="20" t="str">
        <f>VLOOKUP(E159,Q4.SL!G:O,6,FALSE)</f>
        <v/>
      </c>
      <c r="G159" s="39" t="str">
        <f>IF(ROW()-8&gt;Inf.!$I$10,"",VLOOKUP(E159,Q4.SL!G:O,4,FALSE))</f>
        <v/>
      </c>
      <c r="H159" s="20" t="str">
        <f>IF(ROW()-8&gt;Inf.!$I$10,"",VLOOKUP(E159,Q4.SL!G:O,5,FALSE))</f>
        <v/>
      </c>
      <c r="I159" s="58"/>
      <c r="J159" t="str">
        <f t="shared" ca="1" si="2"/>
        <v/>
      </c>
    </row>
    <row r="160" spans="1:10" ht="21.95" customHeight="1">
      <c r="A160" s="20" t="str">
        <f>VLOOKUP(E160,Q4.SL!G:O,8,FALSE)</f>
        <v/>
      </c>
      <c r="B160" s="36" t="str">
        <f>IFERROR(VLOOKUP(E160,Rec.!B:H,4,FALSE),"")</f>
        <v/>
      </c>
      <c r="C160" s="36" t="str">
        <f>IFERROR(VLOOKUP(E160,Rec.!B:H,5,FALSE),"")</f>
        <v/>
      </c>
      <c r="D160" s="20" t="str">
        <f>IFERROR(VLOOKUP(E160,Rec.!B:H,6,FALSE),"")</f>
        <v/>
      </c>
      <c r="E160" s="20" t="str">
        <f>IFERROR(VLOOKUP(ROW()-8,Q4.SL!B:Q,6,FALSE),"")</f>
        <v/>
      </c>
      <c r="F160" s="20" t="str">
        <f>VLOOKUP(E160,Q4.SL!G:O,6,FALSE)</f>
        <v/>
      </c>
      <c r="G160" s="39" t="str">
        <f>IF(ROW()-8&gt;Inf.!$I$10,"",VLOOKUP(E160,Q4.SL!G:O,4,FALSE))</f>
        <v/>
      </c>
      <c r="H160" s="20" t="str">
        <f>IF(ROW()-8&gt;Inf.!$I$10,"",VLOOKUP(E160,Q4.SL!G:O,5,FALSE))</f>
        <v/>
      </c>
      <c r="I160" s="58"/>
      <c r="J160" t="str">
        <f t="shared" ca="1" si="2"/>
        <v/>
      </c>
    </row>
    <row r="161" spans="1:10" ht="21.95" customHeight="1">
      <c r="A161" s="20" t="str">
        <f>VLOOKUP(E161,Q4.SL!G:O,8,FALSE)</f>
        <v/>
      </c>
      <c r="B161" s="36" t="str">
        <f>IFERROR(VLOOKUP(E161,Rec.!B:H,4,FALSE),"")</f>
        <v/>
      </c>
      <c r="C161" s="36" t="str">
        <f>IFERROR(VLOOKUP(E161,Rec.!B:H,5,FALSE),"")</f>
        <v/>
      </c>
      <c r="D161" s="20" t="str">
        <f>IFERROR(VLOOKUP(E161,Rec.!B:H,6,FALSE),"")</f>
        <v/>
      </c>
      <c r="E161" s="20" t="str">
        <f>IFERROR(VLOOKUP(ROW()-8,Q4.SL!B:Q,6,FALSE),"")</f>
        <v/>
      </c>
      <c r="F161" s="20" t="str">
        <f>VLOOKUP(E161,Q4.SL!G:O,6,FALSE)</f>
        <v/>
      </c>
      <c r="G161" s="39" t="str">
        <f>IF(ROW()-8&gt;Inf.!$I$10,"",VLOOKUP(E161,Q4.SL!G:O,4,FALSE))</f>
        <v/>
      </c>
      <c r="H161" s="20" t="str">
        <f>IF(ROW()-8&gt;Inf.!$I$10,"",VLOOKUP(E161,Q4.SL!G:O,5,FALSE))</f>
        <v/>
      </c>
      <c r="I161" s="58"/>
      <c r="J161" t="str">
        <f t="shared" ca="1" si="2"/>
        <v/>
      </c>
    </row>
    <row r="162" spans="1:10" ht="21.95" customHeight="1">
      <c r="A162" s="20" t="str">
        <f>VLOOKUP(E162,Q4.SL!G:O,8,FALSE)</f>
        <v/>
      </c>
      <c r="B162" s="36" t="str">
        <f>IFERROR(VLOOKUP(E162,Rec.!B:H,4,FALSE),"")</f>
        <v/>
      </c>
      <c r="C162" s="36" t="str">
        <f>IFERROR(VLOOKUP(E162,Rec.!B:H,5,FALSE),"")</f>
        <v/>
      </c>
      <c r="D162" s="20" t="str">
        <f>IFERROR(VLOOKUP(E162,Rec.!B:H,6,FALSE),"")</f>
        <v/>
      </c>
      <c r="E162" s="20" t="str">
        <f>IFERROR(VLOOKUP(ROW()-8,Q4.SL!B:Q,6,FALSE),"")</f>
        <v/>
      </c>
      <c r="F162" s="20" t="str">
        <f>VLOOKUP(E162,Q4.SL!G:O,6,FALSE)</f>
        <v/>
      </c>
      <c r="G162" s="39" t="str">
        <f>IF(ROW()-8&gt;Inf.!$I$10,"",VLOOKUP(E162,Q4.SL!G:O,4,FALSE))</f>
        <v/>
      </c>
      <c r="H162" s="20" t="str">
        <f>IF(ROW()-8&gt;Inf.!$I$10,"",VLOOKUP(E162,Q4.SL!G:O,5,FALSE))</f>
        <v/>
      </c>
      <c r="I162" s="58"/>
      <c r="J162" t="str">
        <f t="shared" ca="1" si="2"/>
        <v/>
      </c>
    </row>
    <row r="163" spans="1:10" ht="21.95" customHeight="1">
      <c r="A163" s="20" t="str">
        <f>VLOOKUP(E163,Q4.SL!G:O,8,FALSE)</f>
        <v/>
      </c>
      <c r="B163" s="36" t="str">
        <f>IFERROR(VLOOKUP(E163,Rec.!B:H,4,FALSE),"")</f>
        <v/>
      </c>
      <c r="C163" s="36" t="str">
        <f>IFERROR(VLOOKUP(E163,Rec.!B:H,5,FALSE),"")</f>
        <v/>
      </c>
      <c r="D163" s="20" t="str">
        <f>IFERROR(VLOOKUP(E163,Rec.!B:H,6,FALSE),"")</f>
        <v/>
      </c>
      <c r="E163" s="20" t="str">
        <f>IFERROR(VLOOKUP(ROW()-8,Q4.SL!B:Q,6,FALSE),"")</f>
        <v/>
      </c>
      <c r="F163" s="20" t="str">
        <f>VLOOKUP(E163,Q4.SL!G:O,6,FALSE)</f>
        <v/>
      </c>
      <c r="G163" s="39" t="str">
        <f>IF(ROW()-8&gt;Inf.!$I$10,"",VLOOKUP(E163,Q4.SL!G:O,4,FALSE))</f>
        <v/>
      </c>
      <c r="H163" s="20" t="str">
        <f>IF(ROW()-8&gt;Inf.!$I$10,"",VLOOKUP(E163,Q4.SL!G:O,5,FALSE))</f>
        <v/>
      </c>
      <c r="I163" s="58"/>
      <c r="J163" t="str">
        <f t="shared" ca="1" si="2"/>
        <v/>
      </c>
    </row>
    <row r="164" spans="1:10" ht="21.95" customHeight="1">
      <c r="A164" s="20" t="str">
        <f>VLOOKUP(E164,Q4.SL!G:O,8,FALSE)</f>
        <v/>
      </c>
      <c r="B164" s="36" t="str">
        <f>IFERROR(VLOOKUP(E164,Rec.!B:H,4,FALSE),"")</f>
        <v/>
      </c>
      <c r="C164" s="36" t="str">
        <f>IFERROR(VLOOKUP(E164,Rec.!B:H,5,FALSE),"")</f>
        <v/>
      </c>
      <c r="D164" s="20" t="str">
        <f>IFERROR(VLOOKUP(E164,Rec.!B:H,6,FALSE),"")</f>
        <v/>
      </c>
      <c r="E164" s="20" t="str">
        <f>IFERROR(VLOOKUP(ROW()-8,Q4.SL!B:Q,6,FALSE),"")</f>
        <v/>
      </c>
      <c r="F164" s="20" t="str">
        <f>VLOOKUP(E164,Q4.SL!G:O,6,FALSE)</f>
        <v/>
      </c>
      <c r="G164" s="39" t="str">
        <f>IF(ROW()-8&gt;Inf.!$I$10,"",VLOOKUP(E164,Q4.SL!G:O,4,FALSE))</f>
        <v/>
      </c>
      <c r="H164" s="20" t="str">
        <f>IF(ROW()-8&gt;Inf.!$I$10,"",VLOOKUP(E164,Q4.SL!G:O,5,FALSE))</f>
        <v/>
      </c>
      <c r="I164" s="58"/>
      <c r="J164" t="str">
        <f t="shared" ca="1" si="2"/>
        <v/>
      </c>
    </row>
    <row r="165" spans="1:10" ht="21.95" customHeight="1">
      <c r="A165" s="20" t="str">
        <f>VLOOKUP(E165,Q4.SL!G:O,8,FALSE)</f>
        <v/>
      </c>
      <c r="B165" s="36" t="str">
        <f>IFERROR(VLOOKUP(E165,Rec.!B:H,4,FALSE),"")</f>
        <v/>
      </c>
      <c r="C165" s="36" t="str">
        <f>IFERROR(VLOOKUP(E165,Rec.!B:H,5,FALSE),"")</f>
        <v/>
      </c>
      <c r="D165" s="20" t="str">
        <f>IFERROR(VLOOKUP(E165,Rec.!B:H,6,FALSE),"")</f>
        <v/>
      </c>
      <c r="E165" s="20" t="str">
        <f>IFERROR(VLOOKUP(ROW()-8,Q4.SL!B:Q,6,FALSE),"")</f>
        <v/>
      </c>
      <c r="F165" s="20" t="str">
        <f>VLOOKUP(E165,Q4.SL!G:O,6,FALSE)</f>
        <v/>
      </c>
      <c r="G165" s="39" t="str">
        <f>IF(ROW()-8&gt;Inf.!$I$10,"",VLOOKUP(E165,Q4.SL!G:O,4,FALSE))</f>
        <v/>
      </c>
      <c r="H165" s="20" t="str">
        <f>IF(ROW()-8&gt;Inf.!$I$10,"",VLOOKUP(E165,Q4.SL!G:O,5,FALSE))</f>
        <v/>
      </c>
      <c r="I165" s="58"/>
      <c r="J165" t="str">
        <f t="shared" ca="1" si="2"/>
        <v/>
      </c>
    </row>
    <row r="166" spans="1:10" ht="21.95" customHeight="1">
      <c r="A166" s="20" t="str">
        <f>VLOOKUP(E166,Q4.SL!G:O,8,FALSE)</f>
        <v/>
      </c>
      <c r="B166" s="36" t="str">
        <f>IFERROR(VLOOKUP(E166,Rec.!B:H,4,FALSE),"")</f>
        <v/>
      </c>
      <c r="C166" s="36" t="str">
        <f>IFERROR(VLOOKUP(E166,Rec.!B:H,5,FALSE),"")</f>
        <v/>
      </c>
      <c r="D166" s="20" t="str">
        <f>IFERROR(VLOOKUP(E166,Rec.!B:H,6,FALSE),"")</f>
        <v/>
      </c>
      <c r="E166" s="20" t="str">
        <f>IFERROR(VLOOKUP(ROW()-8,Q4.SL!B:Q,6,FALSE),"")</f>
        <v/>
      </c>
      <c r="F166" s="20" t="str">
        <f>VLOOKUP(E166,Q4.SL!G:O,6,FALSE)</f>
        <v/>
      </c>
      <c r="G166" s="39" t="str">
        <f>IF(ROW()-8&gt;Inf.!$I$10,"",VLOOKUP(E166,Q4.SL!G:O,4,FALSE))</f>
        <v/>
      </c>
      <c r="H166" s="20" t="str">
        <f>IF(ROW()-8&gt;Inf.!$I$10,"",VLOOKUP(E166,Q4.SL!G:O,5,FALSE))</f>
        <v/>
      </c>
      <c r="I166" s="58"/>
      <c r="J166" t="str">
        <f t="shared" ca="1" si="2"/>
        <v/>
      </c>
    </row>
    <row r="167" spans="1:10" ht="21.95" customHeight="1">
      <c r="A167" s="20" t="str">
        <f>VLOOKUP(E167,Q4.SL!G:O,8,FALSE)</f>
        <v/>
      </c>
      <c r="B167" s="36" t="str">
        <f>IFERROR(VLOOKUP(E167,Rec.!B:H,4,FALSE),"")</f>
        <v/>
      </c>
      <c r="C167" s="36" t="str">
        <f>IFERROR(VLOOKUP(E167,Rec.!B:H,5,FALSE),"")</f>
        <v/>
      </c>
      <c r="D167" s="20" t="str">
        <f>IFERROR(VLOOKUP(E167,Rec.!B:H,6,FALSE),"")</f>
        <v/>
      </c>
      <c r="E167" s="20" t="str">
        <f>IFERROR(VLOOKUP(ROW()-8,Q4.SL!B:Q,6,FALSE),"")</f>
        <v/>
      </c>
      <c r="F167" s="20" t="str">
        <f>VLOOKUP(E167,Q4.SL!G:O,6,FALSE)</f>
        <v/>
      </c>
      <c r="G167" s="39" t="str">
        <f>IF(ROW()-8&gt;Inf.!$I$10,"",VLOOKUP(E167,Q4.SL!G:O,4,FALSE))</f>
        <v/>
      </c>
      <c r="H167" s="20" t="str">
        <f>IF(ROW()-8&gt;Inf.!$I$10,"",VLOOKUP(E167,Q4.SL!G:O,5,FALSE))</f>
        <v/>
      </c>
      <c r="I167" s="58"/>
      <c r="J167" t="str">
        <f t="shared" ca="1" si="2"/>
        <v/>
      </c>
    </row>
    <row r="168" spans="1:10" ht="21.95" customHeight="1">
      <c r="A168" s="20" t="str">
        <f>VLOOKUP(E168,Q4.SL!G:O,8,FALSE)</f>
        <v/>
      </c>
      <c r="B168" s="36" t="str">
        <f>IFERROR(VLOOKUP(E168,Rec.!B:H,4,FALSE),"")</f>
        <v/>
      </c>
      <c r="C168" s="36" t="str">
        <f>IFERROR(VLOOKUP(E168,Rec.!B:H,5,FALSE),"")</f>
        <v/>
      </c>
      <c r="D168" s="20" t="str">
        <f>IFERROR(VLOOKUP(E168,Rec.!B:H,6,FALSE),"")</f>
        <v/>
      </c>
      <c r="E168" s="20" t="str">
        <f>IFERROR(VLOOKUP(ROW()-8,Q4.SL!B:Q,6,FALSE),"")</f>
        <v/>
      </c>
      <c r="F168" s="20" t="str">
        <f>VLOOKUP(E168,Q4.SL!G:O,6,FALSE)</f>
        <v/>
      </c>
      <c r="G168" s="39" t="str">
        <f>IF(ROW()-8&gt;Inf.!$I$10,"",VLOOKUP(E168,Q4.SL!G:O,4,FALSE))</f>
        <v/>
      </c>
      <c r="H168" s="20" t="str">
        <f>IF(ROW()-8&gt;Inf.!$I$10,"",VLOOKUP(E168,Q4.SL!G:O,5,FALSE))</f>
        <v/>
      </c>
      <c r="I168" s="58"/>
      <c r="J168" t="str">
        <f t="shared" ca="1" si="2"/>
        <v/>
      </c>
    </row>
    <row r="169" spans="1:10" ht="21.95" customHeight="1">
      <c r="A169" s="20" t="str">
        <f>VLOOKUP(E169,Q4.SL!G:O,8,FALSE)</f>
        <v/>
      </c>
      <c r="B169" s="36" t="str">
        <f>IFERROR(VLOOKUP(E169,Rec.!B:H,4,FALSE),"")</f>
        <v/>
      </c>
      <c r="C169" s="36" t="str">
        <f>IFERROR(VLOOKUP(E169,Rec.!B:H,5,FALSE),"")</f>
        <v/>
      </c>
      <c r="D169" s="20" t="str">
        <f>IFERROR(VLOOKUP(E169,Rec.!B:H,6,FALSE),"")</f>
        <v/>
      </c>
      <c r="E169" s="20" t="str">
        <f>IFERROR(VLOOKUP(ROW()-8,Q4.SL!B:Q,6,FALSE),"")</f>
        <v/>
      </c>
      <c r="F169" s="20" t="str">
        <f>VLOOKUP(E169,Q4.SL!G:O,6,FALSE)</f>
        <v/>
      </c>
      <c r="G169" s="39" t="str">
        <f>IF(ROW()-8&gt;Inf.!$I$10,"",VLOOKUP(E169,Q4.SL!G:O,4,FALSE))</f>
        <v/>
      </c>
      <c r="H169" s="20" t="str">
        <f>IF(ROW()-8&gt;Inf.!$I$10,"",VLOOKUP(E169,Q4.SL!G:O,5,FALSE))</f>
        <v/>
      </c>
      <c r="I169" s="58"/>
      <c r="J169" t="str">
        <f t="shared" ca="1" si="2"/>
        <v/>
      </c>
    </row>
    <row r="170" spans="1:10" ht="21.95" customHeight="1">
      <c r="A170" s="20" t="str">
        <f>VLOOKUP(E170,Q4.SL!G:O,8,FALSE)</f>
        <v/>
      </c>
      <c r="B170" s="36" t="str">
        <f>IFERROR(VLOOKUP(E170,Rec.!B:H,4,FALSE),"")</f>
        <v/>
      </c>
      <c r="C170" s="36" t="str">
        <f>IFERROR(VLOOKUP(E170,Rec.!B:H,5,FALSE),"")</f>
        <v/>
      </c>
      <c r="D170" s="20" t="str">
        <f>IFERROR(VLOOKUP(E170,Rec.!B:H,6,FALSE),"")</f>
        <v/>
      </c>
      <c r="E170" s="20" t="str">
        <f>IFERROR(VLOOKUP(ROW()-8,Q4.SL!B:Q,6,FALSE),"")</f>
        <v/>
      </c>
      <c r="F170" s="20" t="str">
        <f>VLOOKUP(E170,Q4.SL!G:O,6,FALSE)</f>
        <v/>
      </c>
      <c r="G170" s="39" t="str">
        <f>IF(ROW()-8&gt;Inf.!$I$10,"",VLOOKUP(E170,Q4.SL!G:O,4,FALSE))</f>
        <v/>
      </c>
      <c r="H170" s="20" t="str">
        <f>IF(ROW()-8&gt;Inf.!$I$10,"",VLOOKUP(E170,Q4.SL!G:O,5,FALSE))</f>
        <v/>
      </c>
      <c r="I170" s="58"/>
      <c r="J170" t="str">
        <f t="shared" ca="1" si="2"/>
        <v/>
      </c>
    </row>
    <row r="171" spans="1:10" ht="21.95" customHeight="1">
      <c r="A171" s="20" t="str">
        <f>VLOOKUP(E171,Q4.SL!G:O,8,FALSE)</f>
        <v/>
      </c>
      <c r="B171" s="36" t="str">
        <f>IFERROR(VLOOKUP(E171,Rec.!B:H,4,FALSE),"")</f>
        <v/>
      </c>
      <c r="C171" s="36" t="str">
        <f>IFERROR(VLOOKUP(E171,Rec.!B:H,5,FALSE),"")</f>
        <v/>
      </c>
      <c r="D171" s="20" t="str">
        <f>IFERROR(VLOOKUP(E171,Rec.!B:H,6,FALSE),"")</f>
        <v/>
      </c>
      <c r="E171" s="20" t="str">
        <f>IFERROR(VLOOKUP(ROW()-8,Q4.SL!B:Q,6,FALSE),"")</f>
        <v/>
      </c>
      <c r="F171" s="20" t="str">
        <f>VLOOKUP(E171,Q4.SL!G:O,6,FALSE)</f>
        <v/>
      </c>
      <c r="G171" s="39" t="str">
        <f>IF(ROW()-8&gt;Inf.!$I$10,"",VLOOKUP(E171,Q4.SL!G:O,4,FALSE))</f>
        <v/>
      </c>
      <c r="H171" s="20" t="str">
        <f>IF(ROW()-8&gt;Inf.!$I$10,"",VLOOKUP(E171,Q4.SL!G:O,5,FALSE))</f>
        <v/>
      </c>
      <c r="I171" s="58"/>
      <c r="J171" t="str">
        <f t="shared" ca="1" si="2"/>
        <v/>
      </c>
    </row>
    <row r="172" spans="1:10" ht="21.95" customHeight="1">
      <c r="A172" s="20" t="str">
        <f>VLOOKUP(E172,Q4.SL!G:O,8,FALSE)</f>
        <v/>
      </c>
      <c r="B172" s="36" t="str">
        <f>IFERROR(VLOOKUP(E172,Rec.!B:H,4,FALSE),"")</f>
        <v/>
      </c>
      <c r="C172" s="36" t="str">
        <f>IFERROR(VLOOKUP(E172,Rec.!B:H,5,FALSE),"")</f>
        <v/>
      </c>
      <c r="D172" s="20" t="str">
        <f>IFERROR(VLOOKUP(E172,Rec.!B:H,6,FALSE),"")</f>
        <v/>
      </c>
      <c r="E172" s="20" t="str">
        <f>IFERROR(VLOOKUP(ROW()-8,Q4.SL!B:Q,6,FALSE),"")</f>
        <v/>
      </c>
      <c r="F172" s="20" t="str">
        <f>VLOOKUP(E172,Q4.SL!G:O,6,FALSE)</f>
        <v/>
      </c>
      <c r="G172" s="39" t="str">
        <f>IF(ROW()-8&gt;Inf.!$I$10,"",VLOOKUP(E172,Q4.SL!G:O,4,FALSE))</f>
        <v/>
      </c>
      <c r="H172" s="20" t="str">
        <f>IF(ROW()-8&gt;Inf.!$I$10,"",VLOOKUP(E172,Q4.SL!G:O,5,FALSE))</f>
        <v/>
      </c>
      <c r="I172" s="58"/>
      <c r="J172" t="str">
        <f t="shared" ca="1" si="2"/>
        <v/>
      </c>
    </row>
    <row r="173" spans="1:10" ht="21.95" customHeight="1">
      <c r="A173" s="20" t="str">
        <f>VLOOKUP(E173,Q4.SL!G:O,8,FALSE)</f>
        <v/>
      </c>
      <c r="B173" s="36" t="str">
        <f>IFERROR(VLOOKUP(E173,Rec.!B:H,4,FALSE),"")</f>
        <v/>
      </c>
      <c r="C173" s="36" t="str">
        <f>IFERROR(VLOOKUP(E173,Rec.!B:H,5,FALSE),"")</f>
        <v/>
      </c>
      <c r="D173" s="20" t="str">
        <f>IFERROR(VLOOKUP(E173,Rec.!B:H,6,FALSE),"")</f>
        <v/>
      </c>
      <c r="E173" s="20" t="str">
        <f>IFERROR(VLOOKUP(ROW()-8,Q4.SL!B:Q,6,FALSE),"")</f>
        <v/>
      </c>
      <c r="F173" s="20" t="str">
        <f>VLOOKUP(E173,Q4.SL!G:O,6,FALSE)</f>
        <v/>
      </c>
      <c r="G173" s="39" t="str">
        <f>IF(ROW()-8&gt;Inf.!$I$10,"",VLOOKUP(E173,Q4.SL!G:O,4,FALSE))</f>
        <v/>
      </c>
      <c r="H173" s="20" t="str">
        <f>IF(ROW()-8&gt;Inf.!$I$10,"",VLOOKUP(E173,Q4.SL!G:O,5,FALSE))</f>
        <v/>
      </c>
      <c r="I173" s="58"/>
      <c r="J173" t="str">
        <f t="shared" ca="1" si="2"/>
        <v/>
      </c>
    </row>
    <row r="174" spans="1:10" ht="21.95" customHeight="1">
      <c r="A174" s="20" t="str">
        <f>VLOOKUP(E174,Q4.SL!G:O,8,FALSE)</f>
        <v/>
      </c>
      <c r="B174" s="36" t="str">
        <f>IFERROR(VLOOKUP(E174,Rec.!B:H,4,FALSE),"")</f>
        <v/>
      </c>
      <c r="C174" s="36" t="str">
        <f>IFERROR(VLOOKUP(E174,Rec.!B:H,5,FALSE),"")</f>
        <v/>
      </c>
      <c r="D174" s="20" t="str">
        <f>IFERROR(VLOOKUP(E174,Rec.!B:H,6,FALSE),"")</f>
        <v/>
      </c>
      <c r="E174" s="20" t="str">
        <f>IFERROR(VLOOKUP(ROW()-8,Q4.SL!B:Q,6,FALSE),"")</f>
        <v/>
      </c>
      <c r="F174" s="20" t="str">
        <f>VLOOKUP(E174,Q4.SL!G:O,6,FALSE)</f>
        <v/>
      </c>
      <c r="G174" s="39" t="str">
        <f>IF(ROW()-8&gt;Inf.!$I$10,"",VLOOKUP(E174,Q4.SL!G:O,4,FALSE))</f>
        <v/>
      </c>
      <c r="H174" s="20" t="str">
        <f>IF(ROW()-8&gt;Inf.!$I$10,"",VLOOKUP(E174,Q4.SL!G:O,5,FALSE))</f>
        <v/>
      </c>
      <c r="I174" s="58"/>
      <c r="J174" t="str">
        <f t="shared" ca="1" si="2"/>
        <v/>
      </c>
    </row>
    <row r="175" spans="1:10" ht="21.95" customHeight="1">
      <c r="A175" s="20" t="str">
        <f>VLOOKUP(E175,Q4.SL!G:O,8,FALSE)</f>
        <v/>
      </c>
      <c r="B175" s="36" t="str">
        <f>IFERROR(VLOOKUP(E175,Rec.!B:H,4,FALSE),"")</f>
        <v/>
      </c>
      <c r="C175" s="36" t="str">
        <f>IFERROR(VLOOKUP(E175,Rec.!B:H,5,FALSE),"")</f>
        <v/>
      </c>
      <c r="D175" s="20" t="str">
        <f>IFERROR(VLOOKUP(E175,Rec.!B:H,6,FALSE),"")</f>
        <v/>
      </c>
      <c r="E175" s="20" t="str">
        <f>IFERROR(VLOOKUP(ROW()-8,Q4.SL!B:Q,6,FALSE),"")</f>
        <v/>
      </c>
      <c r="F175" s="20" t="str">
        <f>VLOOKUP(E175,Q4.SL!G:O,6,FALSE)</f>
        <v/>
      </c>
      <c r="G175" s="39" t="str">
        <f>IF(ROW()-8&gt;Inf.!$I$10,"",VLOOKUP(E175,Q4.SL!G:O,4,FALSE))</f>
        <v/>
      </c>
      <c r="H175" s="20" t="str">
        <f>IF(ROW()-8&gt;Inf.!$I$10,"",VLOOKUP(E175,Q4.SL!G:O,5,FALSE))</f>
        <v/>
      </c>
      <c r="I175" s="58"/>
      <c r="J175" t="str">
        <f t="shared" ca="1" si="2"/>
        <v/>
      </c>
    </row>
    <row r="176" spans="1:10" ht="21.95" customHeight="1">
      <c r="A176" s="20" t="str">
        <f>VLOOKUP(E176,Q4.SL!G:O,8,FALSE)</f>
        <v/>
      </c>
      <c r="B176" s="36" t="str">
        <f>IFERROR(VLOOKUP(E176,Rec.!B:H,4,FALSE),"")</f>
        <v/>
      </c>
      <c r="C176" s="36" t="str">
        <f>IFERROR(VLOOKUP(E176,Rec.!B:H,5,FALSE),"")</f>
        <v/>
      </c>
      <c r="D176" s="20" t="str">
        <f>IFERROR(VLOOKUP(E176,Rec.!B:H,6,FALSE),"")</f>
        <v/>
      </c>
      <c r="E176" s="20" t="str">
        <f>IFERROR(VLOOKUP(ROW()-8,Q4.SL!B:Q,6,FALSE),"")</f>
        <v/>
      </c>
      <c r="F176" s="20" t="str">
        <f>VLOOKUP(E176,Q4.SL!G:O,6,FALSE)</f>
        <v/>
      </c>
      <c r="G176" s="39" t="str">
        <f>IF(ROW()-8&gt;Inf.!$I$10,"",VLOOKUP(E176,Q4.SL!G:O,4,FALSE))</f>
        <v/>
      </c>
      <c r="H176" s="20" t="str">
        <f>IF(ROW()-8&gt;Inf.!$I$10,"",VLOOKUP(E176,Q4.SL!G:O,5,FALSE))</f>
        <v/>
      </c>
      <c r="I176" s="58"/>
      <c r="J176" t="str">
        <f t="shared" ca="1" si="2"/>
        <v/>
      </c>
    </row>
    <row r="177" spans="1:10" ht="21.95" customHeight="1">
      <c r="A177" s="20" t="str">
        <f>VLOOKUP(E177,Q4.SL!G:O,8,FALSE)</f>
        <v/>
      </c>
      <c r="B177" s="36" t="str">
        <f>IFERROR(VLOOKUP(E177,Rec.!B:H,4,FALSE),"")</f>
        <v/>
      </c>
      <c r="C177" s="36" t="str">
        <f>IFERROR(VLOOKUP(E177,Rec.!B:H,5,FALSE),"")</f>
        <v/>
      </c>
      <c r="D177" s="20" t="str">
        <f>IFERROR(VLOOKUP(E177,Rec.!B:H,6,FALSE),"")</f>
        <v/>
      </c>
      <c r="E177" s="20" t="str">
        <f>IFERROR(VLOOKUP(ROW()-8,Q4.SL!B:Q,6,FALSE),"")</f>
        <v/>
      </c>
      <c r="F177" s="20" t="str">
        <f>VLOOKUP(E177,Q4.SL!G:O,6,FALSE)</f>
        <v/>
      </c>
      <c r="G177" s="39" t="str">
        <f>IF(ROW()-8&gt;Inf.!$I$10,"",VLOOKUP(E177,Q4.SL!G:O,4,FALSE))</f>
        <v/>
      </c>
      <c r="H177" s="20" t="str">
        <f>IF(ROW()-8&gt;Inf.!$I$10,"",VLOOKUP(E177,Q4.SL!G:O,5,FALSE))</f>
        <v/>
      </c>
      <c r="I177" s="58"/>
      <c r="J177" t="str">
        <f t="shared" ca="1" si="2"/>
        <v/>
      </c>
    </row>
    <row r="178" spans="1:10" ht="21.95" customHeight="1">
      <c r="A178" s="20" t="str">
        <f>VLOOKUP(E178,Q4.SL!G:O,8,FALSE)</f>
        <v/>
      </c>
      <c r="B178" s="36" t="str">
        <f>IFERROR(VLOOKUP(E178,Rec.!B:H,4,FALSE),"")</f>
        <v/>
      </c>
      <c r="C178" s="36" t="str">
        <f>IFERROR(VLOOKUP(E178,Rec.!B:H,5,FALSE),"")</f>
        <v/>
      </c>
      <c r="D178" s="20" t="str">
        <f>IFERROR(VLOOKUP(E178,Rec.!B:H,6,FALSE),"")</f>
        <v/>
      </c>
      <c r="E178" s="20" t="str">
        <f>IFERROR(VLOOKUP(ROW()-8,Q4.SL!B:Q,6,FALSE),"")</f>
        <v/>
      </c>
      <c r="F178" s="20" t="str">
        <f>VLOOKUP(E178,Q4.SL!G:O,6,FALSE)</f>
        <v/>
      </c>
      <c r="G178" s="39" t="str">
        <f>IF(ROW()-8&gt;Inf.!$I$10,"",VLOOKUP(E178,Q4.SL!G:O,4,FALSE))</f>
        <v/>
      </c>
      <c r="H178" s="20" t="str">
        <f>IF(ROW()-8&gt;Inf.!$I$10,"",VLOOKUP(E178,Q4.SL!G:O,5,FALSE))</f>
        <v/>
      </c>
      <c r="I178" s="58"/>
      <c r="J178" t="str">
        <f t="shared" ca="1" si="2"/>
        <v/>
      </c>
    </row>
    <row r="179" spans="1:10" ht="21.95" customHeight="1">
      <c r="A179" s="20" t="str">
        <f>VLOOKUP(E179,Q4.SL!G:O,8,FALSE)</f>
        <v/>
      </c>
      <c r="B179" s="36" t="str">
        <f>IFERROR(VLOOKUP(E179,Rec.!B:H,4,FALSE),"")</f>
        <v/>
      </c>
      <c r="C179" s="36" t="str">
        <f>IFERROR(VLOOKUP(E179,Rec.!B:H,5,FALSE),"")</f>
        <v/>
      </c>
      <c r="D179" s="20" t="str">
        <f>IFERROR(VLOOKUP(E179,Rec.!B:H,6,FALSE),"")</f>
        <v/>
      </c>
      <c r="E179" s="20" t="str">
        <f>IFERROR(VLOOKUP(ROW()-8,Q4.SL!B:Q,6,FALSE),"")</f>
        <v/>
      </c>
      <c r="F179" s="20" t="str">
        <f>VLOOKUP(E179,Q4.SL!G:O,6,FALSE)</f>
        <v/>
      </c>
      <c r="G179" s="39" t="str">
        <f>IF(ROW()-8&gt;Inf.!$I$10,"",VLOOKUP(E179,Q4.SL!G:O,4,FALSE))</f>
        <v/>
      </c>
      <c r="H179" s="20" t="str">
        <f>IF(ROW()-8&gt;Inf.!$I$10,"",VLOOKUP(E179,Q4.SL!G:O,5,FALSE))</f>
        <v/>
      </c>
      <c r="I179" s="58"/>
      <c r="J179" t="str">
        <f t="shared" ca="1" si="2"/>
        <v/>
      </c>
    </row>
    <row r="180" spans="1:10" ht="21.95" customHeight="1">
      <c r="A180" s="20" t="str">
        <f>VLOOKUP(E180,Q4.SL!G:O,8,FALSE)</f>
        <v/>
      </c>
      <c r="B180" s="36" t="str">
        <f>IFERROR(VLOOKUP(E180,Rec.!B:H,4,FALSE),"")</f>
        <v/>
      </c>
      <c r="C180" s="36" t="str">
        <f>IFERROR(VLOOKUP(E180,Rec.!B:H,5,FALSE),"")</f>
        <v/>
      </c>
      <c r="D180" s="20" t="str">
        <f>IFERROR(VLOOKUP(E180,Rec.!B:H,6,FALSE),"")</f>
        <v/>
      </c>
      <c r="E180" s="20" t="str">
        <f>IFERROR(VLOOKUP(ROW()-8,Q4.SL!B:Q,6,FALSE),"")</f>
        <v/>
      </c>
      <c r="F180" s="20" t="str">
        <f>VLOOKUP(E180,Q4.SL!G:O,6,FALSE)</f>
        <v/>
      </c>
      <c r="G180" s="39" t="str">
        <f>IF(ROW()-8&gt;Inf.!$I$10,"",VLOOKUP(E180,Q4.SL!G:O,4,FALSE))</f>
        <v/>
      </c>
      <c r="H180" s="20" t="str">
        <f>IF(ROW()-8&gt;Inf.!$I$10,"",VLOOKUP(E180,Q4.SL!G:O,5,FALSE))</f>
        <v/>
      </c>
      <c r="I180" s="58"/>
      <c r="J180" t="str">
        <f t="shared" ca="1" si="2"/>
        <v/>
      </c>
    </row>
    <row r="181" spans="1:10" ht="21.95" customHeight="1">
      <c r="A181" s="20" t="str">
        <f>VLOOKUP(E181,Q4.SL!G:O,8,FALSE)</f>
        <v/>
      </c>
      <c r="B181" s="36" t="str">
        <f>IFERROR(VLOOKUP(E181,Rec.!B:H,4,FALSE),"")</f>
        <v/>
      </c>
      <c r="C181" s="36" t="str">
        <f>IFERROR(VLOOKUP(E181,Rec.!B:H,5,FALSE),"")</f>
        <v/>
      </c>
      <c r="D181" s="20" t="str">
        <f>IFERROR(VLOOKUP(E181,Rec.!B:H,6,FALSE),"")</f>
        <v/>
      </c>
      <c r="E181" s="20" t="str">
        <f>IFERROR(VLOOKUP(ROW()-8,Q4.SL!B:Q,6,FALSE),"")</f>
        <v/>
      </c>
      <c r="F181" s="20" t="str">
        <f>VLOOKUP(E181,Q4.SL!G:O,6,FALSE)</f>
        <v/>
      </c>
      <c r="G181" s="39" t="str">
        <f>IF(ROW()-8&gt;Inf.!$I$10,"",VLOOKUP(E181,Q4.SL!G:O,4,FALSE))</f>
        <v/>
      </c>
      <c r="H181" s="20" t="str">
        <f>IF(ROW()-8&gt;Inf.!$I$10,"",VLOOKUP(E181,Q4.SL!G:O,5,FALSE))</f>
        <v/>
      </c>
      <c r="I181" s="58"/>
      <c r="J181" t="str">
        <f t="shared" ca="1" si="2"/>
        <v/>
      </c>
    </row>
    <row r="182" spans="1:10" ht="21.95" customHeight="1">
      <c r="A182" s="20" t="str">
        <f>VLOOKUP(E182,Q4.SL!G:O,8,FALSE)</f>
        <v/>
      </c>
      <c r="B182" s="36" t="str">
        <f>IFERROR(VLOOKUP(E182,Rec.!B:H,4,FALSE),"")</f>
        <v/>
      </c>
      <c r="C182" s="36" t="str">
        <f>IFERROR(VLOOKUP(E182,Rec.!B:H,5,FALSE),"")</f>
        <v/>
      </c>
      <c r="D182" s="20" t="str">
        <f>IFERROR(VLOOKUP(E182,Rec.!B:H,6,FALSE),"")</f>
        <v/>
      </c>
      <c r="E182" s="20" t="str">
        <f>IFERROR(VLOOKUP(ROW()-8,Q4.SL!B:Q,6,FALSE),"")</f>
        <v/>
      </c>
      <c r="F182" s="20" t="str">
        <f>VLOOKUP(E182,Q4.SL!G:O,6,FALSE)</f>
        <v/>
      </c>
      <c r="G182" s="39" t="str">
        <f>IF(ROW()-8&gt;Inf.!$I$10,"",VLOOKUP(E182,Q4.SL!G:O,4,FALSE))</f>
        <v/>
      </c>
      <c r="H182" s="20" t="str">
        <f>IF(ROW()-8&gt;Inf.!$I$10,"",VLOOKUP(E182,Q4.SL!G:O,5,FALSE))</f>
        <v/>
      </c>
      <c r="I182" s="58"/>
      <c r="J182" t="str">
        <f t="shared" ca="1" si="2"/>
        <v/>
      </c>
    </row>
    <row r="183" spans="1:10" ht="21.95" customHeight="1">
      <c r="A183" s="20" t="str">
        <f>VLOOKUP(E183,Q4.SL!G:O,8,FALSE)</f>
        <v/>
      </c>
      <c r="B183" s="36" t="str">
        <f>IFERROR(VLOOKUP(E183,Rec.!B:H,4,FALSE),"")</f>
        <v/>
      </c>
      <c r="C183" s="36" t="str">
        <f>IFERROR(VLOOKUP(E183,Rec.!B:H,5,FALSE),"")</f>
        <v/>
      </c>
      <c r="D183" s="20" t="str">
        <f>IFERROR(VLOOKUP(E183,Rec.!B:H,6,FALSE),"")</f>
        <v/>
      </c>
      <c r="E183" s="20" t="str">
        <f>IFERROR(VLOOKUP(ROW()-8,Q4.SL!B:Q,6,FALSE),"")</f>
        <v/>
      </c>
      <c r="F183" s="20" t="str">
        <f>VLOOKUP(E183,Q4.SL!G:O,6,FALSE)</f>
        <v/>
      </c>
      <c r="G183" s="39" t="str">
        <f>IF(ROW()-8&gt;Inf.!$I$10,"",VLOOKUP(E183,Q4.SL!G:O,4,FALSE))</f>
        <v/>
      </c>
      <c r="H183" s="20" t="str">
        <f>IF(ROW()-8&gt;Inf.!$I$10,"",VLOOKUP(E183,Q4.SL!G:O,5,FALSE))</f>
        <v/>
      </c>
      <c r="I183" s="58"/>
      <c r="J183" t="str">
        <f t="shared" ca="1" si="2"/>
        <v/>
      </c>
    </row>
    <row r="184" spans="1:10" ht="21.95" customHeight="1">
      <c r="A184" s="20" t="str">
        <f>VLOOKUP(E184,Q4.SL!G:O,8,FALSE)</f>
        <v/>
      </c>
      <c r="B184" s="36" t="str">
        <f>IFERROR(VLOOKUP(E184,Rec.!B:H,4,FALSE),"")</f>
        <v/>
      </c>
      <c r="C184" s="36" t="str">
        <f>IFERROR(VLOOKUP(E184,Rec.!B:H,5,FALSE),"")</f>
        <v/>
      </c>
      <c r="D184" s="20" t="str">
        <f>IFERROR(VLOOKUP(E184,Rec.!B:H,6,FALSE),"")</f>
        <v/>
      </c>
      <c r="E184" s="20" t="str">
        <f>IFERROR(VLOOKUP(ROW()-8,Q4.SL!B:Q,6,FALSE),"")</f>
        <v/>
      </c>
      <c r="F184" s="20" t="str">
        <f>VLOOKUP(E184,Q4.SL!G:O,6,FALSE)</f>
        <v/>
      </c>
      <c r="G184" s="39" t="str">
        <f>IF(ROW()-8&gt;Inf.!$I$10,"",VLOOKUP(E184,Q4.SL!G:O,4,FALSE))</f>
        <v/>
      </c>
      <c r="H184" s="20" t="str">
        <f>IF(ROW()-8&gt;Inf.!$I$10,"",VLOOKUP(E184,Q4.SL!G:O,5,FALSE))</f>
        <v/>
      </c>
      <c r="I184" s="58"/>
      <c r="J184" t="str">
        <f t="shared" ca="1" si="2"/>
        <v/>
      </c>
    </row>
    <row r="185" spans="1:10" ht="21.95" customHeight="1">
      <c r="A185" s="20" t="str">
        <f>VLOOKUP(E185,Q4.SL!G:O,8,FALSE)</f>
        <v/>
      </c>
      <c r="B185" s="36" t="str">
        <f>IFERROR(VLOOKUP(E185,Rec.!B:H,4,FALSE),"")</f>
        <v/>
      </c>
      <c r="C185" s="36" t="str">
        <f>IFERROR(VLOOKUP(E185,Rec.!B:H,5,FALSE),"")</f>
        <v/>
      </c>
      <c r="D185" s="20" t="str">
        <f>IFERROR(VLOOKUP(E185,Rec.!B:H,6,FALSE),"")</f>
        <v/>
      </c>
      <c r="E185" s="20" t="str">
        <f>IFERROR(VLOOKUP(ROW()-8,Q4.SL!B:Q,6,FALSE),"")</f>
        <v/>
      </c>
      <c r="F185" s="20" t="str">
        <f>VLOOKUP(E185,Q4.SL!G:O,6,FALSE)</f>
        <v/>
      </c>
      <c r="G185" s="39" t="str">
        <f>IF(ROW()-8&gt;Inf.!$I$10,"",VLOOKUP(E185,Q4.SL!G:O,4,FALSE))</f>
        <v/>
      </c>
      <c r="H185" s="20" t="str">
        <f>IF(ROW()-8&gt;Inf.!$I$10,"",VLOOKUP(E185,Q4.SL!G:O,5,FALSE))</f>
        <v/>
      </c>
      <c r="I185" s="58"/>
      <c r="J185" t="str">
        <f t="shared" ca="1" si="2"/>
        <v/>
      </c>
    </row>
    <row r="186" spans="1:10" ht="21.95" customHeight="1">
      <c r="A186" s="20" t="str">
        <f>VLOOKUP(E186,Q4.SL!G:O,8,FALSE)</f>
        <v/>
      </c>
      <c r="B186" s="36" t="str">
        <f>IFERROR(VLOOKUP(E186,Rec.!B:H,4,FALSE),"")</f>
        <v/>
      </c>
      <c r="C186" s="36" t="str">
        <f>IFERROR(VLOOKUP(E186,Rec.!B:H,5,FALSE),"")</f>
        <v/>
      </c>
      <c r="D186" s="20" t="str">
        <f>IFERROR(VLOOKUP(E186,Rec.!B:H,6,FALSE),"")</f>
        <v/>
      </c>
      <c r="E186" s="20" t="str">
        <f>IFERROR(VLOOKUP(ROW()-8,Q4.SL!B:Q,6,FALSE),"")</f>
        <v/>
      </c>
      <c r="F186" s="20" t="str">
        <f>VLOOKUP(E186,Q4.SL!G:O,6,FALSE)</f>
        <v/>
      </c>
      <c r="G186" s="39" t="str">
        <f>IF(ROW()-8&gt;Inf.!$I$10,"",VLOOKUP(E186,Q4.SL!G:O,4,FALSE))</f>
        <v/>
      </c>
      <c r="H186" s="20" t="str">
        <f>IF(ROW()-8&gt;Inf.!$I$10,"",VLOOKUP(E186,Q4.SL!G:O,5,FALSE))</f>
        <v/>
      </c>
      <c r="I186" s="58"/>
      <c r="J186" t="str">
        <f t="shared" ca="1" si="2"/>
        <v/>
      </c>
    </row>
    <row r="187" spans="1:10" ht="21.95" customHeight="1">
      <c r="A187" s="20" t="str">
        <f>VLOOKUP(E187,Q4.SL!G:O,8,FALSE)</f>
        <v/>
      </c>
      <c r="B187" s="36" t="str">
        <f>IFERROR(VLOOKUP(E187,Rec.!B:H,4,FALSE),"")</f>
        <v/>
      </c>
      <c r="C187" s="36" t="str">
        <f>IFERROR(VLOOKUP(E187,Rec.!B:H,5,FALSE),"")</f>
        <v/>
      </c>
      <c r="D187" s="20" t="str">
        <f>IFERROR(VLOOKUP(E187,Rec.!B:H,6,FALSE),"")</f>
        <v/>
      </c>
      <c r="E187" s="20" t="str">
        <f>IFERROR(VLOOKUP(ROW()-8,Q4.SL!B:Q,6,FALSE),"")</f>
        <v/>
      </c>
      <c r="F187" s="20" t="str">
        <f>VLOOKUP(E187,Q4.SL!G:O,6,FALSE)</f>
        <v/>
      </c>
      <c r="G187" s="39" t="str">
        <f>IF(ROW()-8&gt;Inf.!$I$10,"",VLOOKUP(E187,Q4.SL!G:O,4,FALSE))</f>
        <v/>
      </c>
      <c r="H187" s="20" t="str">
        <f>IF(ROW()-8&gt;Inf.!$I$10,"",VLOOKUP(E187,Q4.SL!G:O,5,FALSE))</f>
        <v/>
      </c>
      <c r="I187" s="58"/>
      <c r="J187" t="str">
        <f t="shared" ca="1" si="2"/>
        <v/>
      </c>
    </row>
    <row r="188" spans="1:10" ht="21.95" customHeight="1">
      <c r="A188" s="20" t="str">
        <f>VLOOKUP(E188,Q4.SL!G:O,8,FALSE)</f>
        <v/>
      </c>
      <c r="B188" s="36" t="str">
        <f>IFERROR(VLOOKUP(E188,Rec.!B:H,4,FALSE),"")</f>
        <v/>
      </c>
      <c r="C188" s="36" t="str">
        <f>IFERROR(VLOOKUP(E188,Rec.!B:H,5,FALSE),"")</f>
        <v/>
      </c>
      <c r="D188" s="20" t="str">
        <f>IFERROR(VLOOKUP(E188,Rec.!B:H,6,FALSE),"")</f>
        <v/>
      </c>
      <c r="E188" s="20" t="str">
        <f>IFERROR(VLOOKUP(ROW()-8,Q4.SL!B:Q,6,FALSE),"")</f>
        <v/>
      </c>
      <c r="F188" s="20" t="str">
        <f>VLOOKUP(E188,Q4.SL!G:O,6,FALSE)</f>
        <v/>
      </c>
      <c r="G188" s="39" t="str">
        <f>IF(ROW()-8&gt;Inf.!$I$10,"",VLOOKUP(E188,Q4.SL!G:O,4,FALSE))</f>
        <v/>
      </c>
      <c r="H188" s="20" t="str">
        <f>IF(ROW()-8&gt;Inf.!$I$10,"",VLOOKUP(E188,Q4.SL!G:O,5,FALSE))</f>
        <v/>
      </c>
      <c r="I188" s="58"/>
      <c r="J188" t="str">
        <f t="shared" ca="1" si="2"/>
        <v/>
      </c>
    </row>
    <row r="189" spans="1:10" ht="21.95" customHeight="1">
      <c r="A189" s="20" t="str">
        <f>VLOOKUP(E189,Q4.SL!G:O,8,FALSE)</f>
        <v/>
      </c>
      <c r="B189" s="36" t="str">
        <f>IFERROR(VLOOKUP(E189,Rec.!B:H,4,FALSE),"")</f>
        <v/>
      </c>
      <c r="C189" s="36" t="str">
        <f>IFERROR(VLOOKUP(E189,Rec.!B:H,5,FALSE),"")</f>
        <v/>
      </c>
      <c r="D189" s="20" t="str">
        <f>IFERROR(VLOOKUP(E189,Rec.!B:H,6,FALSE),"")</f>
        <v/>
      </c>
      <c r="E189" s="20" t="str">
        <f>IFERROR(VLOOKUP(ROW()-8,Q4.SL!B:Q,6,FALSE),"")</f>
        <v/>
      </c>
      <c r="F189" s="20" t="str">
        <f>VLOOKUP(E189,Q4.SL!G:O,6,FALSE)</f>
        <v/>
      </c>
      <c r="G189" s="39" t="str">
        <f>IF(ROW()-8&gt;Inf.!$I$10,"",VLOOKUP(E189,Q4.SL!G:O,4,FALSE))</f>
        <v/>
      </c>
      <c r="H189" s="20" t="str">
        <f>IF(ROW()-8&gt;Inf.!$I$10,"",VLOOKUP(E189,Q4.SL!G:O,5,FALSE))</f>
        <v/>
      </c>
      <c r="I189" s="58"/>
      <c r="J189" t="str">
        <f t="shared" ca="1" si="2"/>
        <v/>
      </c>
    </row>
    <row r="190" spans="1:10" ht="21.95" customHeight="1">
      <c r="A190" s="20" t="str">
        <f>VLOOKUP(E190,Q4.SL!G:O,8,FALSE)</f>
        <v/>
      </c>
      <c r="B190" s="36" t="str">
        <f>IFERROR(VLOOKUP(E190,Rec.!B:H,4,FALSE),"")</f>
        <v/>
      </c>
      <c r="C190" s="36" t="str">
        <f>IFERROR(VLOOKUP(E190,Rec.!B:H,5,FALSE),"")</f>
        <v/>
      </c>
      <c r="D190" s="20" t="str">
        <f>IFERROR(VLOOKUP(E190,Rec.!B:H,6,FALSE),"")</f>
        <v/>
      </c>
      <c r="E190" s="20" t="str">
        <f>IFERROR(VLOOKUP(ROW()-8,Q4.SL!B:Q,6,FALSE),"")</f>
        <v/>
      </c>
      <c r="F190" s="20" t="str">
        <f>VLOOKUP(E190,Q4.SL!G:O,6,FALSE)</f>
        <v/>
      </c>
      <c r="G190" s="39" t="str">
        <f>IF(ROW()-8&gt;Inf.!$I$10,"",VLOOKUP(E190,Q4.SL!G:O,4,FALSE))</f>
        <v/>
      </c>
      <c r="H190" s="20" t="str">
        <f>IF(ROW()-8&gt;Inf.!$I$10,"",VLOOKUP(E190,Q4.SL!G:O,5,FALSE))</f>
        <v/>
      </c>
      <c r="I190" s="58"/>
      <c r="J190" t="str">
        <f t="shared" ca="1" si="2"/>
        <v/>
      </c>
    </row>
    <row r="191" spans="1:10" ht="21.95" customHeight="1">
      <c r="A191" s="20" t="str">
        <f>VLOOKUP(E191,Q4.SL!G:O,8,FALSE)</f>
        <v/>
      </c>
      <c r="B191" s="36" t="str">
        <f>IFERROR(VLOOKUP(E191,Rec.!B:H,4,FALSE),"")</f>
        <v/>
      </c>
      <c r="C191" s="36" t="str">
        <f>IFERROR(VLOOKUP(E191,Rec.!B:H,5,FALSE),"")</f>
        <v/>
      </c>
      <c r="D191" s="20" t="str">
        <f>IFERROR(VLOOKUP(E191,Rec.!B:H,6,FALSE),"")</f>
        <v/>
      </c>
      <c r="E191" s="20" t="str">
        <f>IFERROR(VLOOKUP(ROW()-8,Q4.SL!B:Q,6,FALSE),"")</f>
        <v/>
      </c>
      <c r="F191" s="20" t="str">
        <f>VLOOKUP(E191,Q4.SL!G:O,6,FALSE)</f>
        <v/>
      </c>
      <c r="G191" s="39" t="str">
        <f>IF(ROW()-8&gt;Inf.!$I$10,"",VLOOKUP(E191,Q4.SL!G:O,4,FALSE))</f>
        <v/>
      </c>
      <c r="H191" s="20" t="str">
        <f>IF(ROW()-8&gt;Inf.!$I$10,"",VLOOKUP(E191,Q4.SL!G:O,5,FALSE))</f>
        <v/>
      </c>
      <c r="I191" s="58"/>
      <c r="J191" t="str">
        <f t="shared" ca="1" si="2"/>
        <v/>
      </c>
    </row>
    <row r="192" spans="1:10" ht="21.95" customHeight="1">
      <c r="A192" s="20" t="str">
        <f>VLOOKUP(E192,Q4.SL!G:O,8,FALSE)</f>
        <v/>
      </c>
      <c r="B192" s="36" t="str">
        <f>IFERROR(VLOOKUP(E192,Rec.!B:H,4,FALSE),"")</f>
        <v/>
      </c>
      <c r="C192" s="36" t="str">
        <f>IFERROR(VLOOKUP(E192,Rec.!B:H,5,FALSE),"")</f>
        <v/>
      </c>
      <c r="D192" s="20" t="str">
        <f>IFERROR(VLOOKUP(E192,Rec.!B:H,6,FALSE),"")</f>
        <v/>
      </c>
      <c r="E192" s="20" t="str">
        <f>IFERROR(VLOOKUP(ROW()-8,Q4.SL!B:Q,6,FALSE),"")</f>
        <v/>
      </c>
      <c r="F192" s="20" t="str">
        <f>VLOOKUP(E192,Q4.SL!G:O,6,FALSE)</f>
        <v/>
      </c>
      <c r="G192" s="39" t="str">
        <f>IF(ROW()-8&gt;Inf.!$I$10,"",VLOOKUP(E192,Q4.SL!G:O,4,FALSE))</f>
        <v/>
      </c>
      <c r="H192" s="20" t="str">
        <f>IF(ROW()-8&gt;Inf.!$I$10,"",VLOOKUP(E192,Q4.SL!G:O,5,FALSE))</f>
        <v/>
      </c>
      <c r="I192" s="58"/>
      <c r="J192" t="str">
        <f t="shared" ca="1" si="2"/>
        <v/>
      </c>
    </row>
    <row r="193" spans="1:10" ht="21.95" customHeight="1">
      <c r="A193" s="20" t="str">
        <f>VLOOKUP(E193,Q4.SL!G:O,8,FALSE)</f>
        <v/>
      </c>
      <c r="B193" s="36" t="str">
        <f>IFERROR(VLOOKUP(E193,Rec.!B:H,4,FALSE),"")</f>
        <v/>
      </c>
      <c r="C193" s="36" t="str">
        <f>IFERROR(VLOOKUP(E193,Rec.!B:H,5,FALSE),"")</f>
        <v/>
      </c>
      <c r="D193" s="20" t="str">
        <f>IFERROR(VLOOKUP(E193,Rec.!B:H,6,FALSE),"")</f>
        <v/>
      </c>
      <c r="E193" s="20" t="str">
        <f>IFERROR(VLOOKUP(ROW()-8,Q4.SL!B:Q,6,FALSE),"")</f>
        <v/>
      </c>
      <c r="F193" s="20" t="str">
        <f>VLOOKUP(E193,Q4.SL!G:O,6,FALSE)</f>
        <v/>
      </c>
      <c r="G193" s="39" t="str">
        <f>IF(ROW()-8&gt;Inf.!$I$10,"",VLOOKUP(E193,Q4.SL!G:O,4,FALSE))</f>
        <v/>
      </c>
      <c r="H193" s="20" t="str">
        <f>IF(ROW()-8&gt;Inf.!$I$10,"",VLOOKUP(E193,Q4.SL!G:O,5,FALSE))</f>
        <v/>
      </c>
      <c r="I193" s="58"/>
      <c r="J193" t="str">
        <f t="shared" ca="1" si="2"/>
        <v/>
      </c>
    </row>
    <row r="194" spans="1:10" ht="21.95" customHeight="1">
      <c r="A194" s="20" t="str">
        <f>VLOOKUP(E194,Q4.SL!G:O,8,FALSE)</f>
        <v/>
      </c>
      <c r="B194" s="36" t="str">
        <f>IFERROR(VLOOKUP(E194,Rec.!B:H,4,FALSE),"")</f>
        <v/>
      </c>
      <c r="C194" s="36" t="str">
        <f>IFERROR(VLOOKUP(E194,Rec.!B:H,5,FALSE),"")</f>
        <v/>
      </c>
      <c r="D194" s="20" t="str">
        <f>IFERROR(VLOOKUP(E194,Rec.!B:H,6,FALSE),"")</f>
        <v/>
      </c>
      <c r="E194" s="20" t="str">
        <f>IFERROR(VLOOKUP(ROW()-8,Q4.SL!B:Q,6,FALSE),"")</f>
        <v/>
      </c>
      <c r="F194" s="20" t="str">
        <f>VLOOKUP(E194,Q4.SL!G:O,6,FALSE)</f>
        <v/>
      </c>
      <c r="G194" s="39" t="str">
        <f>IF(ROW()-8&gt;Inf.!$I$10,"",VLOOKUP(E194,Q4.SL!G:O,4,FALSE))</f>
        <v/>
      </c>
      <c r="H194" s="20" t="str">
        <f>IF(ROW()-8&gt;Inf.!$I$10,"",VLOOKUP(E194,Q4.SL!G:O,5,FALSE))</f>
        <v/>
      </c>
      <c r="I194" s="58"/>
      <c r="J194" t="str">
        <f t="shared" ca="1" si="2"/>
        <v/>
      </c>
    </row>
    <row r="195" spans="1:10" ht="21.95" customHeight="1">
      <c r="A195" s="20" t="str">
        <f>VLOOKUP(E195,Q4.SL!G:O,8,FALSE)</f>
        <v/>
      </c>
      <c r="B195" s="36" t="str">
        <f>IFERROR(VLOOKUP(E195,Rec.!B:H,4,FALSE),"")</f>
        <v/>
      </c>
      <c r="C195" s="36" t="str">
        <f>IFERROR(VLOOKUP(E195,Rec.!B:H,5,FALSE),"")</f>
        <v/>
      </c>
      <c r="D195" s="20" t="str">
        <f>IFERROR(VLOOKUP(E195,Rec.!B:H,6,FALSE),"")</f>
        <v/>
      </c>
      <c r="E195" s="20" t="str">
        <f>IFERROR(VLOOKUP(ROW()-8,Q4.SL!B:Q,6,FALSE),"")</f>
        <v/>
      </c>
      <c r="F195" s="20" t="str">
        <f>VLOOKUP(E195,Q4.SL!G:O,6,FALSE)</f>
        <v/>
      </c>
      <c r="G195" s="39" t="str">
        <f>IF(ROW()-8&gt;Inf.!$I$10,"",VLOOKUP(E195,Q4.SL!G:O,4,FALSE))</f>
        <v/>
      </c>
      <c r="H195" s="20" t="str">
        <f>IF(ROW()-8&gt;Inf.!$I$10,"",VLOOKUP(E195,Q4.SL!G:O,5,FALSE))</f>
        <v/>
      </c>
      <c r="I195" s="58"/>
      <c r="J195" t="str">
        <f t="shared" ca="1" si="2"/>
        <v/>
      </c>
    </row>
    <row r="196" spans="1:10" ht="21.95" customHeight="1">
      <c r="A196" s="20" t="str">
        <f>VLOOKUP(E196,Q4.SL!G:O,8,FALSE)</f>
        <v/>
      </c>
      <c r="B196" s="36" t="str">
        <f>IFERROR(VLOOKUP(E196,Rec.!B:H,4,FALSE),"")</f>
        <v/>
      </c>
      <c r="C196" s="36" t="str">
        <f>IFERROR(VLOOKUP(E196,Rec.!B:H,5,FALSE),"")</f>
        <v/>
      </c>
      <c r="D196" s="20" t="str">
        <f>IFERROR(VLOOKUP(E196,Rec.!B:H,6,FALSE),"")</f>
        <v/>
      </c>
      <c r="E196" s="20" t="str">
        <f>IFERROR(VLOOKUP(ROW()-8,Q4.SL!B:Q,6,FALSE),"")</f>
        <v/>
      </c>
      <c r="F196" s="20" t="str">
        <f>VLOOKUP(E196,Q4.SL!G:O,6,FALSE)</f>
        <v/>
      </c>
      <c r="G196" s="39" t="str">
        <f>IF(ROW()-8&gt;Inf.!$I$10,"",VLOOKUP(E196,Q4.SL!G:O,4,FALSE))</f>
        <v/>
      </c>
      <c r="H196" s="20" t="str">
        <f>IF(ROW()-8&gt;Inf.!$I$10,"",VLOOKUP(E196,Q4.SL!G:O,5,FALSE))</f>
        <v/>
      </c>
      <c r="I196" s="58"/>
      <c r="J196" t="str">
        <f t="shared" ca="1" si="2"/>
        <v/>
      </c>
    </row>
    <row r="197" spans="1:10" ht="21.95" customHeight="1">
      <c r="A197" s="20" t="str">
        <f>VLOOKUP(E197,Q4.SL!G:O,8,FALSE)</f>
        <v/>
      </c>
      <c r="B197" s="36" t="str">
        <f>IFERROR(VLOOKUP(E197,Rec.!B:H,4,FALSE),"")</f>
        <v/>
      </c>
      <c r="C197" s="36" t="str">
        <f>IFERROR(VLOOKUP(E197,Rec.!B:H,5,FALSE),"")</f>
        <v/>
      </c>
      <c r="D197" s="20" t="str">
        <f>IFERROR(VLOOKUP(E197,Rec.!B:H,6,FALSE),"")</f>
        <v/>
      </c>
      <c r="E197" s="20" t="str">
        <f>IFERROR(VLOOKUP(ROW()-8,Q4.SL!B:Q,6,FALSE),"")</f>
        <v/>
      </c>
      <c r="F197" s="20" t="str">
        <f>VLOOKUP(E197,Q4.SL!G:O,6,FALSE)</f>
        <v/>
      </c>
      <c r="G197" s="39" t="str">
        <f>IF(ROW()-8&gt;Inf.!$I$10,"",VLOOKUP(E197,Q4.SL!G:O,4,FALSE))</f>
        <v/>
      </c>
      <c r="H197" s="20" t="str">
        <f>IF(ROW()-8&gt;Inf.!$I$10,"",VLOOKUP(E197,Q4.SL!G:O,5,FALSE))</f>
        <v/>
      </c>
      <c r="I197" s="58"/>
      <c r="J197" t="str">
        <f t="shared" ca="1" si="2"/>
        <v/>
      </c>
    </row>
    <row r="198" spans="1:10" ht="21.95" customHeight="1">
      <c r="A198" s="20" t="str">
        <f>VLOOKUP(E198,Q4.SL!G:O,8,FALSE)</f>
        <v/>
      </c>
      <c r="B198" s="36" t="str">
        <f>IFERROR(VLOOKUP(E198,Rec.!B:H,4,FALSE),"")</f>
        <v/>
      </c>
      <c r="C198" s="36" t="str">
        <f>IFERROR(VLOOKUP(E198,Rec.!B:H,5,FALSE),"")</f>
        <v/>
      </c>
      <c r="D198" s="20" t="str">
        <f>IFERROR(VLOOKUP(E198,Rec.!B:H,6,FALSE),"")</f>
        <v/>
      </c>
      <c r="E198" s="20" t="str">
        <f>IFERROR(VLOOKUP(ROW()-8,Q4.SL!B:Q,6,FALSE),"")</f>
        <v/>
      </c>
      <c r="F198" s="20" t="str">
        <f>VLOOKUP(E198,Q4.SL!G:O,6,FALSE)</f>
        <v/>
      </c>
      <c r="G198" s="39" t="str">
        <f>IF(ROW()-8&gt;Inf.!$I$10,"",VLOOKUP(E198,Q4.SL!G:O,4,FALSE))</f>
        <v/>
      </c>
      <c r="H198" s="20" t="str">
        <f>IF(ROW()-8&gt;Inf.!$I$10,"",VLOOKUP(E198,Q4.SL!G:O,5,FALSE))</f>
        <v/>
      </c>
      <c r="I198" s="58"/>
      <c r="J198" t="str">
        <f t="shared" ca="1" si="2"/>
        <v/>
      </c>
    </row>
    <row r="199" spans="1:10" ht="21.95" customHeight="1">
      <c r="A199" s="20" t="str">
        <f>VLOOKUP(E199,Q4.SL!G:O,8,FALSE)</f>
        <v/>
      </c>
      <c r="B199" s="36" t="str">
        <f>IFERROR(VLOOKUP(E199,Rec.!B:H,4,FALSE),"")</f>
        <v/>
      </c>
      <c r="C199" s="36" t="str">
        <f>IFERROR(VLOOKUP(E199,Rec.!B:H,5,FALSE),"")</f>
        <v/>
      </c>
      <c r="D199" s="20" t="str">
        <f>IFERROR(VLOOKUP(E199,Rec.!B:H,6,FALSE),"")</f>
        <v/>
      </c>
      <c r="E199" s="20" t="str">
        <f>IFERROR(VLOOKUP(ROW()-8,Q4.SL!B:Q,6,FALSE),"")</f>
        <v/>
      </c>
      <c r="F199" s="20" t="str">
        <f>VLOOKUP(E199,Q4.SL!G:O,6,FALSE)</f>
        <v/>
      </c>
      <c r="G199" s="39" t="str">
        <f>IF(ROW()-8&gt;Inf.!$I$10,"",VLOOKUP(E199,Q4.SL!G:O,4,FALSE))</f>
        <v/>
      </c>
      <c r="H199" s="20" t="str">
        <f>IF(ROW()-8&gt;Inf.!$I$10,"",VLOOKUP(E199,Q4.SL!G:O,5,FALSE))</f>
        <v/>
      </c>
      <c r="I199" s="58"/>
      <c r="J199" t="str">
        <f t="shared" ca="1" si="2"/>
        <v/>
      </c>
    </row>
    <row r="200" spans="1:10" ht="21.95" customHeight="1">
      <c r="A200" s="20" t="str">
        <f>VLOOKUP(E200,Q4.SL!G:O,8,FALSE)</f>
        <v/>
      </c>
      <c r="B200" s="36" t="str">
        <f>IFERROR(VLOOKUP(E200,Rec.!B:H,4,FALSE),"")</f>
        <v/>
      </c>
      <c r="C200" s="36" t="str">
        <f>IFERROR(VLOOKUP(E200,Rec.!B:H,5,FALSE),"")</f>
        <v/>
      </c>
      <c r="D200" s="20" t="str">
        <f>IFERROR(VLOOKUP(E200,Rec.!B:H,6,FALSE),"")</f>
        <v/>
      </c>
      <c r="E200" s="20" t="str">
        <f>IFERROR(VLOOKUP(ROW()-8,Q4.SL!B:Q,6,FALSE),"")</f>
        <v/>
      </c>
      <c r="F200" s="20" t="str">
        <f>VLOOKUP(E200,Q4.SL!G:O,6,FALSE)</f>
        <v/>
      </c>
      <c r="G200" s="39" t="str">
        <f>IF(ROW()-8&gt;Inf.!$I$10,"",VLOOKUP(E200,Q4.SL!G:O,4,FALSE))</f>
        <v/>
      </c>
      <c r="H200" s="20" t="str">
        <f>IF(ROW()-8&gt;Inf.!$I$10,"",VLOOKUP(E200,Q4.SL!G:O,5,FALSE))</f>
        <v/>
      </c>
      <c r="I200" s="58"/>
      <c r="J200" t="str">
        <f t="shared" ca="1" si="2"/>
        <v/>
      </c>
    </row>
    <row r="201" spans="1:10" ht="21.95" customHeight="1">
      <c r="A201" s="20" t="str">
        <f>VLOOKUP(E201,Q4.SL!G:O,8,FALSE)</f>
        <v/>
      </c>
      <c r="B201" s="36" t="str">
        <f>IFERROR(VLOOKUP(E201,Rec.!B:H,4,FALSE),"")</f>
        <v/>
      </c>
      <c r="C201" s="36" t="str">
        <f>IFERROR(VLOOKUP(E201,Rec.!B:H,5,FALSE),"")</f>
        <v/>
      </c>
      <c r="D201" s="20" t="str">
        <f>IFERROR(VLOOKUP(E201,Rec.!B:H,6,FALSE),"")</f>
        <v/>
      </c>
      <c r="E201" s="20" t="str">
        <f>IFERROR(VLOOKUP(ROW()-8,Q4.SL!B:Q,6,FALSE),"")</f>
        <v/>
      </c>
      <c r="F201" s="20" t="str">
        <f>VLOOKUP(E201,Q4.SL!G:O,6,FALSE)</f>
        <v/>
      </c>
      <c r="G201" s="39" t="str">
        <f>IF(ROW()-8&gt;Inf.!$I$10,"",VLOOKUP(E201,Q4.SL!G:O,4,FALSE))</f>
        <v/>
      </c>
      <c r="H201" s="20" t="str">
        <f>IF(ROW()-8&gt;Inf.!$I$10,"",VLOOKUP(E201,Q4.SL!G:O,5,FALSE))</f>
        <v/>
      </c>
      <c r="I201" s="58"/>
      <c r="J201" t="str">
        <f t="shared" ref="J201:J264" ca="1" si="3">IFERROR(_xlfn.RANK.AVG(A201,A:A,1),"")</f>
        <v/>
      </c>
    </row>
    <row r="202" spans="1:10" ht="21.95" customHeight="1">
      <c r="A202" s="20" t="str">
        <f>VLOOKUP(E202,Q4.SL!G:O,8,FALSE)</f>
        <v/>
      </c>
      <c r="B202" s="36" t="str">
        <f>IFERROR(VLOOKUP(E202,Rec.!B:H,4,FALSE),"")</f>
        <v/>
      </c>
      <c r="C202" s="36" t="str">
        <f>IFERROR(VLOOKUP(E202,Rec.!B:H,5,FALSE),"")</f>
        <v/>
      </c>
      <c r="D202" s="20" t="str">
        <f>IFERROR(VLOOKUP(E202,Rec.!B:H,6,FALSE),"")</f>
        <v/>
      </c>
      <c r="E202" s="20" t="str">
        <f>IFERROR(VLOOKUP(ROW()-8,Q4.SL!B:Q,6,FALSE),"")</f>
        <v/>
      </c>
      <c r="F202" s="20" t="str">
        <f>VLOOKUP(E202,Q4.SL!G:O,6,FALSE)</f>
        <v/>
      </c>
      <c r="G202" s="39" t="str">
        <f>IF(ROW()-8&gt;Inf.!$I$10,"",VLOOKUP(E202,Q4.SL!G:O,4,FALSE))</f>
        <v/>
      </c>
      <c r="H202" s="20" t="str">
        <f>IF(ROW()-8&gt;Inf.!$I$10,"",VLOOKUP(E202,Q4.SL!G:O,5,FALSE))</f>
        <v/>
      </c>
      <c r="I202" s="58"/>
      <c r="J202" t="str">
        <f t="shared" ca="1" si="3"/>
        <v/>
      </c>
    </row>
    <row r="203" spans="1:10" ht="21.95" customHeight="1">
      <c r="A203" s="20" t="str">
        <f>VLOOKUP(E203,Q4.SL!G:O,8,FALSE)</f>
        <v/>
      </c>
      <c r="B203" s="36" t="str">
        <f>IFERROR(VLOOKUP(E203,Rec.!B:H,4,FALSE),"")</f>
        <v/>
      </c>
      <c r="C203" s="36" t="str">
        <f>IFERROR(VLOOKUP(E203,Rec.!B:H,5,FALSE),"")</f>
        <v/>
      </c>
      <c r="D203" s="20" t="str">
        <f>IFERROR(VLOOKUP(E203,Rec.!B:H,6,FALSE),"")</f>
        <v/>
      </c>
      <c r="E203" s="20" t="str">
        <f>IFERROR(VLOOKUP(ROW()-8,Q4.SL!B:Q,6,FALSE),"")</f>
        <v/>
      </c>
      <c r="F203" s="20" t="str">
        <f>VLOOKUP(E203,Q4.SL!G:O,6,FALSE)</f>
        <v/>
      </c>
      <c r="G203" s="39" t="str">
        <f>IF(ROW()-8&gt;Inf.!$I$10,"",VLOOKUP(E203,Q4.SL!G:O,4,FALSE))</f>
        <v/>
      </c>
      <c r="H203" s="20" t="str">
        <f>IF(ROW()-8&gt;Inf.!$I$10,"",VLOOKUP(E203,Q4.SL!G:O,5,FALSE))</f>
        <v/>
      </c>
      <c r="I203" s="58"/>
      <c r="J203" t="str">
        <f t="shared" ca="1" si="3"/>
        <v/>
      </c>
    </row>
    <row r="204" spans="1:10" ht="21.95" customHeight="1">
      <c r="A204" s="20" t="str">
        <f>VLOOKUP(E204,Q4.SL!G:O,8,FALSE)</f>
        <v/>
      </c>
      <c r="B204" s="36" t="str">
        <f>IFERROR(VLOOKUP(E204,Rec.!B:H,4,FALSE),"")</f>
        <v/>
      </c>
      <c r="C204" s="36" t="str">
        <f>IFERROR(VLOOKUP(E204,Rec.!B:H,5,FALSE),"")</f>
        <v/>
      </c>
      <c r="D204" s="20" t="str">
        <f>IFERROR(VLOOKUP(E204,Rec.!B:H,6,FALSE),"")</f>
        <v/>
      </c>
      <c r="E204" s="20" t="str">
        <f>IFERROR(VLOOKUP(ROW()-8,Q4.SL!B:Q,6,FALSE),"")</f>
        <v/>
      </c>
      <c r="F204" s="20" t="str">
        <f>VLOOKUP(E204,Q4.SL!G:O,6,FALSE)</f>
        <v/>
      </c>
      <c r="G204" s="39" t="str">
        <f>IF(ROW()-8&gt;Inf.!$I$10,"",VLOOKUP(E204,Q4.SL!G:O,4,FALSE))</f>
        <v/>
      </c>
      <c r="H204" s="20" t="str">
        <f>IF(ROW()-8&gt;Inf.!$I$10,"",VLOOKUP(E204,Q4.SL!G:O,5,FALSE))</f>
        <v/>
      </c>
      <c r="I204" s="58"/>
      <c r="J204" t="str">
        <f t="shared" ca="1" si="3"/>
        <v/>
      </c>
    </row>
    <row r="205" spans="1:10" ht="21.95" customHeight="1">
      <c r="A205" s="20" t="str">
        <f>VLOOKUP(E205,Q4.SL!G:O,8,FALSE)</f>
        <v/>
      </c>
      <c r="B205" s="36" t="str">
        <f>IFERROR(VLOOKUP(E205,Rec.!B:H,4,FALSE),"")</f>
        <v/>
      </c>
      <c r="C205" s="36" t="str">
        <f>IFERROR(VLOOKUP(E205,Rec.!B:H,5,FALSE),"")</f>
        <v/>
      </c>
      <c r="D205" s="20" t="str">
        <f>IFERROR(VLOOKUP(E205,Rec.!B:H,6,FALSE),"")</f>
        <v/>
      </c>
      <c r="E205" s="20" t="str">
        <f>IFERROR(VLOOKUP(ROW()-8,Q4.SL!B:Q,6,FALSE),"")</f>
        <v/>
      </c>
      <c r="F205" s="20" t="str">
        <f>VLOOKUP(E205,Q4.SL!G:O,6,FALSE)</f>
        <v/>
      </c>
      <c r="G205" s="39" t="str">
        <f>IF(ROW()-8&gt;Inf.!$I$10,"",VLOOKUP(E205,Q4.SL!G:O,4,FALSE))</f>
        <v/>
      </c>
      <c r="H205" s="20" t="str">
        <f>IF(ROW()-8&gt;Inf.!$I$10,"",VLOOKUP(E205,Q4.SL!G:O,5,FALSE))</f>
        <v/>
      </c>
      <c r="I205" s="58"/>
      <c r="J205" t="str">
        <f t="shared" ca="1" si="3"/>
        <v/>
      </c>
    </row>
    <row r="206" spans="1:10" ht="21.95" customHeight="1">
      <c r="A206" s="20" t="str">
        <f>VLOOKUP(E206,Q4.SL!G:O,8,FALSE)</f>
        <v/>
      </c>
      <c r="B206" s="36" t="str">
        <f>IFERROR(VLOOKUP(E206,Rec.!B:H,4,FALSE),"")</f>
        <v/>
      </c>
      <c r="C206" s="36" t="str">
        <f>IFERROR(VLOOKUP(E206,Rec.!B:H,5,FALSE),"")</f>
        <v/>
      </c>
      <c r="D206" s="20" t="str">
        <f>IFERROR(VLOOKUP(E206,Rec.!B:H,6,FALSE),"")</f>
        <v/>
      </c>
      <c r="E206" s="20" t="str">
        <f>IFERROR(VLOOKUP(ROW()-8,Q4.SL!B:Q,6,FALSE),"")</f>
        <v/>
      </c>
      <c r="F206" s="20" t="str">
        <f>VLOOKUP(E206,Q4.SL!G:O,6,FALSE)</f>
        <v/>
      </c>
      <c r="G206" s="39" t="str">
        <f>IF(ROW()-8&gt;Inf.!$I$10,"",VLOOKUP(E206,Q4.SL!G:O,4,FALSE))</f>
        <v/>
      </c>
      <c r="H206" s="20" t="str">
        <f>IF(ROW()-8&gt;Inf.!$I$10,"",VLOOKUP(E206,Q4.SL!G:O,5,FALSE))</f>
        <v/>
      </c>
      <c r="I206" s="58"/>
      <c r="J206" t="str">
        <f t="shared" ca="1" si="3"/>
        <v/>
      </c>
    </row>
    <row r="207" spans="1:10" ht="21.95" customHeight="1">
      <c r="A207" s="20" t="str">
        <f>VLOOKUP(E207,Q4.SL!G:O,8,FALSE)</f>
        <v/>
      </c>
      <c r="B207" s="36" t="str">
        <f>IFERROR(VLOOKUP(E207,Rec.!B:H,4,FALSE),"")</f>
        <v/>
      </c>
      <c r="C207" s="36" t="str">
        <f>IFERROR(VLOOKUP(E207,Rec.!B:H,5,FALSE),"")</f>
        <v/>
      </c>
      <c r="D207" s="20" t="str">
        <f>IFERROR(VLOOKUP(E207,Rec.!B:H,6,FALSE),"")</f>
        <v/>
      </c>
      <c r="E207" s="20" t="str">
        <f>IFERROR(VLOOKUP(ROW()-8,Q4.SL!B:Q,6,FALSE),"")</f>
        <v/>
      </c>
      <c r="F207" s="20" t="str">
        <f>VLOOKUP(E207,Q4.SL!G:O,6,FALSE)</f>
        <v/>
      </c>
      <c r="G207" s="39" t="str">
        <f>IF(ROW()-8&gt;Inf.!$I$10,"",VLOOKUP(E207,Q4.SL!G:O,4,FALSE))</f>
        <v/>
      </c>
      <c r="H207" s="20" t="str">
        <f>IF(ROW()-8&gt;Inf.!$I$10,"",VLOOKUP(E207,Q4.SL!G:O,5,FALSE))</f>
        <v/>
      </c>
      <c r="I207" s="58"/>
      <c r="J207" t="str">
        <f t="shared" ca="1" si="3"/>
        <v/>
      </c>
    </row>
    <row r="208" spans="1:10" ht="21.95" customHeight="1">
      <c r="A208" s="20" t="str">
        <f>VLOOKUP(E208,Q4.SL!G:O,8,FALSE)</f>
        <v/>
      </c>
      <c r="B208" s="36" t="str">
        <f>IFERROR(VLOOKUP(E208,Rec.!B:H,4,FALSE),"")</f>
        <v/>
      </c>
      <c r="C208" s="36" t="str">
        <f>IFERROR(VLOOKUP(E208,Rec.!B:H,5,FALSE),"")</f>
        <v/>
      </c>
      <c r="D208" s="20" t="str">
        <f>IFERROR(VLOOKUP(E208,Rec.!B:H,6,FALSE),"")</f>
        <v/>
      </c>
      <c r="E208" s="20" t="str">
        <f>IFERROR(VLOOKUP(ROW()-8,Q4.SL!B:Q,6,FALSE),"")</f>
        <v/>
      </c>
      <c r="F208" s="20" t="str">
        <f>VLOOKUP(E208,Q4.SL!G:O,6,FALSE)</f>
        <v/>
      </c>
      <c r="G208" s="39" t="str">
        <f>IF(ROW()-8&gt;Inf.!$I$10,"",VLOOKUP(E208,Q4.SL!G:O,4,FALSE))</f>
        <v/>
      </c>
      <c r="H208" s="20" t="str">
        <f>IF(ROW()-8&gt;Inf.!$I$10,"",VLOOKUP(E208,Q4.SL!G:O,5,FALSE))</f>
        <v/>
      </c>
      <c r="I208" s="58"/>
      <c r="J208" t="str">
        <f t="shared" ca="1" si="3"/>
        <v/>
      </c>
    </row>
    <row r="209" spans="1:10" ht="21.95" customHeight="1">
      <c r="A209" s="20" t="str">
        <f>VLOOKUP(E209,Q4.SL!G:O,8,FALSE)</f>
        <v/>
      </c>
      <c r="B209" s="36" t="str">
        <f>IFERROR(VLOOKUP(E209,Rec.!B:H,4,FALSE),"")</f>
        <v/>
      </c>
      <c r="C209" s="36" t="str">
        <f>IFERROR(VLOOKUP(E209,Rec.!B:H,5,FALSE),"")</f>
        <v/>
      </c>
      <c r="D209" s="20" t="str">
        <f>IFERROR(VLOOKUP(E209,Rec.!B:H,6,FALSE),"")</f>
        <v/>
      </c>
      <c r="E209" s="20" t="str">
        <f>IFERROR(VLOOKUP(ROW()-8,Q4.SL!B:Q,6,FALSE),"")</f>
        <v/>
      </c>
      <c r="F209" s="20" t="str">
        <f>VLOOKUP(E209,Q4.SL!G:O,6,FALSE)</f>
        <v/>
      </c>
      <c r="G209" s="39" t="str">
        <f>IF(ROW()-8&gt;Inf.!$I$10,"",VLOOKUP(E209,Q4.SL!G:O,4,FALSE))</f>
        <v/>
      </c>
      <c r="H209" s="20" t="str">
        <f>IF(ROW()-8&gt;Inf.!$I$10,"",VLOOKUP(E209,Q4.SL!G:O,5,FALSE))</f>
        <v/>
      </c>
      <c r="I209" s="58"/>
      <c r="J209" t="str">
        <f t="shared" ca="1" si="3"/>
        <v/>
      </c>
    </row>
    <row r="210" spans="1:10" ht="21.95" customHeight="1">
      <c r="A210" s="20" t="str">
        <f>VLOOKUP(E210,Q4.SL!G:O,8,FALSE)</f>
        <v/>
      </c>
      <c r="B210" s="36" t="str">
        <f>IFERROR(VLOOKUP(E210,Rec.!B:H,4,FALSE),"")</f>
        <v/>
      </c>
      <c r="C210" s="36" t="str">
        <f>IFERROR(VLOOKUP(E210,Rec.!B:H,5,FALSE),"")</f>
        <v/>
      </c>
      <c r="D210" s="20" t="str">
        <f>IFERROR(VLOOKUP(E210,Rec.!B:H,6,FALSE),"")</f>
        <v/>
      </c>
      <c r="E210" s="20" t="str">
        <f>IFERROR(VLOOKUP(ROW()-8,Q4.SL!B:Q,6,FALSE),"")</f>
        <v/>
      </c>
      <c r="F210" s="20" t="str">
        <f>VLOOKUP(E210,Q4.SL!G:O,6,FALSE)</f>
        <v/>
      </c>
      <c r="G210" s="39" t="str">
        <f>IF(ROW()-8&gt;Inf.!$I$10,"",VLOOKUP(E210,Q4.SL!G:O,4,FALSE))</f>
        <v/>
      </c>
      <c r="H210" s="20" t="str">
        <f>IF(ROW()-8&gt;Inf.!$I$10,"",VLOOKUP(E210,Q4.SL!G:O,5,FALSE))</f>
        <v/>
      </c>
      <c r="I210" s="58"/>
      <c r="J210" t="str">
        <f t="shared" ca="1" si="3"/>
        <v/>
      </c>
    </row>
    <row r="211" spans="1:10" ht="21.95" customHeight="1">
      <c r="A211" s="20" t="str">
        <f>VLOOKUP(E211,Q4.SL!G:O,8,FALSE)</f>
        <v/>
      </c>
      <c r="B211" s="36" t="str">
        <f>IFERROR(VLOOKUP(E211,Rec.!B:H,4,FALSE),"")</f>
        <v/>
      </c>
      <c r="C211" s="36" t="str">
        <f>IFERROR(VLOOKUP(E211,Rec.!B:H,5,FALSE),"")</f>
        <v/>
      </c>
      <c r="D211" s="20" t="str">
        <f>IFERROR(VLOOKUP(E211,Rec.!B:H,6,FALSE),"")</f>
        <v/>
      </c>
      <c r="E211" s="20" t="str">
        <f>IFERROR(VLOOKUP(ROW()-8,Q4.SL!B:Q,6,FALSE),"")</f>
        <v/>
      </c>
      <c r="F211" s="20" t="str">
        <f>VLOOKUP(E211,Q4.SL!G:O,6,FALSE)</f>
        <v/>
      </c>
      <c r="G211" s="39" t="str">
        <f>IF(ROW()-8&gt;Inf.!$I$10,"",VLOOKUP(E211,Q4.SL!G:O,4,FALSE))</f>
        <v/>
      </c>
      <c r="H211" s="20" t="str">
        <f>IF(ROW()-8&gt;Inf.!$I$10,"",VLOOKUP(E211,Q4.SL!G:O,5,FALSE))</f>
        <v/>
      </c>
      <c r="I211" s="58"/>
      <c r="J211" t="str">
        <f t="shared" ca="1" si="3"/>
        <v/>
      </c>
    </row>
    <row r="212" spans="1:10" ht="21.95" customHeight="1">
      <c r="A212" s="20" t="str">
        <f>VLOOKUP(E212,Q4.SL!G:O,8,FALSE)</f>
        <v/>
      </c>
      <c r="B212" s="36" t="str">
        <f>IFERROR(VLOOKUP(E212,Rec.!B:H,4,FALSE),"")</f>
        <v/>
      </c>
      <c r="C212" s="36" t="str">
        <f>IFERROR(VLOOKUP(E212,Rec.!B:H,5,FALSE),"")</f>
        <v/>
      </c>
      <c r="D212" s="20" t="str">
        <f>IFERROR(VLOOKUP(E212,Rec.!B:H,6,FALSE),"")</f>
        <v/>
      </c>
      <c r="E212" s="20" t="str">
        <f>IFERROR(VLOOKUP(ROW()-8,Q4.SL!B:Q,6,FALSE),"")</f>
        <v/>
      </c>
      <c r="F212" s="20" t="str">
        <f>VLOOKUP(E212,Q4.SL!G:O,6,FALSE)</f>
        <v/>
      </c>
      <c r="G212" s="39" t="str">
        <f>IF(ROW()-8&gt;Inf.!$I$10,"",VLOOKUP(E212,Q4.SL!G:O,4,FALSE))</f>
        <v/>
      </c>
      <c r="H212" s="20" t="str">
        <f>IF(ROW()-8&gt;Inf.!$I$10,"",VLOOKUP(E212,Q4.SL!G:O,5,FALSE))</f>
        <v/>
      </c>
      <c r="I212" s="58"/>
      <c r="J212" t="str">
        <f t="shared" ca="1" si="3"/>
        <v/>
      </c>
    </row>
    <row r="213" spans="1:10" ht="21.95" customHeight="1">
      <c r="A213" s="20" t="str">
        <f>VLOOKUP(E213,Q4.SL!G:O,8,FALSE)</f>
        <v/>
      </c>
      <c r="B213" s="36" t="str">
        <f>IFERROR(VLOOKUP(E213,Rec.!B:H,4,FALSE),"")</f>
        <v/>
      </c>
      <c r="C213" s="36" t="str">
        <f>IFERROR(VLOOKUP(E213,Rec.!B:H,5,FALSE),"")</f>
        <v/>
      </c>
      <c r="D213" s="20" t="str">
        <f>IFERROR(VLOOKUP(E213,Rec.!B:H,6,FALSE),"")</f>
        <v/>
      </c>
      <c r="E213" s="20" t="str">
        <f>IFERROR(VLOOKUP(ROW()-8,Q4.SL!B:Q,6,FALSE),"")</f>
        <v/>
      </c>
      <c r="F213" s="20" t="str">
        <f>VLOOKUP(E213,Q4.SL!G:O,6,FALSE)</f>
        <v/>
      </c>
      <c r="G213" s="39" t="str">
        <f>IF(ROW()-8&gt;Inf.!$I$10,"",VLOOKUP(E213,Q4.SL!G:O,4,FALSE))</f>
        <v/>
      </c>
      <c r="H213" s="20" t="str">
        <f>IF(ROW()-8&gt;Inf.!$I$10,"",VLOOKUP(E213,Q4.SL!G:O,5,FALSE))</f>
        <v/>
      </c>
      <c r="I213" s="58"/>
      <c r="J213" t="str">
        <f t="shared" ca="1" si="3"/>
        <v/>
      </c>
    </row>
    <row r="214" spans="1:10" ht="21.95" customHeight="1">
      <c r="A214" s="20" t="str">
        <f>VLOOKUP(E214,Q4.SL!G:O,8,FALSE)</f>
        <v/>
      </c>
      <c r="B214" s="36" t="str">
        <f>IFERROR(VLOOKUP(E214,Rec.!B:H,4,FALSE),"")</f>
        <v/>
      </c>
      <c r="C214" s="36" t="str">
        <f>IFERROR(VLOOKUP(E214,Rec.!B:H,5,FALSE),"")</f>
        <v/>
      </c>
      <c r="D214" s="20" t="str">
        <f>IFERROR(VLOOKUP(E214,Rec.!B:H,6,FALSE),"")</f>
        <v/>
      </c>
      <c r="E214" s="20" t="str">
        <f>IFERROR(VLOOKUP(ROW()-8,Q4.SL!B:Q,6,FALSE),"")</f>
        <v/>
      </c>
      <c r="F214" s="20" t="str">
        <f>VLOOKUP(E214,Q4.SL!G:O,6,FALSE)</f>
        <v/>
      </c>
      <c r="G214" s="39" t="str">
        <f>IF(ROW()-8&gt;Inf.!$I$10,"",VLOOKUP(E214,Q4.SL!G:O,4,FALSE))</f>
        <v/>
      </c>
      <c r="H214" s="20" t="str">
        <f>IF(ROW()-8&gt;Inf.!$I$10,"",VLOOKUP(E214,Q4.SL!G:O,5,FALSE))</f>
        <v/>
      </c>
      <c r="I214" s="58"/>
      <c r="J214" t="str">
        <f t="shared" ca="1" si="3"/>
        <v/>
      </c>
    </row>
    <row r="215" spans="1:10" ht="21.95" customHeight="1">
      <c r="A215" s="20" t="str">
        <f>VLOOKUP(E215,Q4.SL!G:O,8,FALSE)</f>
        <v/>
      </c>
      <c r="B215" s="36" t="str">
        <f>IFERROR(VLOOKUP(E215,Rec.!B:H,4,FALSE),"")</f>
        <v/>
      </c>
      <c r="C215" s="36" t="str">
        <f>IFERROR(VLOOKUP(E215,Rec.!B:H,5,FALSE),"")</f>
        <v/>
      </c>
      <c r="D215" s="20" t="str">
        <f>IFERROR(VLOOKUP(E215,Rec.!B:H,6,FALSE),"")</f>
        <v/>
      </c>
      <c r="E215" s="20" t="str">
        <f>IFERROR(VLOOKUP(ROW()-8,Q4.SL!B:Q,6,FALSE),"")</f>
        <v/>
      </c>
      <c r="F215" s="20" t="str">
        <f>VLOOKUP(E215,Q4.SL!G:O,6,FALSE)</f>
        <v/>
      </c>
      <c r="G215" s="39" t="str">
        <f>IF(ROW()-8&gt;Inf.!$I$10,"",VLOOKUP(E215,Q4.SL!G:O,4,FALSE))</f>
        <v/>
      </c>
      <c r="H215" s="20" t="str">
        <f>IF(ROW()-8&gt;Inf.!$I$10,"",VLOOKUP(E215,Q4.SL!G:O,5,FALSE))</f>
        <v/>
      </c>
      <c r="I215" s="58"/>
      <c r="J215" t="str">
        <f t="shared" ca="1" si="3"/>
        <v/>
      </c>
    </row>
    <row r="216" spans="1:10" ht="21.95" customHeight="1">
      <c r="A216" s="20" t="str">
        <f>VLOOKUP(E216,Q4.SL!G:O,8,FALSE)</f>
        <v/>
      </c>
      <c r="B216" s="36" t="str">
        <f>IFERROR(VLOOKUP(E216,Rec.!B:H,4,FALSE),"")</f>
        <v/>
      </c>
      <c r="C216" s="36" t="str">
        <f>IFERROR(VLOOKUP(E216,Rec.!B:H,5,FALSE),"")</f>
        <v/>
      </c>
      <c r="D216" s="20" t="str">
        <f>IFERROR(VLOOKUP(E216,Rec.!B:H,6,FALSE),"")</f>
        <v/>
      </c>
      <c r="E216" s="20" t="str">
        <f>IFERROR(VLOOKUP(ROW()-8,Q4.SL!B:Q,6,FALSE),"")</f>
        <v/>
      </c>
      <c r="F216" s="20" t="str">
        <f>VLOOKUP(E216,Q4.SL!G:O,6,FALSE)</f>
        <v/>
      </c>
      <c r="G216" s="39" t="str">
        <f>IF(ROW()-8&gt;Inf.!$I$10,"",VLOOKUP(E216,Q4.SL!G:O,4,FALSE))</f>
        <v/>
      </c>
      <c r="H216" s="20" t="str">
        <f>IF(ROW()-8&gt;Inf.!$I$10,"",VLOOKUP(E216,Q4.SL!G:O,5,FALSE))</f>
        <v/>
      </c>
      <c r="I216" s="58"/>
      <c r="J216" t="str">
        <f t="shared" ca="1" si="3"/>
        <v/>
      </c>
    </row>
    <row r="217" spans="1:10" ht="21.95" customHeight="1">
      <c r="A217" s="20" t="str">
        <f>VLOOKUP(E217,Q4.SL!G:O,8,FALSE)</f>
        <v/>
      </c>
      <c r="B217" s="36" t="str">
        <f>IFERROR(VLOOKUP(E217,Rec.!B:H,4,FALSE),"")</f>
        <v/>
      </c>
      <c r="C217" s="36" t="str">
        <f>IFERROR(VLOOKUP(E217,Rec.!B:H,5,FALSE),"")</f>
        <v/>
      </c>
      <c r="D217" s="20" t="str">
        <f>IFERROR(VLOOKUP(E217,Rec.!B:H,6,FALSE),"")</f>
        <v/>
      </c>
      <c r="E217" s="20" t="str">
        <f>IFERROR(VLOOKUP(ROW()-8,Q4.SL!B:Q,6,FALSE),"")</f>
        <v/>
      </c>
      <c r="F217" s="20" t="str">
        <f>VLOOKUP(E217,Q4.SL!G:O,6,FALSE)</f>
        <v/>
      </c>
      <c r="G217" s="39" t="str">
        <f>IF(ROW()-8&gt;Inf.!$I$10,"",VLOOKUP(E217,Q4.SL!G:O,4,FALSE))</f>
        <v/>
      </c>
      <c r="H217" s="20" t="str">
        <f>IF(ROW()-8&gt;Inf.!$I$10,"",VLOOKUP(E217,Q4.SL!G:O,5,FALSE))</f>
        <v/>
      </c>
      <c r="I217" s="58"/>
      <c r="J217" t="str">
        <f t="shared" ca="1" si="3"/>
        <v/>
      </c>
    </row>
    <row r="218" spans="1:10" ht="21.95" customHeight="1">
      <c r="A218" s="20" t="str">
        <f>VLOOKUP(E218,Q4.SL!G:O,8,FALSE)</f>
        <v/>
      </c>
      <c r="B218" s="36" t="str">
        <f>IFERROR(VLOOKUP(E218,Rec.!B:H,4,FALSE),"")</f>
        <v/>
      </c>
      <c r="C218" s="36" t="str">
        <f>IFERROR(VLOOKUP(E218,Rec.!B:H,5,FALSE),"")</f>
        <v/>
      </c>
      <c r="D218" s="20" t="str">
        <f>IFERROR(VLOOKUP(E218,Rec.!B:H,6,FALSE),"")</f>
        <v/>
      </c>
      <c r="E218" s="20" t="str">
        <f>IFERROR(VLOOKUP(ROW()-8,Q4.SL!B:Q,6,FALSE),"")</f>
        <v/>
      </c>
      <c r="F218" s="20" t="str">
        <f>VLOOKUP(E218,Q4.SL!G:O,6,FALSE)</f>
        <v/>
      </c>
      <c r="G218" s="39" t="str">
        <f>IF(ROW()-8&gt;Inf.!$I$10,"",VLOOKUP(E218,Q4.SL!G:O,4,FALSE))</f>
        <v/>
      </c>
      <c r="H218" s="20" t="str">
        <f>IF(ROW()-8&gt;Inf.!$I$10,"",VLOOKUP(E218,Q4.SL!G:O,5,FALSE))</f>
        <v/>
      </c>
      <c r="I218" s="58"/>
      <c r="J218" t="str">
        <f t="shared" ca="1" si="3"/>
        <v/>
      </c>
    </row>
    <row r="219" spans="1:10" ht="21.95" customHeight="1">
      <c r="A219" s="20" t="str">
        <f>VLOOKUP(E219,Q4.SL!G:O,8,FALSE)</f>
        <v/>
      </c>
      <c r="B219" s="36" t="str">
        <f>IFERROR(VLOOKUP(E219,Rec.!B:H,4,FALSE),"")</f>
        <v/>
      </c>
      <c r="C219" s="36" t="str">
        <f>IFERROR(VLOOKUP(E219,Rec.!B:H,5,FALSE),"")</f>
        <v/>
      </c>
      <c r="D219" s="20" t="str">
        <f>IFERROR(VLOOKUP(E219,Rec.!B:H,6,FALSE),"")</f>
        <v/>
      </c>
      <c r="E219" s="20" t="str">
        <f>IFERROR(VLOOKUP(ROW()-8,Q4.SL!B:Q,6,FALSE),"")</f>
        <v/>
      </c>
      <c r="F219" s="20" t="str">
        <f>VLOOKUP(E219,Q4.SL!G:O,6,FALSE)</f>
        <v/>
      </c>
      <c r="G219" s="39" t="str">
        <f>IF(ROW()-8&gt;Inf.!$I$10,"",VLOOKUP(E219,Q4.SL!G:O,4,FALSE))</f>
        <v/>
      </c>
      <c r="H219" s="20" t="str">
        <f>IF(ROW()-8&gt;Inf.!$I$10,"",VLOOKUP(E219,Q4.SL!G:O,5,FALSE))</f>
        <v/>
      </c>
      <c r="I219" s="58"/>
      <c r="J219" t="str">
        <f t="shared" ca="1" si="3"/>
        <v/>
      </c>
    </row>
    <row r="220" spans="1:10" ht="21.95" customHeight="1">
      <c r="A220" s="20" t="str">
        <f>VLOOKUP(E220,Q4.SL!G:O,8,FALSE)</f>
        <v/>
      </c>
      <c r="B220" s="36" t="str">
        <f>IFERROR(VLOOKUP(E220,Rec.!B:H,4,FALSE),"")</f>
        <v/>
      </c>
      <c r="C220" s="36" t="str">
        <f>IFERROR(VLOOKUP(E220,Rec.!B:H,5,FALSE),"")</f>
        <v/>
      </c>
      <c r="D220" s="20" t="str">
        <f>IFERROR(VLOOKUP(E220,Rec.!B:H,6,FALSE),"")</f>
        <v/>
      </c>
      <c r="E220" s="20" t="str">
        <f>IFERROR(VLOOKUP(ROW()-8,Q4.SL!B:Q,6,FALSE),"")</f>
        <v/>
      </c>
      <c r="F220" s="20" t="str">
        <f>VLOOKUP(E220,Q4.SL!G:O,6,FALSE)</f>
        <v/>
      </c>
      <c r="G220" s="39" t="str">
        <f>IF(ROW()-8&gt;Inf.!$I$10,"",VLOOKUP(E220,Q4.SL!G:O,4,FALSE))</f>
        <v/>
      </c>
      <c r="H220" s="20" t="str">
        <f>IF(ROW()-8&gt;Inf.!$I$10,"",VLOOKUP(E220,Q4.SL!G:O,5,FALSE))</f>
        <v/>
      </c>
      <c r="I220" s="58"/>
      <c r="J220" t="str">
        <f t="shared" ca="1" si="3"/>
        <v/>
      </c>
    </row>
    <row r="221" spans="1:10" ht="21.95" customHeight="1">
      <c r="A221" s="20" t="str">
        <f>VLOOKUP(E221,Q4.SL!G:O,8,FALSE)</f>
        <v/>
      </c>
      <c r="B221" s="36" t="str">
        <f>IFERROR(VLOOKUP(E221,Rec.!B:H,4,FALSE),"")</f>
        <v/>
      </c>
      <c r="C221" s="36" t="str">
        <f>IFERROR(VLOOKUP(E221,Rec.!B:H,5,FALSE),"")</f>
        <v/>
      </c>
      <c r="D221" s="20" t="str">
        <f>IFERROR(VLOOKUP(E221,Rec.!B:H,6,FALSE),"")</f>
        <v/>
      </c>
      <c r="E221" s="20" t="str">
        <f>IFERROR(VLOOKUP(ROW()-8,Q4.SL!B:Q,6,FALSE),"")</f>
        <v/>
      </c>
      <c r="F221" s="20" t="str">
        <f>VLOOKUP(E221,Q4.SL!G:O,6,FALSE)</f>
        <v/>
      </c>
      <c r="G221" s="39" t="str">
        <f>IF(ROW()-8&gt;Inf.!$I$10,"",VLOOKUP(E221,Q4.SL!G:O,4,FALSE))</f>
        <v/>
      </c>
      <c r="H221" s="20" t="str">
        <f>IF(ROW()-8&gt;Inf.!$I$10,"",VLOOKUP(E221,Q4.SL!G:O,5,FALSE))</f>
        <v/>
      </c>
      <c r="I221" s="58"/>
      <c r="J221" t="str">
        <f t="shared" ca="1" si="3"/>
        <v/>
      </c>
    </row>
    <row r="222" spans="1:10" ht="21.95" customHeight="1">
      <c r="A222" s="20" t="str">
        <f>VLOOKUP(E222,Q4.SL!G:O,8,FALSE)</f>
        <v/>
      </c>
      <c r="B222" s="36" t="str">
        <f>IFERROR(VLOOKUP(E222,Rec.!B:H,4,FALSE),"")</f>
        <v/>
      </c>
      <c r="C222" s="36" t="str">
        <f>IFERROR(VLOOKUP(E222,Rec.!B:H,5,FALSE),"")</f>
        <v/>
      </c>
      <c r="D222" s="20" t="str">
        <f>IFERROR(VLOOKUP(E222,Rec.!B:H,6,FALSE),"")</f>
        <v/>
      </c>
      <c r="E222" s="20" t="str">
        <f>IFERROR(VLOOKUP(ROW()-8,Q4.SL!B:Q,6,FALSE),"")</f>
        <v/>
      </c>
      <c r="F222" s="20" t="str">
        <f>VLOOKUP(E222,Q4.SL!G:O,6,FALSE)</f>
        <v/>
      </c>
      <c r="G222" s="39" t="str">
        <f>IF(ROW()-8&gt;Inf.!$I$10,"",VLOOKUP(E222,Q4.SL!G:O,4,FALSE))</f>
        <v/>
      </c>
      <c r="H222" s="20" t="str">
        <f>IF(ROW()-8&gt;Inf.!$I$10,"",VLOOKUP(E222,Q4.SL!G:O,5,FALSE))</f>
        <v/>
      </c>
      <c r="I222" s="58"/>
      <c r="J222" t="str">
        <f t="shared" ca="1" si="3"/>
        <v/>
      </c>
    </row>
    <row r="223" spans="1:10" ht="21.95" customHeight="1">
      <c r="A223" s="20" t="str">
        <f>VLOOKUP(E223,Q4.SL!G:O,8,FALSE)</f>
        <v/>
      </c>
      <c r="B223" s="36" t="str">
        <f>IFERROR(VLOOKUP(E223,Rec.!B:H,4,FALSE),"")</f>
        <v/>
      </c>
      <c r="C223" s="36" t="str">
        <f>IFERROR(VLOOKUP(E223,Rec.!B:H,5,FALSE),"")</f>
        <v/>
      </c>
      <c r="D223" s="20" t="str">
        <f>IFERROR(VLOOKUP(E223,Rec.!B:H,6,FALSE),"")</f>
        <v/>
      </c>
      <c r="E223" s="20" t="str">
        <f>IFERROR(VLOOKUP(ROW()-8,Q4.SL!B:Q,6,FALSE),"")</f>
        <v/>
      </c>
      <c r="F223" s="20" t="str">
        <f>VLOOKUP(E223,Q4.SL!G:O,6,FALSE)</f>
        <v/>
      </c>
      <c r="G223" s="39" t="str">
        <f>IF(ROW()-8&gt;Inf.!$I$10,"",VLOOKUP(E223,Q4.SL!G:O,4,FALSE))</f>
        <v/>
      </c>
      <c r="H223" s="20" t="str">
        <f>IF(ROW()-8&gt;Inf.!$I$10,"",VLOOKUP(E223,Q4.SL!G:O,5,FALSE))</f>
        <v/>
      </c>
      <c r="I223" s="58"/>
      <c r="J223" t="str">
        <f t="shared" ca="1" si="3"/>
        <v/>
      </c>
    </row>
    <row r="224" spans="1:10" ht="21.95" customHeight="1">
      <c r="A224" s="20" t="str">
        <f>VLOOKUP(E224,Q4.SL!G:O,8,FALSE)</f>
        <v/>
      </c>
      <c r="B224" s="36" t="str">
        <f>IFERROR(VLOOKUP(E224,Rec.!B:H,4,FALSE),"")</f>
        <v/>
      </c>
      <c r="C224" s="36" t="str">
        <f>IFERROR(VLOOKUP(E224,Rec.!B:H,5,FALSE),"")</f>
        <v/>
      </c>
      <c r="D224" s="20" t="str">
        <f>IFERROR(VLOOKUP(E224,Rec.!B:H,6,FALSE),"")</f>
        <v/>
      </c>
      <c r="E224" s="20" t="str">
        <f>IFERROR(VLOOKUP(ROW()-8,Q4.SL!B:Q,6,FALSE),"")</f>
        <v/>
      </c>
      <c r="F224" s="20" t="str">
        <f>VLOOKUP(E224,Q4.SL!G:O,6,FALSE)</f>
        <v/>
      </c>
      <c r="G224" s="39" t="str">
        <f>IF(ROW()-8&gt;Inf.!$I$10,"",VLOOKUP(E224,Q4.SL!G:O,4,FALSE))</f>
        <v/>
      </c>
      <c r="H224" s="20" t="str">
        <f>IF(ROW()-8&gt;Inf.!$I$10,"",VLOOKUP(E224,Q4.SL!G:O,5,FALSE))</f>
        <v/>
      </c>
      <c r="I224" s="58"/>
      <c r="J224" t="str">
        <f t="shared" ca="1" si="3"/>
        <v/>
      </c>
    </row>
    <row r="225" spans="1:10" ht="21.95" customHeight="1">
      <c r="A225" s="20" t="str">
        <f>VLOOKUP(E225,Q4.SL!G:O,8,FALSE)</f>
        <v/>
      </c>
      <c r="B225" s="36" t="str">
        <f>IFERROR(VLOOKUP(E225,Rec.!B:H,4,FALSE),"")</f>
        <v/>
      </c>
      <c r="C225" s="36" t="str">
        <f>IFERROR(VLOOKUP(E225,Rec.!B:H,5,FALSE),"")</f>
        <v/>
      </c>
      <c r="D225" s="20" t="str">
        <f>IFERROR(VLOOKUP(E225,Rec.!B:H,6,FALSE),"")</f>
        <v/>
      </c>
      <c r="E225" s="20" t="str">
        <f>IFERROR(VLOOKUP(ROW()-8,Q4.SL!B:Q,6,FALSE),"")</f>
        <v/>
      </c>
      <c r="F225" s="20" t="str">
        <f>VLOOKUP(E225,Q4.SL!G:O,6,FALSE)</f>
        <v/>
      </c>
      <c r="G225" s="39" t="str">
        <f>IF(ROW()-8&gt;Inf.!$I$10,"",VLOOKUP(E225,Q4.SL!G:O,4,FALSE))</f>
        <v/>
      </c>
      <c r="H225" s="20" t="str">
        <f>IF(ROW()-8&gt;Inf.!$I$10,"",VLOOKUP(E225,Q4.SL!G:O,5,FALSE))</f>
        <v/>
      </c>
      <c r="I225" s="58"/>
      <c r="J225" t="str">
        <f t="shared" ca="1" si="3"/>
        <v/>
      </c>
    </row>
    <row r="226" spans="1:10" ht="21.95" customHeight="1">
      <c r="A226" s="20" t="str">
        <f>VLOOKUP(E226,Q4.SL!G:O,8,FALSE)</f>
        <v/>
      </c>
      <c r="B226" s="36" t="str">
        <f>IFERROR(VLOOKUP(E226,Rec.!B:H,4,FALSE),"")</f>
        <v/>
      </c>
      <c r="C226" s="36" t="str">
        <f>IFERROR(VLOOKUP(E226,Rec.!B:H,5,FALSE),"")</f>
        <v/>
      </c>
      <c r="D226" s="20" t="str">
        <f>IFERROR(VLOOKUP(E226,Rec.!B:H,6,FALSE),"")</f>
        <v/>
      </c>
      <c r="E226" s="20" t="str">
        <f>IFERROR(VLOOKUP(ROW()-8,Q4.SL!B:Q,6,FALSE),"")</f>
        <v/>
      </c>
      <c r="F226" s="20" t="str">
        <f>VLOOKUP(E226,Q4.SL!G:O,6,FALSE)</f>
        <v/>
      </c>
      <c r="G226" s="39" t="str">
        <f>IF(ROW()-8&gt;Inf.!$I$10,"",VLOOKUP(E226,Q4.SL!G:O,4,FALSE))</f>
        <v/>
      </c>
      <c r="H226" s="20" t="str">
        <f>IF(ROW()-8&gt;Inf.!$I$10,"",VLOOKUP(E226,Q4.SL!G:O,5,FALSE))</f>
        <v/>
      </c>
      <c r="I226" s="58"/>
      <c r="J226" t="str">
        <f t="shared" ca="1" si="3"/>
        <v/>
      </c>
    </row>
    <row r="227" spans="1:10" ht="21.95" customHeight="1">
      <c r="A227" s="20" t="str">
        <f>VLOOKUP(E227,Q4.SL!G:O,8,FALSE)</f>
        <v/>
      </c>
      <c r="B227" s="36" t="str">
        <f>IFERROR(VLOOKUP(E227,Rec.!B:H,4,FALSE),"")</f>
        <v/>
      </c>
      <c r="C227" s="36" t="str">
        <f>IFERROR(VLOOKUP(E227,Rec.!B:H,5,FALSE),"")</f>
        <v/>
      </c>
      <c r="D227" s="20" t="str">
        <f>IFERROR(VLOOKUP(E227,Rec.!B:H,6,FALSE),"")</f>
        <v/>
      </c>
      <c r="E227" s="20" t="str">
        <f>IFERROR(VLOOKUP(ROW()-8,Q4.SL!B:Q,6,FALSE),"")</f>
        <v/>
      </c>
      <c r="F227" s="20" t="str">
        <f>VLOOKUP(E227,Q4.SL!G:O,6,FALSE)</f>
        <v/>
      </c>
      <c r="G227" s="39" t="str">
        <f>IF(ROW()-8&gt;Inf.!$I$10,"",VLOOKUP(E227,Q4.SL!G:O,4,FALSE))</f>
        <v/>
      </c>
      <c r="H227" s="20" t="str">
        <f>IF(ROW()-8&gt;Inf.!$I$10,"",VLOOKUP(E227,Q4.SL!G:O,5,FALSE))</f>
        <v/>
      </c>
      <c r="I227" s="58"/>
      <c r="J227" t="str">
        <f t="shared" ca="1" si="3"/>
        <v/>
      </c>
    </row>
    <row r="228" spans="1:10" ht="21.95" customHeight="1">
      <c r="A228" s="20" t="str">
        <f>VLOOKUP(E228,Q4.SL!G:O,8,FALSE)</f>
        <v/>
      </c>
      <c r="B228" s="36" t="str">
        <f>IFERROR(VLOOKUP(E228,Rec.!B:H,4,FALSE),"")</f>
        <v/>
      </c>
      <c r="C228" s="36" t="str">
        <f>IFERROR(VLOOKUP(E228,Rec.!B:H,5,FALSE),"")</f>
        <v/>
      </c>
      <c r="D228" s="20" t="str">
        <f>IFERROR(VLOOKUP(E228,Rec.!B:H,6,FALSE),"")</f>
        <v/>
      </c>
      <c r="E228" s="20" t="str">
        <f>IFERROR(VLOOKUP(ROW()-8,Q4.SL!B:Q,6,FALSE),"")</f>
        <v/>
      </c>
      <c r="F228" s="20" t="str">
        <f>VLOOKUP(E228,Q4.SL!G:O,6,FALSE)</f>
        <v/>
      </c>
      <c r="G228" s="39" t="str">
        <f>IF(ROW()-8&gt;Inf.!$I$10,"",VLOOKUP(E228,Q4.SL!G:O,4,FALSE))</f>
        <v/>
      </c>
      <c r="H228" s="20" t="str">
        <f>IF(ROW()-8&gt;Inf.!$I$10,"",VLOOKUP(E228,Q4.SL!G:O,5,FALSE))</f>
        <v/>
      </c>
      <c r="I228" s="58"/>
      <c r="J228" t="str">
        <f t="shared" ca="1" si="3"/>
        <v/>
      </c>
    </row>
    <row r="229" spans="1:10" ht="21.95" customHeight="1">
      <c r="A229" s="20" t="str">
        <f>VLOOKUP(E229,Q4.SL!G:O,8,FALSE)</f>
        <v/>
      </c>
      <c r="B229" s="36" t="str">
        <f>IFERROR(VLOOKUP(E229,Rec.!B:H,4,FALSE),"")</f>
        <v/>
      </c>
      <c r="C229" s="36" t="str">
        <f>IFERROR(VLOOKUP(E229,Rec.!B:H,5,FALSE),"")</f>
        <v/>
      </c>
      <c r="D229" s="20" t="str">
        <f>IFERROR(VLOOKUP(E229,Rec.!B:H,6,FALSE),"")</f>
        <v/>
      </c>
      <c r="E229" s="20" t="str">
        <f>IFERROR(VLOOKUP(ROW()-8,Q4.SL!B:Q,6,FALSE),"")</f>
        <v/>
      </c>
      <c r="F229" s="20" t="str">
        <f>VLOOKUP(E229,Q4.SL!G:O,6,FALSE)</f>
        <v/>
      </c>
      <c r="G229" s="39" t="str">
        <f>IF(ROW()-8&gt;Inf.!$I$10,"",VLOOKUP(E229,Q4.SL!G:O,4,FALSE))</f>
        <v/>
      </c>
      <c r="H229" s="20" t="str">
        <f>IF(ROW()-8&gt;Inf.!$I$10,"",VLOOKUP(E229,Q4.SL!G:O,5,FALSE))</f>
        <v/>
      </c>
      <c r="I229" s="58"/>
      <c r="J229" t="str">
        <f t="shared" ca="1" si="3"/>
        <v/>
      </c>
    </row>
    <row r="230" spans="1:10" ht="21.95" customHeight="1">
      <c r="A230" s="20" t="str">
        <f>VLOOKUP(E230,Q4.SL!G:O,8,FALSE)</f>
        <v/>
      </c>
      <c r="B230" s="36" t="str">
        <f>IFERROR(VLOOKUP(E230,Rec.!B:H,4,FALSE),"")</f>
        <v/>
      </c>
      <c r="C230" s="36" t="str">
        <f>IFERROR(VLOOKUP(E230,Rec.!B:H,5,FALSE),"")</f>
        <v/>
      </c>
      <c r="D230" s="20" t="str">
        <f>IFERROR(VLOOKUP(E230,Rec.!B:H,6,FALSE),"")</f>
        <v/>
      </c>
      <c r="E230" s="20" t="str">
        <f>IFERROR(VLOOKUP(ROW()-8,Q4.SL!B:Q,6,FALSE),"")</f>
        <v/>
      </c>
      <c r="F230" s="20" t="str">
        <f>VLOOKUP(E230,Q4.SL!G:O,6,FALSE)</f>
        <v/>
      </c>
      <c r="G230" s="39" t="str">
        <f>IF(ROW()-8&gt;Inf.!$I$10,"",VLOOKUP(E230,Q4.SL!G:O,4,FALSE))</f>
        <v/>
      </c>
      <c r="H230" s="20" t="str">
        <f>IF(ROW()-8&gt;Inf.!$I$10,"",VLOOKUP(E230,Q4.SL!G:O,5,FALSE))</f>
        <v/>
      </c>
      <c r="I230" s="58"/>
      <c r="J230" t="str">
        <f t="shared" ca="1" si="3"/>
        <v/>
      </c>
    </row>
    <row r="231" spans="1:10" ht="21.95" customHeight="1">
      <c r="A231" s="20" t="str">
        <f>VLOOKUP(E231,Q4.SL!G:O,8,FALSE)</f>
        <v/>
      </c>
      <c r="B231" s="36" t="str">
        <f>IFERROR(VLOOKUP(E231,Rec.!B:H,4,FALSE),"")</f>
        <v/>
      </c>
      <c r="C231" s="36" t="str">
        <f>IFERROR(VLOOKUP(E231,Rec.!B:H,5,FALSE),"")</f>
        <v/>
      </c>
      <c r="D231" s="20" t="str">
        <f>IFERROR(VLOOKUP(E231,Rec.!B:H,6,FALSE),"")</f>
        <v/>
      </c>
      <c r="E231" s="20" t="str">
        <f>IFERROR(VLOOKUP(ROW()-8,Q4.SL!B:Q,6,FALSE),"")</f>
        <v/>
      </c>
      <c r="F231" s="20" t="str">
        <f>VLOOKUP(E231,Q4.SL!G:O,6,FALSE)</f>
        <v/>
      </c>
      <c r="G231" s="39" t="str">
        <f>IF(ROW()-8&gt;Inf.!$I$10,"",VLOOKUP(E231,Q4.SL!G:O,4,FALSE))</f>
        <v/>
      </c>
      <c r="H231" s="20" t="str">
        <f>IF(ROW()-8&gt;Inf.!$I$10,"",VLOOKUP(E231,Q4.SL!G:O,5,FALSE))</f>
        <v/>
      </c>
      <c r="I231" s="58"/>
      <c r="J231" t="str">
        <f t="shared" ca="1" si="3"/>
        <v/>
      </c>
    </row>
    <row r="232" spans="1:10" ht="21.95" customHeight="1">
      <c r="A232" s="20" t="str">
        <f>VLOOKUP(E232,Q4.SL!G:O,8,FALSE)</f>
        <v/>
      </c>
      <c r="B232" s="36" t="str">
        <f>IFERROR(VLOOKUP(E232,Rec.!B:H,4,FALSE),"")</f>
        <v/>
      </c>
      <c r="C232" s="36" t="str">
        <f>IFERROR(VLOOKUP(E232,Rec.!B:H,5,FALSE),"")</f>
        <v/>
      </c>
      <c r="D232" s="20" t="str">
        <f>IFERROR(VLOOKUP(E232,Rec.!B:H,6,FALSE),"")</f>
        <v/>
      </c>
      <c r="E232" s="20" t="str">
        <f>IFERROR(VLOOKUP(ROW()-8,Q4.SL!B:Q,6,FALSE),"")</f>
        <v/>
      </c>
      <c r="F232" s="20" t="str">
        <f>VLOOKUP(E232,Q4.SL!G:O,6,FALSE)</f>
        <v/>
      </c>
      <c r="G232" s="39" t="str">
        <f>IF(ROW()-8&gt;Inf.!$I$10,"",VLOOKUP(E232,Q4.SL!G:O,4,FALSE))</f>
        <v/>
      </c>
      <c r="H232" s="20" t="str">
        <f>IF(ROW()-8&gt;Inf.!$I$10,"",VLOOKUP(E232,Q4.SL!G:O,5,FALSE))</f>
        <v/>
      </c>
      <c r="I232" s="58"/>
      <c r="J232" t="str">
        <f t="shared" ca="1" si="3"/>
        <v/>
      </c>
    </row>
    <row r="233" spans="1:10" ht="21.95" customHeight="1">
      <c r="A233" s="20" t="str">
        <f>VLOOKUP(E233,Q4.SL!G:O,8,FALSE)</f>
        <v/>
      </c>
      <c r="B233" s="36" t="str">
        <f>IFERROR(VLOOKUP(E233,Rec.!B:H,4,FALSE),"")</f>
        <v/>
      </c>
      <c r="C233" s="36" t="str">
        <f>IFERROR(VLOOKUP(E233,Rec.!B:H,5,FALSE),"")</f>
        <v/>
      </c>
      <c r="D233" s="20" t="str">
        <f>IFERROR(VLOOKUP(E233,Rec.!B:H,6,FALSE),"")</f>
        <v/>
      </c>
      <c r="E233" s="20" t="str">
        <f>IFERROR(VLOOKUP(ROW()-8,Q4.SL!B:Q,6,FALSE),"")</f>
        <v/>
      </c>
      <c r="F233" s="20" t="str">
        <f>VLOOKUP(E233,Q4.SL!G:O,6,FALSE)</f>
        <v/>
      </c>
      <c r="G233" s="39" t="str">
        <f>IF(ROW()-8&gt;Inf.!$I$10,"",VLOOKUP(E233,Q4.SL!G:O,4,FALSE))</f>
        <v/>
      </c>
      <c r="H233" s="20" t="str">
        <f>IF(ROW()-8&gt;Inf.!$I$10,"",VLOOKUP(E233,Q4.SL!G:O,5,FALSE))</f>
        <v/>
      </c>
      <c r="I233" s="58"/>
      <c r="J233" t="str">
        <f t="shared" ca="1" si="3"/>
        <v/>
      </c>
    </row>
    <row r="234" spans="1:10" ht="21.95" customHeight="1">
      <c r="A234" s="20" t="str">
        <f>VLOOKUP(E234,Q4.SL!G:O,8,FALSE)</f>
        <v/>
      </c>
      <c r="B234" s="36" t="str">
        <f>IFERROR(VLOOKUP(E234,Rec.!B:H,4,FALSE),"")</f>
        <v/>
      </c>
      <c r="C234" s="36" t="str">
        <f>IFERROR(VLOOKUP(E234,Rec.!B:H,5,FALSE),"")</f>
        <v/>
      </c>
      <c r="D234" s="20" t="str">
        <f>IFERROR(VLOOKUP(E234,Rec.!B:H,6,FALSE),"")</f>
        <v/>
      </c>
      <c r="E234" s="20" t="str">
        <f>IFERROR(VLOOKUP(ROW()-8,Q4.SL!B:Q,6,FALSE),"")</f>
        <v/>
      </c>
      <c r="F234" s="20" t="str">
        <f>VLOOKUP(E234,Q4.SL!G:O,6,FALSE)</f>
        <v/>
      </c>
      <c r="G234" s="39" t="str">
        <f>IF(ROW()-8&gt;Inf.!$I$10,"",VLOOKUP(E234,Q4.SL!G:O,4,FALSE))</f>
        <v/>
      </c>
      <c r="H234" s="20" t="str">
        <f>IF(ROW()-8&gt;Inf.!$I$10,"",VLOOKUP(E234,Q4.SL!G:O,5,FALSE))</f>
        <v/>
      </c>
      <c r="I234" s="58"/>
      <c r="J234" t="str">
        <f t="shared" ca="1" si="3"/>
        <v/>
      </c>
    </row>
    <row r="235" spans="1:10" ht="21.95" customHeight="1">
      <c r="A235" s="20" t="str">
        <f>VLOOKUP(E235,Q4.SL!G:O,8,FALSE)</f>
        <v/>
      </c>
      <c r="B235" s="36" t="str">
        <f>IFERROR(VLOOKUP(E235,Rec.!B:H,4,FALSE),"")</f>
        <v/>
      </c>
      <c r="C235" s="36" t="str">
        <f>IFERROR(VLOOKUP(E235,Rec.!B:H,5,FALSE),"")</f>
        <v/>
      </c>
      <c r="D235" s="20" t="str">
        <f>IFERROR(VLOOKUP(E235,Rec.!B:H,6,FALSE),"")</f>
        <v/>
      </c>
      <c r="E235" s="20" t="str">
        <f>IFERROR(VLOOKUP(ROW()-8,Q4.SL!B:Q,6,FALSE),"")</f>
        <v/>
      </c>
      <c r="F235" s="20" t="str">
        <f>VLOOKUP(E235,Q4.SL!G:O,6,FALSE)</f>
        <v/>
      </c>
      <c r="G235" s="39" t="str">
        <f>IF(ROW()-8&gt;Inf.!$I$10,"",VLOOKUP(E235,Q4.SL!G:O,4,FALSE))</f>
        <v/>
      </c>
      <c r="H235" s="20" t="str">
        <f>IF(ROW()-8&gt;Inf.!$I$10,"",VLOOKUP(E235,Q4.SL!G:O,5,FALSE))</f>
        <v/>
      </c>
      <c r="I235" s="58"/>
      <c r="J235" t="str">
        <f t="shared" ca="1" si="3"/>
        <v/>
      </c>
    </row>
    <row r="236" spans="1:10" ht="21.95" customHeight="1">
      <c r="A236" s="20" t="str">
        <f>VLOOKUP(E236,Q4.SL!G:O,8,FALSE)</f>
        <v/>
      </c>
      <c r="B236" s="36" t="str">
        <f>IFERROR(VLOOKUP(E236,Rec.!B:H,4,FALSE),"")</f>
        <v/>
      </c>
      <c r="C236" s="36" t="str">
        <f>IFERROR(VLOOKUP(E236,Rec.!B:H,5,FALSE),"")</f>
        <v/>
      </c>
      <c r="D236" s="20" t="str">
        <f>IFERROR(VLOOKUP(E236,Rec.!B:H,6,FALSE),"")</f>
        <v/>
      </c>
      <c r="E236" s="20" t="str">
        <f>IFERROR(VLOOKUP(ROW()-8,Q4.SL!B:Q,6,FALSE),"")</f>
        <v/>
      </c>
      <c r="F236" s="20" t="str">
        <f>VLOOKUP(E236,Q4.SL!G:O,6,FALSE)</f>
        <v/>
      </c>
      <c r="G236" s="39" t="str">
        <f>IF(ROW()-8&gt;Inf.!$I$10,"",VLOOKUP(E236,Q4.SL!G:O,4,FALSE))</f>
        <v/>
      </c>
      <c r="H236" s="20" t="str">
        <f>IF(ROW()-8&gt;Inf.!$I$10,"",VLOOKUP(E236,Q4.SL!G:O,5,FALSE))</f>
        <v/>
      </c>
      <c r="I236" s="58"/>
      <c r="J236" t="str">
        <f t="shared" ca="1" si="3"/>
        <v/>
      </c>
    </row>
    <row r="237" spans="1:10" ht="21.95" customHeight="1">
      <c r="A237" s="20" t="str">
        <f>VLOOKUP(E237,Q4.SL!G:O,8,FALSE)</f>
        <v/>
      </c>
      <c r="B237" s="36" t="str">
        <f>IFERROR(VLOOKUP(E237,Rec.!B:H,4,FALSE),"")</f>
        <v/>
      </c>
      <c r="C237" s="36" t="str">
        <f>IFERROR(VLOOKUP(E237,Rec.!B:H,5,FALSE),"")</f>
        <v/>
      </c>
      <c r="D237" s="20" t="str">
        <f>IFERROR(VLOOKUP(E237,Rec.!B:H,6,FALSE),"")</f>
        <v/>
      </c>
      <c r="E237" s="20" t="str">
        <f>IFERROR(VLOOKUP(ROW()-8,Q4.SL!B:Q,6,FALSE),"")</f>
        <v/>
      </c>
      <c r="F237" s="20" t="str">
        <f>VLOOKUP(E237,Q4.SL!G:O,6,FALSE)</f>
        <v/>
      </c>
      <c r="G237" s="39" t="str">
        <f>IF(ROW()-8&gt;Inf.!$I$10,"",VLOOKUP(E237,Q4.SL!G:O,4,FALSE))</f>
        <v/>
      </c>
      <c r="H237" s="20" t="str">
        <f>IF(ROW()-8&gt;Inf.!$I$10,"",VLOOKUP(E237,Q4.SL!G:O,5,FALSE))</f>
        <v/>
      </c>
      <c r="I237" s="58"/>
      <c r="J237" t="str">
        <f t="shared" ca="1" si="3"/>
        <v/>
      </c>
    </row>
    <row r="238" spans="1:10" ht="21.95" customHeight="1">
      <c r="A238" s="20" t="str">
        <f>VLOOKUP(E238,Q4.SL!G:O,8,FALSE)</f>
        <v/>
      </c>
      <c r="B238" s="36" t="str">
        <f>IFERROR(VLOOKUP(E238,Rec.!B:H,4,FALSE),"")</f>
        <v/>
      </c>
      <c r="C238" s="36" t="str">
        <f>IFERROR(VLOOKUP(E238,Rec.!B:H,5,FALSE),"")</f>
        <v/>
      </c>
      <c r="D238" s="20" t="str">
        <f>IFERROR(VLOOKUP(E238,Rec.!B:H,6,FALSE),"")</f>
        <v/>
      </c>
      <c r="E238" s="20" t="str">
        <f>IFERROR(VLOOKUP(ROW()-8,Q4.SL!B:Q,6,FALSE),"")</f>
        <v/>
      </c>
      <c r="F238" s="20" t="str">
        <f>VLOOKUP(E238,Q4.SL!G:O,6,FALSE)</f>
        <v/>
      </c>
      <c r="G238" s="39" t="str">
        <f>IF(ROW()-8&gt;Inf.!$I$10,"",VLOOKUP(E238,Q4.SL!G:O,4,FALSE))</f>
        <v/>
      </c>
      <c r="H238" s="20" t="str">
        <f>IF(ROW()-8&gt;Inf.!$I$10,"",VLOOKUP(E238,Q4.SL!G:O,5,FALSE))</f>
        <v/>
      </c>
      <c r="I238" s="58"/>
      <c r="J238" t="str">
        <f t="shared" ca="1" si="3"/>
        <v/>
      </c>
    </row>
    <row r="239" spans="1:10" ht="21.95" customHeight="1">
      <c r="A239" s="20" t="str">
        <f>VLOOKUP(E239,Q4.SL!G:O,8,FALSE)</f>
        <v/>
      </c>
      <c r="B239" s="36" t="str">
        <f>IFERROR(VLOOKUP(E239,Rec.!B:H,4,FALSE),"")</f>
        <v/>
      </c>
      <c r="C239" s="36" t="str">
        <f>IFERROR(VLOOKUP(E239,Rec.!B:H,5,FALSE),"")</f>
        <v/>
      </c>
      <c r="D239" s="20" t="str">
        <f>IFERROR(VLOOKUP(E239,Rec.!B:H,6,FALSE),"")</f>
        <v/>
      </c>
      <c r="E239" s="20" t="str">
        <f>IFERROR(VLOOKUP(ROW()-8,Q4.SL!B:Q,6,FALSE),"")</f>
        <v/>
      </c>
      <c r="F239" s="20" t="str">
        <f>VLOOKUP(E239,Q4.SL!G:O,6,FALSE)</f>
        <v/>
      </c>
      <c r="G239" s="39" t="str">
        <f>IF(ROW()-8&gt;Inf.!$I$10,"",VLOOKUP(E239,Q4.SL!G:O,4,FALSE))</f>
        <v/>
      </c>
      <c r="H239" s="20" t="str">
        <f>IF(ROW()-8&gt;Inf.!$I$10,"",VLOOKUP(E239,Q4.SL!G:O,5,FALSE))</f>
        <v/>
      </c>
      <c r="I239" s="58"/>
      <c r="J239" t="str">
        <f t="shared" ca="1" si="3"/>
        <v/>
      </c>
    </row>
    <row r="240" spans="1:10" ht="21.95" customHeight="1">
      <c r="A240" s="20" t="str">
        <f>VLOOKUP(E240,Q4.SL!G:O,8,FALSE)</f>
        <v/>
      </c>
      <c r="B240" s="36" t="str">
        <f>IFERROR(VLOOKUP(E240,Rec.!B:H,4,FALSE),"")</f>
        <v/>
      </c>
      <c r="C240" s="36" t="str">
        <f>IFERROR(VLOOKUP(E240,Rec.!B:H,5,FALSE),"")</f>
        <v/>
      </c>
      <c r="D240" s="20" t="str">
        <f>IFERROR(VLOOKUP(E240,Rec.!B:H,6,FALSE),"")</f>
        <v/>
      </c>
      <c r="E240" s="20" t="str">
        <f>IFERROR(VLOOKUP(ROW()-8,Q4.SL!B:Q,6,FALSE),"")</f>
        <v/>
      </c>
      <c r="F240" s="20" t="str">
        <f>VLOOKUP(E240,Q4.SL!G:O,6,FALSE)</f>
        <v/>
      </c>
      <c r="G240" s="39" t="str">
        <f>IF(ROW()-8&gt;Inf.!$I$10,"",VLOOKUP(E240,Q4.SL!G:O,4,FALSE))</f>
        <v/>
      </c>
      <c r="H240" s="20" t="str">
        <f>IF(ROW()-8&gt;Inf.!$I$10,"",VLOOKUP(E240,Q4.SL!G:O,5,FALSE))</f>
        <v/>
      </c>
      <c r="I240" s="58"/>
      <c r="J240" t="str">
        <f t="shared" ca="1" si="3"/>
        <v/>
      </c>
    </row>
    <row r="241" spans="1:10" ht="21.95" customHeight="1">
      <c r="A241" s="20" t="str">
        <f>VLOOKUP(E241,Q4.SL!G:O,8,FALSE)</f>
        <v/>
      </c>
      <c r="B241" s="36" t="str">
        <f>IFERROR(VLOOKUP(E241,Rec.!B:H,4,FALSE),"")</f>
        <v/>
      </c>
      <c r="C241" s="36" t="str">
        <f>IFERROR(VLOOKUP(E241,Rec.!B:H,5,FALSE),"")</f>
        <v/>
      </c>
      <c r="D241" s="20" t="str">
        <f>IFERROR(VLOOKUP(E241,Rec.!B:H,6,FALSE),"")</f>
        <v/>
      </c>
      <c r="E241" s="20" t="str">
        <f>IFERROR(VLOOKUP(ROW()-8,Q4.SL!B:Q,6,FALSE),"")</f>
        <v/>
      </c>
      <c r="F241" s="20" t="str">
        <f>VLOOKUP(E241,Q4.SL!G:O,6,FALSE)</f>
        <v/>
      </c>
      <c r="G241" s="39" t="str">
        <f>IF(ROW()-8&gt;Inf.!$I$10,"",VLOOKUP(E241,Q4.SL!G:O,4,FALSE))</f>
        <v/>
      </c>
      <c r="H241" s="20" t="str">
        <f>IF(ROW()-8&gt;Inf.!$I$10,"",VLOOKUP(E241,Q4.SL!G:O,5,FALSE))</f>
        <v/>
      </c>
      <c r="I241" s="58"/>
      <c r="J241" t="str">
        <f t="shared" ca="1" si="3"/>
        <v/>
      </c>
    </row>
    <row r="242" spans="1:10" ht="21.95" customHeight="1">
      <c r="A242" s="20" t="str">
        <f>VLOOKUP(E242,Q4.SL!G:O,8,FALSE)</f>
        <v/>
      </c>
      <c r="B242" s="36" t="str">
        <f>IFERROR(VLOOKUP(E242,Rec.!B:H,4,FALSE),"")</f>
        <v/>
      </c>
      <c r="C242" s="36" t="str">
        <f>IFERROR(VLOOKUP(E242,Rec.!B:H,5,FALSE),"")</f>
        <v/>
      </c>
      <c r="D242" s="20" t="str">
        <f>IFERROR(VLOOKUP(E242,Rec.!B:H,6,FALSE),"")</f>
        <v/>
      </c>
      <c r="E242" s="20" t="str">
        <f>IFERROR(VLOOKUP(ROW()-8,Q4.SL!B:Q,6,FALSE),"")</f>
        <v/>
      </c>
      <c r="F242" s="20" t="str">
        <f>VLOOKUP(E242,Q4.SL!G:O,6,FALSE)</f>
        <v/>
      </c>
      <c r="G242" s="39" t="str">
        <f>IF(ROW()-8&gt;Inf.!$I$10,"",VLOOKUP(E242,Q4.SL!G:O,4,FALSE))</f>
        <v/>
      </c>
      <c r="H242" s="20" t="str">
        <f>IF(ROW()-8&gt;Inf.!$I$10,"",VLOOKUP(E242,Q4.SL!G:O,5,FALSE))</f>
        <v/>
      </c>
      <c r="I242" s="58"/>
      <c r="J242" t="str">
        <f t="shared" ca="1" si="3"/>
        <v/>
      </c>
    </row>
    <row r="243" spans="1:10" ht="21.95" customHeight="1">
      <c r="A243" s="20" t="str">
        <f>VLOOKUP(E243,Q4.SL!G:O,8,FALSE)</f>
        <v/>
      </c>
      <c r="B243" s="36" t="str">
        <f>IFERROR(VLOOKUP(E243,Rec.!B:H,4,FALSE),"")</f>
        <v/>
      </c>
      <c r="C243" s="36" t="str">
        <f>IFERROR(VLOOKUP(E243,Rec.!B:H,5,FALSE),"")</f>
        <v/>
      </c>
      <c r="D243" s="20" t="str">
        <f>IFERROR(VLOOKUP(E243,Rec.!B:H,6,FALSE),"")</f>
        <v/>
      </c>
      <c r="E243" s="20" t="str">
        <f>IFERROR(VLOOKUP(ROW()-8,Q4.SL!B:Q,6,FALSE),"")</f>
        <v/>
      </c>
      <c r="F243" s="20" t="str">
        <f>VLOOKUP(E243,Q4.SL!G:O,6,FALSE)</f>
        <v/>
      </c>
      <c r="G243" s="39" t="str">
        <f>IF(ROW()-8&gt;Inf.!$I$10,"",VLOOKUP(E243,Q4.SL!G:O,4,FALSE))</f>
        <v/>
      </c>
      <c r="H243" s="20" t="str">
        <f>IF(ROW()-8&gt;Inf.!$I$10,"",VLOOKUP(E243,Q4.SL!G:O,5,FALSE))</f>
        <v/>
      </c>
      <c r="I243" s="58"/>
      <c r="J243" t="str">
        <f t="shared" ca="1" si="3"/>
        <v/>
      </c>
    </row>
    <row r="244" spans="1:10" ht="21.95" customHeight="1">
      <c r="A244" s="20" t="str">
        <f>VLOOKUP(E244,Q4.SL!G:O,8,FALSE)</f>
        <v/>
      </c>
      <c r="B244" s="36" t="str">
        <f>IFERROR(VLOOKUP(E244,Rec.!B:H,4,FALSE),"")</f>
        <v/>
      </c>
      <c r="C244" s="36" t="str">
        <f>IFERROR(VLOOKUP(E244,Rec.!B:H,5,FALSE),"")</f>
        <v/>
      </c>
      <c r="D244" s="20" t="str">
        <f>IFERROR(VLOOKUP(E244,Rec.!B:H,6,FALSE),"")</f>
        <v/>
      </c>
      <c r="E244" s="20" t="str">
        <f>IFERROR(VLOOKUP(ROW()-8,Q4.SL!B:Q,6,FALSE),"")</f>
        <v/>
      </c>
      <c r="F244" s="20" t="str">
        <f>VLOOKUP(E244,Q4.SL!G:O,6,FALSE)</f>
        <v/>
      </c>
      <c r="G244" s="39" t="str">
        <f>IF(ROW()-8&gt;Inf.!$I$10,"",VLOOKUP(E244,Q4.SL!G:O,4,FALSE))</f>
        <v/>
      </c>
      <c r="H244" s="20" t="str">
        <f>IF(ROW()-8&gt;Inf.!$I$10,"",VLOOKUP(E244,Q4.SL!G:O,5,FALSE))</f>
        <v/>
      </c>
      <c r="I244" s="58"/>
      <c r="J244" t="str">
        <f t="shared" ca="1" si="3"/>
        <v/>
      </c>
    </row>
    <row r="245" spans="1:10" ht="21.95" customHeight="1">
      <c r="A245" s="20" t="str">
        <f>VLOOKUP(E245,Q4.SL!G:O,8,FALSE)</f>
        <v/>
      </c>
      <c r="B245" s="36" t="str">
        <f>IFERROR(VLOOKUP(E245,Rec.!B:H,4,FALSE),"")</f>
        <v/>
      </c>
      <c r="C245" s="36" t="str">
        <f>IFERROR(VLOOKUP(E245,Rec.!B:H,5,FALSE),"")</f>
        <v/>
      </c>
      <c r="D245" s="20" t="str">
        <f>IFERROR(VLOOKUP(E245,Rec.!B:H,6,FALSE),"")</f>
        <v/>
      </c>
      <c r="E245" s="20" t="str">
        <f>IFERROR(VLOOKUP(ROW()-8,Q4.SL!B:Q,6,FALSE),"")</f>
        <v/>
      </c>
      <c r="F245" s="20" t="str">
        <f>VLOOKUP(E245,Q4.SL!G:O,6,FALSE)</f>
        <v/>
      </c>
      <c r="G245" s="39" t="str">
        <f>IF(ROW()-8&gt;Inf.!$I$10,"",VLOOKUP(E245,Q4.SL!G:O,4,FALSE))</f>
        <v/>
      </c>
      <c r="H245" s="20" t="str">
        <f>IF(ROW()-8&gt;Inf.!$I$10,"",VLOOKUP(E245,Q4.SL!G:O,5,FALSE))</f>
        <v/>
      </c>
      <c r="I245" s="58"/>
      <c r="J245" t="str">
        <f t="shared" ca="1" si="3"/>
        <v/>
      </c>
    </row>
    <row r="246" spans="1:10" ht="21.95" customHeight="1">
      <c r="A246" s="20" t="str">
        <f>VLOOKUP(E246,Q4.SL!G:O,8,FALSE)</f>
        <v/>
      </c>
      <c r="B246" s="36" t="str">
        <f>IFERROR(VLOOKUP(E246,Rec.!B:H,4,FALSE),"")</f>
        <v/>
      </c>
      <c r="C246" s="36" t="str">
        <f>IFERROR(VLOOKUP(E246,Rec.!B:H,5,FALSE),"")</f>
        <v/>
      </c>
      <c r="D246" s="20" t="str">
        <f>IFERROR(VLOOKUP(E246,Rec.!B:H,6,FALSE),"")</f>
        <v/>
      </c>
      <c r="E246" s="20" t="str">
        <f>IFERROR(VLOOKUP(ROW()-8,Q4.SL!B:Q,6,FALSE),"")</f>
        <v/>
      </c>
      <c r="F246" s="20" t="str">
        <f>VLOOKUP(E246,Q4.SL!G:O,6,FALSE)</f>
        <v/>
      </c>
      <c r="G246" s="39" t="str">
        <f>IF(ROW()-8&gt;Inf.!$I$10,"",VLOOKUP(E246,Q4.SL!G:O,4,FALSE))</f>
        <v/>
      </c>
      <c r="H246" s="20" t="str">
        <f>IF(ROW()-8&gt;Inf.!$I$10,"",VLOOKUP(E246,Q4.SL!G:O,5,FALSE))</f>
        <v/>
      </c>
      <c r="I246" s="58"/>
      <c r="J246" t="str">
        <f t="shared" ca="1" si="3"/>
        <v/>
      </c>
    </row>
    <row r="247" spans="1:10" ht="21.95" customHeight="1">
      <c r="A247" s="20" t="str">
        <f>VLOOKUP(E247,Q4.SL!G:O,8,FALSE)</f>
        <v/>
      </c>
      <c r="B247" s="36" t="str">
        <f>IFERROR(VLOOKUP(E247,Rec.!B:H,4,FALSE),"")</f>
        <v/>
      </c>
      <c r="C247" s="36" t="str">
        <f>IFERROR(VLOOKUP(E247,Rec.!B:H,5,FALSE),"")</f>
        <v/>
      </c>
      <c r="D247" s="20" t="str">
        <f>IFERROR(VLOOKUP(E247,Rec.!B:H,6,FALSE),"")</f>
        <v/>
      </c>
      <c r="E247" s="20" t="str">
        <f>IFERROR(VLOOKUP(ROW()-8,Q4.SL!B:Q,6,FALSE),"")</f>
        <v/>
      </c>
      <c r="F247" s="20" t="str">
        <f>VLOOKUP(E247,Q4.SL!G:O,6,FALSE)</f>
        <v/>
      </c>
      <c r="G247" s="39" t="str">
        <f>IF(ROW()-8&gt;Inf.!$I$10,"",VLOOKUP(E247,Q4.SL!G:O,4,FALSE))</f>
        <v/>
      </c>
      <c r="H247" s="20" t="str">
        <f>IF(ROW()-8&gt;Inf.!$I$10,"",VLOOKUP(E247,Q4.SL!G:O,5,FALSE))</f>
        <v/>
      </c>
      <c r="I247" s="58"/>
      <c r="J247" t="str">
        <f t="shared" ca="1" si="3"/>
        <v/>
      </c>
    </row>
    <row r="248" spans="1:10" ht="21.95" customHeight="1">
      <c r="A248" s="20" t="str">
        <f>VLOOKUP(E248,Q4.SL!G:O,8,FALSE)</f>
        <v/>
      </c>
      <c r="B248" s="36" t="str">
        <f>IFERROR(VLOOKUP(E248,Rec.!B:H,4,FALSE),"")</f>
        <v/>
      </c>
      <c r="C248" s="36" t="str">
        <f>IFERROR(VLOOKUP(E248,Rec.!B:H,5,FALSE),"")</f>
        <v/>
      </c>
      <c r="D248" s="20" t="str">
        <f>IFERROR(VLOOKUP(E248,Rec.!B:H,6,FALSE),"")</f>
        <v/>
      </c>
      <c r="E248" s="20" t="str">
        <f>IFERROR(VLOOKUP(ROW()-8,Q4.SL!B:Q,6,FALSE),"")</f>
        <v/>
      </c>
      <c r="F248" s="20" t="str">
        <f>VLOOKUP(E248,Q4.SL!G:O,6,FALSE)</f>
        <v/>
      </c>
      <c r="G248" s="39" t="str">
        <f>IF(ROW()-8&gt;Inf.!$I$10,"",VLOOKUP(E248,Q4.SL!G:O,4,FALSE))</f>
        <v/>
      </c>
      <c r="H248" s="20" t="str">
        <f>IF(ROW()-8&gt;Inf.!$I$10,"",VLOOKUP(E248,Q4.SL!G:O,5,FALSE))</f>
        <v/>
      </c>
      <c r="I248" s="58"/>
      <c r="J248" t="str">
        <f t="shared" ca="1" si="3"/>
        <v/>
      </c>
    </row>
    <row r="249" spans="1:10" ht="21.95" customHeight="1">
      <c r="A249" s="20" t="str">
        <f>VLOOKUP(E249,Q4.SL!G:O,8,FALSE)</f>
        <v/>
      </c>
      <c r="B249" s="36" t="str">
        <f>IFERROR(VLOOKUP(E249,Rec.!B:H,4,FALSE),"")</f>
        <v/>
      </c>
      <c r="C249" s="36" t="str">
        <f>IFERROR(VLOOKUP(E249,Rec.!B:H,5,FALSE),"")</f>
        <v/>
      </c>
      <c r="D249" s="20" t="str">
        <f>IFERROR(VLOOKUP(E249,Rec.!B:H,6,FALSE),"")</f>
        <v/>
      </c>
      <c r="E249" s="20" t="str">
        <f>IFERROR(VLOOKUP(ROW()-8,Q4.SL!B:Q,6,FALSE),"")</f>
        <v/>
      </c>
      <c r="F249" s="20" t="str">
        <f>VLOOKUP(E249,Q4.SL!G:O,6,FALSE)</f>
        <v/>
      </c>
      <c r="G249" s="39" t="str">
        <f>IF(ROW()-8&gt;Inf.!$I$10,"",VLOOKUP(E249,Q4.SL!G:O,4,FALSE))</f>
        <v/>
      </c>
      <c r="H249" s="20" t="str">
        <f>IF(ROW()-8&gt;Inf.!$I$10,"",VLOOKUP(E249,Q4.SL!G:O,5,FALSE))</f>
        <v/>
      </c>
      <c r="I249" s="58"/>
      <c r="J249" t="str">
        <f t="shared" ca="1" si="3"/>
        <v/>
      </c>
    </row>
    <row r="250" spans="1:10" ht="21.95" customHeight="1">
      <c r="A250" s="20" t="str">
        <f>VLOOKUP(E250,Q4.SL!G:O,8,FALSE)</f>
        <v/>
      </c>
      <c r="B250" s="36" t="str">
        <f>IFERROR(VLOOKUP(E250,Rec.!B:H,4,FALSE),"")</f>
        <v/>
      </c>
      <c r="C250" s="36" t="str">
        <f>IFERROR(VLOOKUP(E250,Rec.!B:H,5,FALSE),"")</f>
        <v/>
      </c>
      <c r="D250" s="20" t="str">
        <f>IFERROR(VLOOKUP(E250,Rec.!B:H,6,FALSE),"")</f>
        <v/>
      </c>
      <c r="E250" s="20" t="str">
        <f>IFERROR(VLOOKUP(ROW()-8,Q4.SL!B:Q,6,FALSE),"")</f>
        <v/>
      </c>
      <c r="F250" s="20" t="str">
        <f>VLOOKUP(E250,Q4.SL!G:O,6,FALSE)</f>
        <v/>
      </c>
      <c r="G250" s="39" t="str">
        <f>IF(ROW()-8&gt;Inf.!$I$10,"",VLOOKUP(E250,Q4.SL!G:O,4,FALSE))</f>
        <v/>
      </c>
      <c r="H250" s="20" t="str">
        <f>IF(ROW()-8&gt;Inf.!$I$10,"",VLOOKUP(E250,Q4.SL!G:O,5,FALSE))</f>
        <v/>
      </c>
      <c r="I250" s="58"/>
      <c r="J250" t="str">
        <f t="shared" ca="1" si="3"/>
        <v/>
      </c>
    </row>
    <row r="251" spans="1:10" ht="21.95" customHeight="1">
      <c r="A251" s="20" t="str">
        <f>VLOOKUP(E251,Q4.SL!G:O,8,FALSE)</f>
        <v/>
      </c>
      <c r="B251" s="36" t="str">
        <f>IFERROR(VLOOKUP(E251,Rec.!B:H,4,FALSE),"")</f>
        <v/>
      </c>
      <c r="C251" s="36" t="str">
        <f>IFERROR(VLOOKUP(E251,Rec.!B:H,5,FALSE),"")</f>
        <v/>
      </c>
      <c r="D251" s="20" t="str">
        <f>IFERROR(VLOOKUP(E251,Rec.!B:H,6,FALSE),"")</f>
        <v/>
      </c>
      <c r="E251" s="20" t="str">
        <f>IFERROR(VLOOKUP(ROW()-8,Q4.SL!B:Q,6,FALSE),"")</f>
        <v/>
      </c>
      <c r="F251" s="20" t="str">
        <f>VLOOKUP(E251,Q4.SL!G:O,6,FALSE)</f>
        <v/>
      </c>
      <c r="G251" s="39" t="str">
        <f>IF(ROW()-8&gt;Inf.!$I$10,"",VLOOKUP(E251,Q4.SL!G:O,4,FALSE))</f>
        <v/>
      </c>
      <c r="H251" s="20" t="str">
        <f>IF(ROW()-8&gt;Inf.!$I$10,"",VLOOKUP(E251,Q4.SL!G:O,5,FALSE))</f>
        <v/>
      </c>
      <c r="I251" s="58"/>
      <c r="J251" t="str">
        <f t="shared" ca="1" si="3"/>
        <v/>
      </c>
    </row>
    <row r="252" spans="1:10" ht="21.95" customHeight="1">
      <c r="A252" s="20" t="str">
        <f>VLOOKUP(E252,Q4.SL!G:O,8,FALSE)</f>
        <v/>
      </c>
      <c r="B252" s="36" t="str">
        <f>IFERROR(VLOOKUP(E252,Rec.!B:H,4,FALSE),"")</f>
        <v/>
      </c>
      <c r="C252" s="36" t="str">
        <f>IFERROR(VLOOKUP(E252,Rec.!B:H,5,FALSE),"")</f>
        <v/>
      </c>
      <c r="D252" s="20" t="str">
        <f>IFERROR(VLOOKUP(E252,Rec.!B:H,6,FALSE),"")</f>
        <v/>
      </c>
      <c r="E252" s="20" t="str">
        <f>IFERROR(VLOOKUP(ROW()-8,Q4.SL!B:Q,6,FALSE),"")</f>
        <v/>
      </c>
      <c r="F252" s="20" t="str">
        <f>VLOOKUP(E252,Q4.SL!G:O,6,FALSE)</f>
        <v/>
      </c>
      <c r="G252" s="39" t="str">
        <f>IF(ROW()-8&gt;Inf.!$I$10,"",VLOOKUP(E252,Q4.SL!G:O,4,FALSE))</f>
        <v/>
      </c>
      <c r="H252" s="20" t="str">
        <f>IF(ROW()-8&gt;Inf.!$I$10,"",VLOOKUP(E252,Q4.SL!G:O,5,FALSE))</f>
        <v/>
      </c>
      <c r="I252" s="58"/>
      <c r="J252" t="str">
        <f t="shared" ca="1" si="3"/>
        <v/>
      </c>
    </row>
    <row r="253" spans="1:10" ht="21.95" customHeight="1">
      <c r="A253" s="20" t="str">
        <f>VLOOKUP(E253,Q4.SL!G:O,8,FALSE)</f>
        <v/>
      </c>
      <c r="B253" s="36" t="str">
        <f>IFERROR(VLOOKUP(E253,Rec.!B:H,4,FALSE),"")</f>
        <v/>
      </c>
      <c r="C253" s="36" t="str">
        <f>IFERROR(VLOOKUP(E253,Rec.!B:H,5,FALSE),"")</f>
        <v/>
      </c>
      <c r="D253" s="20" t="str">
        <f>IFERROR(VLOOKUP(E253,Rec.!B:H,6,FALSE),"")</f>
        <v/>
      </c>
      <c r="E253" s="20" t="str">
        <f>IFERROR(VLOOKUP(ROW()-8,Q4.SL!B:Q,6,FALSE),"")</f>
        <v/>
      </c>
      <c r="F253" s="20" t="str">
        <f>VLOOKUP(E253,Q4.SL!G:O,6,FALSE)</f>
        <v/>
      </c>
      <c r="G253" s="39" t="str">
        <f>IF(ROW()-8&gt;Inf.!$I$10,"",VLOOKUP(E253,Q4.SL!G:O,4,FALSE))</f>
        <v/>
      </c>
      <c r="H253" s="20" t="str">
        <f>IF(ROW()-8&gt;Inf.!$I$10,"",VLOOKUP(E253,Q4.SL!G:O,5,FALSE))</f>
        <v/>
      </c>
      <c r="I253" s="58"/>
      <c r="J253" t="str">
        <f t="shared" ca="1" si="3"/>
        <v/>
      </c>
    </row>
    <row r="254" spans="1:10" ht="21.95" customHeight="1">
      <c r="A254" s="20" t="str">
        <f>VLOOKUP(E254,Q4.SL!G:O,8,FALSE)</f>
        <v/>
      </c>
      <c r="B254" s="36" t="str">
        <f>IFERROR(VLOOKUP(E254,Rec.!B:H,4,FALSE),"")</f>
        <v/>
      </c>
      <c r="C254" s="36" t="str">
        <f>IFERROR(VLOOKUP(E254,Rec.!B:H,5,FALSE),"")</f>
        <v/>
      </c>
      <c r="D254" s="20" t="str">
        <f>IFERROR(VLOOKUP(E254,Rec.!B:H,6,FALSE),"")</f>
        <v/>
      </c>
      <c r="E254" s="20" t="str">
        <f>IFERROR(VLOOKUP(ROW()-8,Q4.SL!B:Q,6,FALSE),"")</f>
        <v/>
      </c>
      <c r="F254" s="20" t="str">
        <f>VLOOKUP(E254,Q4.SL!G:O,6,FALSE)</f>
        <v/>
      </c>
      <c r="G254" s="39" t="str">
        <f>IF(ROW()-8&gt;Inf.!$I$10,"",VLOOKUP(E254,Q4.SL!G:O,4,FALSE))</f>
        <v/>
      </c>
      <c r="H254" s="20" t="str">
        <f>IF(ROW()-8&gt;Inf.!$I$10,"",VLOOKUP(E254,Q4.SL!G:O,5,FALSE))</f>
        <v/>
      </c>
      <c r="I254" s="58"/>
      <c r="J254" t="str">
        <f t="shared" ca="1" si="3"/>
        <v/>
      </c>
    </row>
    <row r="255" spans="1:10" ht="21.95" customHeight="1">
      <c r="A255" s="20" t="str">
        <f>VLOOKUP(E255,Q4.SL!G:O,8,FALSE)</f>
        <v/>
      </c>
      <c r="B255" s="36" t="str">
        <f>IFERROR(VLOOKUP(E255,Rec.!B:H,4,FALSE),"")</f>
        <v/>
      </c>
      <c r="C255" s="36" t="str">
        <f>IFERROR(VLOOKUP(E255,Rec.!B:H,5,FALSE),"")</f>
        <v/>
      </c>
      <c r="D255" s="20" t="str">
        <f>IFERROR(VLOOKUP(E255,Rec.!B:H,6,FALSE),"")</f>
        <v/>
      </c>
      <c r="E255" s="20" t="str">
        <f>IFERROR(VLOOKUP(ROW()-8,Q4.SL!B:Q,6,FALSE),"")</f>
        <v/>
      </c>
      <c r="F255" s="20" t="str">
        <f>VLOOKUP(E255,Q4.SL!G:O,6,FALSE)</f>
        <v/>
      </c>
      <c r="G255" s="39" t="str">
        <f>IF(ROW()-8&gt;Inf.!$I$10,"",VLOOKUP(E255,Q4.SL!G:O,4,FALSE))</f>
        <v/>
      </c>
      <c r="H255" s="20" t="str">
        <f>IF(ROW()-8&gt;Inf.!$I$10,"",VLOOKUP(E255,Q4.SL!G:O,5,FALSE))</f>
        <v/>
      </c>
      <c r="I255" s="58"/>
      <c r="J255" t="str">
        <f t="shared" ca="1" si="3"/>
        <v/>
      </c>
    </row>
    <row r="256" spans="1:10" ht="21.95" customHeight="1">
      <c r="A256" s="20" t="str">
        <f>VLOOKUP(E256,Q4.SL!G:O,8,FALSE)</f>
        <v/>
      </c>
      <c r="B256" s="36" t="str">
        <f>IFERROR(VLOOKUP(E256,Rec.!B:H,4,FALSE),"")</f>
        <v/>
      </c>
      <c r="C256" s="36" t="str">
        <f>IFERROR(VLOOKUP(E256,Rec.!B:H,5,FALSE),"")</f>
        <v/>
      </c>
      <c r="D256" s="20" t="str">
        <f>IFERROR(VLOOKUP(E256,Rec.!B:H,6,FALSE),"")</f>
        <v/>
      </c>
      <c r="E256" s="20" t="str">
        <f>IFERROR(VLOOKUP(ROW()-8,Q4.SL!B:Q,6,FALSE),"")</f>
        <v/>
      </c>
      <c r="F256" s="20" t="str">
        <f>VLOOKUP(E256,Q4.SL!G:O,6,FALSE)</f>
        <v/>
      </c>
      <c r="G256" s="39" t="str">
        <f>IF(ROW()-8&gt;Inf.!$I$10,"",VLOOKUP(E256,Q4.SL!G:O,4,FALSE))</f>
        <v/>
      </c>
      <c r="H256" s="20" t="str">
        <f>IF(ROW()-8&gt;Inf.!$I$10,"",VLOOKUP(E256,Q4.SL!G:O,5,FALSE))</f>
        <v/>
      </c>
      <c r="I256" s="58"/>
      <c r="J256" t="str">
        <f t="shared" ca="1" si="3"/>
        <v/>
      </c>
    </row>
    <row r="257" spans="1:10" ht="21.95" customHeight="1">
      <c r="A257" s="20" t="str">
        <f>VLOOKUP(E257,Q4.SL!G:O,8,FALSE)</f>
        <v/>
      </c>
      <c r="B257" s="36" t="str">
        <f>IFERROR(VLOOKUP(E257,Rec.!B:H,4,FALSE),"")</f>
        <v/>
      </c>
      <c r="C257" s="36" t="str">
        <f>IFERROR(VLOOKUP(E257,Rec.!B:H,5,FALSE),"")</f>
        <v/>
      </c>
      <c r="D257" s="20" t="str">
        <f>IFERROR(VLOOKUP(E257,Rec.!B:H,6,FALSE),"")</f>
        <v/>
      </c>
      <c r="E257" s="20" t="str">
        <f>IFERROR(VLOOKUP(ROW()-8,Q4.SL!B:Q,6,FALSE),"")</f>
        <v/>
      </c>
      <c r="F257" s="20" t="str">
        <f>VLOOKUP(E257,Q4.SL!G:O,6,FALSE)</f>
        <v/>
      </c>
      <c r="G257" s="39" t="str">
        <f>IF(ROW()-8&gt;Inf.!$I$10,"",VLOOKUP(E257,Q4.SL!G:O,4,FALSE))</f>
        <v/>
      </c>
      <c r="H257" s="20" t="str">
        <f>IF(ROW()-8&gt;Inf.!$I$10,"",VLOOKUP(E257,Q4.SL!G:O,5,FALSE))</f>
        <v/>
      </c>
      <c r="I257" s="58"/>
      <c r="J257" t="str">
        <f t="shared" ca="1" si="3"/>
        <v/>
      </c>
    </row>
    <row r="258" spans="1:10" ht="21.95" customHeight="1">
      <c r="A258" s="20" t="str">
        <f>VLOOKUP(E258,Q4.SL!G:O,8,FALSE)</f>
        <v/>
      </c>
      <c r="B258" s="36" t="str">
        <f>IFERROR(VLOOKUP(E258,Rec.!B:H,4,FALSE),"")</f>
        <v/>
      </c>
      <c r="C258" s="36" t="str">
        <f>IFERROR(VLOOKUP(E258,Rec.!B:H,5,FALSE),"")</f>
        <v/>
      </c>
      <c r="D258" s="20" t="str">
        <f>IFERROR(VLOOKUP(E258,Rec.!B:H,6,FALSE),"")</f>
        <v/>
      </c>
      <c r="E258" s="20" t="str">
        <f>IFERROR(VLOOKUP(ROW()-8,Q4.SL!B:Q,6,FALSE),"")</f>
        <v/>
      </c>
      <c r="F258" s="20" t="str">
        <f>VLOOKUP(E258,Q4.SL!G:O,6,FALSE)</f>
        <v/>
      </c>
      <c r="G258" s="39" t="str">
        <f>IF(ROW()-8&gt;Inf.!$I$10,"",VLOOKUP(E258,Q4.SL!G:O,4,FALSE))</f>
        <v/>
      </c>
      <c r="H258" s="20" t="str">
        <f>IF(ROW()-8&gt;Inf.!$I$10,"",VLOOKUP(E258,Q4.SL!G:O,5,FALSE))</f>
        <v/>
      </c>
      <c r="I258" s="58"/>
      <c r="J258" t="str">
        <f t="shared" ca="1" si="3"/>
        <v/>
      </c>
    </row>
    <row r="259" spans="1:10" ht="21.95" customHeight="1">
      <c r="A259" s="20" t="str">
        <f>VLOOKUP(E259,Q4.SL!G:O,8,FALSE)</f>
        <v/>
      </c>
      <c r="B259" s="36" t="str">
        <f>IFERROR(VLOOKUP(E259,Rec.!B:H,4,FALSE),"")</f>
        <v/>
      </c>
      <c r="C259" s="36" t="str">
        <f>IFERROR(VLOOKUP(E259,Rec.!B:H,5,FALSE),"")</f>
        <v/>
      </c>
      <c r="D259" s="20" t="str">
        <f>IFERROR(VLOOKUP(E259,Rec.!B:H,6,FALSE),"")</f>
        <v/>
      </c>
      <c r="E259" s="20" t="str">
        <f>IFERROR(VLOOKUP(ROW()-8,Q4.SL!B:Q,6,FALSE),"")</f>
        <v/>
      </c>
      <c r="F259" s="20" t="str">
        <f>VLOOKUP(E259,Q4.SL!G:O,6,FALSE)</f>
        <v/>
      </c>
      <c r="G259" s="39" t="str">
        <f>IF(ROW()-8&gt;Inf.!$I$10,"",VLOOKUP(E259,Q4.SL!G:O,4,FALSE))</f>
        <v/>
      </c>
      <c r="H259" s="20" t="str">
        <f>IF(ROW()-8&gt;Inf.!$I$10,"",VLOOKUP(E259,Q4.SL!G:O,5,FALSE))</f>
        <v/>
      </c>
      <c r="I259" s="58"/>
      <c r="J259" t="str">
        <f t="shared" ca="1" si="3"/>
        <v/>
      </c>
    </row>
    <row r="260" spans="1:10" ht="21.95" customHeight="1">
      <c r="A260" s="20" t="str">
        <f>VLOOKUP(E260,Q4.SL!G:O,8,FALSE)</f>
        <v/>
      </c>
      <c r="B260" s="36" t="str">
        <f>IFERROR(VLOOKUP(E260,Rec.!B:H,4,FALSE),"")</f>
        <v/>
      </c>
      <c r="C260" s="36" t="str">
        <f>IFERROR(VLOOKUP(E260,Rec.!B:H,5,FALSE),"")</f>
        <v/>
      </c>
      <c r="D260" s="20" t="str">
        <f>IFERROR(VLOOKUP(E260,Rec.!B:H,6,FALSE),"")</f>
        <v/>
      </c>
      <c r="E260" s="20" t="str">
        <f>IFERROR(VLOOKUP(ROW()-8,Q4.SL!B:Q,6,FALSE),"")</f>
        <v/>
      </c>
      <c r="F260" s="20" t="str">
        <f>VLOOKUP(E260,Q4.SL!G:O,6,FALSE)</f>
        <v/>
      </c>
      <c r="G260" s="39" t="str">
        <f>IF(ROW()-8&gt;Inf.!$I$10,"",VLOOKUP(E260,Q4.SL!G:O,4,FALSE))</f>
        <v/>
      </c>
      <c r="H260" s="20" t="str">
        <f>IF(ROW()-8&gt;Inf.!$I$10,"",VLOOKUP(E260,Q4.SL!G:O,5,FALSE))</f>
        <v/>
      </c>
      <c r="I260" s="58"/>
      <c r="J260" t="str">
        <f t="shared" ca="1" si="3"/>
        <v/>
      </c>
    </row>
    <row r="261" spans="1:10" ht="21.95" customHeight="1">
      <c r="A261" s="20" t="str">
        <f>VLOOKUP(E261,Q4.SL!G:O,8,FALSE)</f>
        <v/>
      </c>
      <c r="B261" s="36" t="str">
        <f>IFERROR(VLOOKUP(E261,Rec.!B:H,4,FALSE),"")</f>
        <v/>
      </c>
      <c r="C261" s="36" t="str">
        <f>IFERROR(VLOOKUP(E261,Rec.!B:H,5,FALSE),"")</f>
        <v/>
      </c>
      <c r="D261" s="20" t="str">
        <f>IFERROR(VLOOKUP(E261,Rec.!B:H,6,FALSE),"")</f>
        <v/>
      </c>
      <c r="E261" s="20" t="str">
        <f>IFERROR(VLOOKUP(ROW()-8,Q4.SL!B:Q,6,FALSE),"")</f>
        <v/>
      </c>
      <c r="F261" s="20" t="str">
        <f>VLOOKUP(E261,Q4.SL!G:O,6,FALSE)</f>
        <v/>
      </c>
      <c r="G261" s="39" t="str">
        <f>IF(ROW()-8&gt;Inf.!$I$10,"",VLOOKUP(E261,Q4.SL!G:O,4,FALSE))</f>
        <v/>
      </c>
      <c r="H261" s="20" t="str">
        <f>IF(ROW()-8&gt;Inf.!$I$10,"",VLOOKUP(E261,Q4.SL!G:O,5,FALSE))</f>
        <v/>
      </c>
      <c r="I261" s="58"/>
      <c r="J261" t="str">
        <f t="shared" ca="1" si="3"/>
        <v/>
      </c>
    </row>
    <row r="262" spans="1:10" ht="21.95" customHeight="1">
      <c r="A262" s="20" t="str">
        <f>VLOOKUP(E262,Q4.SL!G:O,8,FALSE)</f>
        <v/>
      </c>
      <c r="B262" s="36" t="str">
        <f>IFERROR(VLOOKUP(E262,Rec.!B:H,4,FALSE),"")</f>
        <v/>
      </c>
      <c r="C262" s="36" t="str">
        <f>IFERROR(VLOOKUP(E262,Rec.!B:H,5,FALSE),"")</f>
        <v/>
      </c>
      <c r="D262" s="20" t="str">
        <f>IFERROR(VLOOKUP(E262,Rec.!B:H,6,FALSE),"")</f>
        <v/>
      </c>
      <c r="E262" s="20" t="str">
        <f>IFERROR(VLOOKUP(ROW()-8,Q4.SL!B:Q,6,FALSE),"")</f>
        <v/>
      </c>
      <c r="F262" s="20" t="str">
        <f>VLOOKUP(E262,Q4.SL!G:O,6,FALSE)</f>
        <v/>
      </c>
      <c r="G262" s="39" t="str">
        <f>IF(ROW()-8&gt;Inf.!$I$10,"",VLOOKUP(E262,Q4.SL!G:O,4,FALSE))</f>
        <v/>
      </c>
      <c r="H262" s="20" t="str">
        <f>IF(ROW()-8&gt;Inf.!$I$10,"",VLOOKUP(E262,Q4.SL!G:O,5,FALSE))</f>
        <v/>
      </c>
      <c r="I262" s="58"/>
      <c r="J262" t="str">
        <f t="shared" ca="1" si="3"/>
        <v/>
      </c>
    </row>
    <row r="263" spans="1:10" ht="21.95" customHeight="1">
      <c r="A263" s="20" t="str">
        <f>VLOOKUP(E263,Q4.SL!G:O,8,FALSE)</f>
        <v/>
      </c>
      <c r="B263" s="36" t="str">
        <f>IFERROR(VLOOKUP(E263,Rec.!B:H,4,FALSE),"")</f>
        <v/>
      </c>
      <c r="C263" s="36" t="str">
        <f>IFERROR(VLOOKUP(E263,Rec.!B:H,5,FALSE),"")</f>
        <v/>
      </c>
      <c r="D263" s="20" t="str">
        <f>IFERROR(VLOOKUP(E263,Rec.!B:H,6,FALSE),"")</f>
        <v/>
      </c>
      <c r="E263" s="20" t="str">
        <f>IFERROR(VLOOKUP(ROW()-8,Q4.SL!B:Q,6,FALSE),"")</f>
        <v/>
      </c>
      <c r="F263" s="20" t="str">
        <f>VLOOKUP(E263,Q4.SL!G:O,6,FALSE)</f>
        <v/>
      </c>
      <c r="G263" s="39" t="str">
        <f>IF(ROW()-8&gt;Inf.!$I$10,"",VLOOKUP(E263,Q4.SL!G:O,4,FALSE))</f>
        <v/>
      </c>
      <c r="H263" s="20" t="str">
        <f>IF(ROW()-8&gt;Inf.!$I$10,"",VLOOKUP(E263,Q4.SL!G:O,5,FALSE))</f>
        <v/>
      </c>
      <c r="I263" s="58"/>
      <c r="J263" t="str">
        <f t="shared" ca="1" si="3"/>
        <v/>
      </c>
    </row>
    <row r="264" spans="1:10" ht="21.95" customHeight="1">
      <c r="A264" s="20" t="str">
        <f>VLOOKUP(E264,Q4.SL!G:O,8,FALSE)</f>
        <v/>
      </c>
      <c r="B264" s="36" t="str">
        <f>IFERROR(VLOOKUP(E264,Rec.!B:H,4,FALSE),"")</f>
        <v/>
      </c>
      <c r="C264" s="36" t="str">
        <f>IFERROR(VLOOKUP(E264,Rec.!B:H,5,FALSE),"")</f>
        <v/>
      </c>
      <c r="D264" s="20" t="str">
        <f>IFERROR(VLOOKUP(E264,Rec.!B:H,6,FALSE),"")</f>
        <v/>
      </c>
      <c r="E264" s="20" t="str">
        <f>IFERROR(VLOOKUP(ROW()-8,Q4.SL!B:Q,6,FALSE),"")</f>
        <v/>
      </c>
      <c r="F264" s="20" t="str">
        <f>VLOOKUP(E264,Q4.SL!G:O,6,FALSE)</f>
        <v/>
      </c>
      <c r="G264" s="39" t="str">
        <f>IF(ROW()-8&gt;Inf.!$I$10,"",VLOOKUP(E264,Q4.SL!G:O,4,FALSE))</f>
        <v/>
      </c>
      <c r="H264" s="20" t="str">
        <f>IF(ROW()-8&gt;Inf.!$I$10,"",VLOOKUP(E264,Q4.SL!G:O,5,FALSE))</f>
        <v/>
      </c>
      <c r="I264" s="58"/>
      <c r="J264" t="str">
        <f t="shared" ca="1" si="3"/>
        <v/>
      </c>
    </row>
    <row r="265" spans="1:10" ht="21.95" customHeight="1">
      <c r="A265" s="20" t="str">
        <f>VLOOKUP(E265,Q4.SL!G:O,8,FALSE)</f>
        <v/>
      </c>
      <c r="B265" s="36" t="str">
        <f>IFERROR(VLOOKUP(E265,Rec.!B:H,4,FALSE),"")</f>
        <v/>
      </c>
      <c r="C265" s="36" t="str">
        <f>IFERROR(VLOOKUP(E265,Rec.!B:H,5,FALSE),"")</f>
        <v/>
      </c>
      <c r="D265" s="20" t="str">
        <f>IFERROR(VLOOKUP(E265,Rec.!B:H,6,FALSE),"")</f>
        <v/>
      </c>
      <c r="E265" s="20" t="str">
        <f>IFERROR(VLOOKUP(ROW()-8,Q4.SL!B:Q,6,FALSE),"")</f>
        <v/>
      </c>
      <c r="F265" s="20" t="str">
        <f>VLOOKUP(E265,Q4.SL!G:O,6,FALSE)</f>
        <v/>
      </c>
      <c r="G265" s="39" t="str">
        <f>IF(ROW()-8&gt;Inf.!$I$10,"",VLOOKUP(E265,Q4.SL!G:O,4,FALSE))</f>
        <v/>
      </c>
      <c r="H265" s="20" t="str">
        <f>IF(ROW()-8&gt;Inf.!$I$10,"",VLOOKUP(E265,Q4.SL!G:O,5,FALSE))</f>
        <v/>
      </c>
      <c r="I265" s="58"/>
      <c r="J265" t="str">
        <f t="shared" ref="J265:J309" ca="1" si="4">IFERROR(_xlfn.RANK.AVG(A265,A:A,1),"")</f>
        <v/>
      </c>
    </row>
    <row r="266" spans="1:10" ht="21.95" customHeight="1">
      <c r="A266" s="20" t="str">
        <f>VLOOKUP(E266,Q4.SL!G:O,8,FALSE)</f>
        <v/>
      </c>
      <c r="B266" s="36" t="str">
        <f>IFERROR(VLOOKUP(E266,Rec.!B:H,4,FALSE),"")</f>
        <v/>
      </c>
      <c r="C266" s="36" t="str">
        <f>IFERROR(VLOOKUP(E266,Rec.!B:H,5,FALSE),"")</f>
        <v/>
      </c>
      <c r="D266" s="20" t="str">
        <f>IFERROR(VLOOKUP(E266,Rec.!B:H,6,FALSE),"")</f>
        <v/>
      </c>
      <c r="E266" s="20" t="str">
        <f>IFERROR(VLOOKUP(ROW()-8,Q4.SL!B:Q,6,FALSE),"")</f>
        <v/>
      </c>
      <c r="F266" s="20" t="str">
        <f>VLOOKUP(E266,Q4.SL!G:O,6,FALSE)</f>
        <v/>
      </c>
      <c r="G266" s="39" t="str">
        <f>IF(ROW()-8&gt;Inf.!$I$10,"",VLOOKUP(E266,Q4.SL!G:O,4,FALSE))</f>
        <v/>
      </c>
      <c r="H266" s="20" t="str">
        <f>IF(ROW()-8&gt;Inf.!$I$10,"",VLOOKUP(E266,Q4.SL!G:O,5,FALSE))</f>
        <v/>
      </c>
      <c r="I266" s="58"/>
      <c r="J266" t="str">
        <f t="shared" ca="1" si="4"/>
        <v/>
      </c>
    </row>
    <row r="267" spans="1:10" ht="21.95" customHeight="1">
      <c r="A267" s="20" t="str">
        <f>VLOOKUP(E267,Q4.SL!G:O,8,FALSE)</f>
        <v/>
      </c>
      <c r="B267" s="36" t="str">
        <f>IFERROR(VLOOKUP(E267,Rec.!B:H,4,FALSE),"")</f>
        <v/>
      </c>
      <c r="C267" s="36" t="str">
        <f>IFERROR(VLOOKUP(E267,Rec.!B:H,5,FALSE),"")</f>
        <v/>
      </c>
      <c r="D267" s="20" t="str">
        <f>IFERROR(VLOOKUP(E267,Rec.!B:H,6,FALSE),"")</f>
        <v/>
      </c>
      <c r="E267" s="20" t="str">
        <f>IFERROR(VLOOKUP(ROW()-8,Q4.SL!B:Q,6,FALSE),"")</f>
        <v/>
      </c>
      <c r="F267" s="20" t="str">
        <f>VLOOKUP(E267,Q4.SL!G:O,6,FALSE)</f>
        <v/>
      </c>
      <c r="G267" s="39" t="str">
        <f>IF(ROW()-8&gt;Inf.!$I$10,"",VLOOKUP(E267,Q4.SL!G:O,4,FALSE))</f>
        <v/>
      </c>
      <c r="H267" s="20" t="str">
        <f>IF(ROW()-8&gt;Inf.!$I$10,"",VLOOKUP(E267,Q4.SL!G:O,5,FALSE))</f>
        <v/>
      </c>
      <c r="I267" s="58"/>
      <c r="J267" t="str">
        <f t="shared" ca="1" si="4"/>
        <v/>
      </c>
    </row>
    <row r="268" spans="1:10" ht="21.95" customHeight="1">
      <c r="A268" s="20" t="str">
        <f>VLOOKUP(E268,Q4.SL!G:O,8,FALSE)</f>
        <v/>
      </c>
      <c r="B268" s="36" t="str">
        <f>IFERROR(VLOOKUP(E268,Rec.!B:H,4,FALSE),"")</f>
        <v/>
      </c>
      <c r="C268" s="36" t="str">
        <f>IFERROR(VLOOKUP(E268,Rec.!B:H,5,FALSE),"")</f>
        <v/>
      </c>
      <c r="D268" s="20" t="str">
        <f>IFERROR(VLOOKUP(E268,Rec.!B:H,6,FALSE),"")</f>
        <v/>
      </c>
      <c r="E268" s="20" t="str">
        <f>IFERROR(VLOOKUP(ROW()-8,Q4.SL!B:Q,6,FALSE),"")</f>
        <v/>
      </c>
      <c r="F268" s="20" t="str">
        <f>VLOOKUP(E268,Q4.SL!G:O,6,FALSE)</f>
        <v/>
      </c>
      <c r="G268" s="39" t="str">
        <f>IF(ROW()-8&gt;Inf.!$I$10,"",VLOOKUP(E268,Q4.SL!G:O,4,FALSE))</f>
        <v/>
      </c>
      <c r="H268" s="20" t="str">
        <f>IF(ROW()-8&gt;Inf.!$I$10,"",VLOOKUP(E268,Q4.SL!G:O,5,FALSE))</f>
        <v/>
      </c>
      <c r="I268" s="58"/>
      <c r="J268" t="str">
        <f t="shared" ca="1" si="4"/>
        <v/>
      </c>
    </row>
    <row r="269" spans="1:10" ht="21.95" customHeight="1">
      <c r="A269" s="20" t="str">
        <f>VLOOKUP(E269,Q4.SL!G:O,8,FALSE)</f>
        <v/>
      </c>
      <c r="B269" s="36" t="str">
        <f>IFERROR(VLOOKUP(E269,Rec.!B:H,4,FALSE),"")</f>
        <v/>
      </c>
      <c r="C269" s="36" t="str">
        <f>IFERROR(VLOOKUP(E269,Rec.!B:H,5,FALSE),"")</f>
        <v/>
      </c>
      <c r="D269" s="20" t="str">
        <f>IFERROR(VLOOKUP(E269,Rec.!B:H,6,FALSE),"")</f>
        <v/>
      </c>
      <c r="E269" s="20" t="str">
        <f>IFERROR(VLOOKUP(ROW()-8,Q4.SL!B:Q,6,FALSE),"")</f>
        <v/>
      </c>
      <c r="F269" s="20" t="str">
        <f>VLOOKUP(E269,Q4.SL!G:O,6,FALSE)</f>
        <v/>
      </c>
      <c r="G269" s="39" t="str">
        <f>IF(ROW()-8&gt;Inf.!$I$10,"",VLOOKUP(E269,Q4.SL!G:O,4,FALSE))</f>
        <v/>
      </c>
      <c r="H269" s="20" t="str">
        <f>IF(ROW()-8&gt;Inf.!$I$10,"",VLOOKUP(E269,Q4.SL!G:O,5,FALSE))</f>
        <v/>
      </c>
      <c r="I269" s="58"/>
      <c r="J269" t="str">
        <f t="shared" ca="1" si="4"/>
        <v/>
      </c>
    </row>
    <row r="270" spans="1:10" ht="21.95" customHeight="1">
      <c r="A270" s="20" t="str">
        <f>VLOOKUP(E270,Q4.SL!G:O,8,FALSE)</f>
        <v/>
      </c>
      <c r="B270" s="36" t="str">
        <f>IFERROR(VLOOKUP(E270,Rec.!B:H,4,FALSE),"")</f>
        <v/>
      </c>
      <c r="C270" s="36" t="str">
        <f>IFERROR(VLOOKUP(E270,Rec.!B:H,5,FALSE),"")</f>
        <v/>
      </c>
      <c r="D270" s="20" t="str">
        <f>IFERROR(VLOOKUP(E270,Rec.!B:H,6,FALSE),"")</f>
        <v/>
      </c>
      <c r="E270" s="20" t="str">
        <f>IFERROR(VLOOKUP(ROW()-8,Q4.SL!B:Q,6,FALSE),"")</f>
        <v/>
      </c>
      <c r="F270" s="20" t="str">
        <f>VLOOKUP(E270,Q4.SL!G:O,6,FALSE)</f>
        <v/>
      </c>
      <c r="G270" s="39" t="str">
        <f>IF(ROW()-8&gt;Inf.!$I$10,"",VLOOKUP(E270,Q4.SL!G:O,4,FALSE))</f>
        <v/>
      </c>
      <c r="H270" s="20" t="str">
        <f>IF(ROW()-8&gt;Inf.!$I$10,"",VLOOKUP(E270,Q4.SL!G:O,5,FALSE))</f>
        <v/>
      </c>
      <c r="I270" s="58"/>
      <c r="J270" t="str">
        <f t="shared" ca="1" si="4"/>
        <v/>
      </c>
    </row>
    <row r="271" spans="1:10" ht="21.95" customHeight="1">
      <c r="A271" s="20" t="str">
        <f>VLOOKUP(E271,Q4.SL!G:O,8,FALSE)</f>
        <v/>
      </c>
      <c r="B271" s="36" t="str">
        <f>IFERROR(VLOOKUP(E271,Rec.!B:H,4,FALSE),"")</f>
        <v/>
      </c>
      <c r="C271" s="36" t="str">
        <f>IFERROR(VLOOKUP(E271,Rec.!B:H,5,FALSE),"")</f>
        <v/>
      </c>
      <c r="D271" s="20" t="str">
        <f>IFERROR(VLOOKUP(E271,Rec.!B:H,6,FALSE),"")</f>
        <v/>
      </c>
      <c r="E271" s="20" t="str">
        <f>IFERROR(VLOOKUP(ROW()-8,Q4.SL!B:Q,6,FALSE),"")</f>
        <v/>
      </c>
      <c r="F271" s="20" t="str">
        <f>VLOOKUP(E271,Q4.SL!G:O,6,FALSE)</f>
        <v/>
      </c>
      <c r="G271" s="39" t="str">
        <f>IF(ROW()-8&gt;Inf.!$I$10,"",VLOOKUP(E271,Q4.SL!G:O,4,FALSE))</f>
        <v/>
      </c>
      <c r="H271" s="20" t="str">
        <f>IF(ROW()-8&gt;Inf.!$I$10,"",VLOOKUP(E271,Q4.SL!G:O,5,FALSE))</f>
        <v/>
      </c>
      <c r="I271" s="58"/>
      <c r="J271" t="str">
        <f t="shared" ca="1" si="4"/>
        <v/>
      </c>
    </row>
    <row r="272" spans="1:10" ht="21.95" customHeight="1">
      <c r="A272" s="20" t="str">
        <f>VLOOKUP(E272,Q4.SL!G:O,8,FALSE)</f>
        <v/>
      </c>
      <c r="B272" s="36" t="str">
        <f>IFERROR(VLOOKUP(E272,Rec.!B:H,4,FALSE),"")</f>
        <v/>
      </c>
      <c r="C272" s="36" t="str">
        <f>IFERROR(VLOOKUP(E272,Rec.!B:H,5,FALSE),"")</f>
        <v/>
      </c>
      <c r="D272" s="20" t="str">
        <f>IFERROR(VLOOKUP(E272,Rec.!B:H,6,FALSE),"")</f>
        <v/>
      </c>
      <c r="E272" s="20" t="str">
        <f>IFERROR(VLOOKUP(ROW()-8,Q4.SL!B:Q,6,FALSE),"")</f>
        <v/>
      </c>
      <c r="F272" s="20" t="str">
        <f>VLOOKUP(E272,Q4.SL!G:O,6,FALSE)</f>
        <v/>
      </c>
      <c r="G272" s="39" t="str">
        <f>IF(ROW()-8&gt;Inf.!$I$10,"",VLOOKUP(E272,Q4.SL!G:O,4,FALSE))</f>
        <v/>
      </c>
      <c r="H272" s="20" t="str">
        <f>IF(ROW()-8&gt;Inf.!$I$10,"",VLOOKUP(E272,Q4.SL!G:O,5,FALSE))</f>
        <v/>
      </c>
      <c r="I272" s="58"/>
      <c r="J272" t="str">
        <f t="shared" ca="1" si="4"/>
        <v/>
      </c>
    </row>
    <row r="273" spans="1:10" ht="21.95" customHeight="1">
      <c r="A273" s="20" t="str">
        <f>VLOOKUP(E273,Q4.SL!G:O,8,FALSE)</f>
        <v/>
      </c>
      <c r="B273" s="36" t="str">
        <f>IFERROR(VLOOKUP(E273,Rec.!B:H,4,FALSE),"")</f>
        <v/>
      </c>
      <c r="C273" s="36" t="str">
        <f>IFERROR(VLOOKUP(E273,Rec.!B:H,5,FALSE),"")</f>
        <v/>
      </c>
      <c r="D273" s="20" t="str">
        <f>IFERROR(VLOOKUP(E273,Rec.!B:H,6,FALSE),"")</f>
        <v/>
      </c>
      <c r="E273" s="20" t="str">
        <f>IFERROR(VLOOKUP(ROW()-8,Q4.SL!B:Q,6,FALSE),"")</f>
        <v/>
      </c>
      <c r="F273" s="20" t="str">
        <f>VLOOKUP(E273,Q4.SL!G:O,6,FALSE)</f>
        <v/>
      </c>
      <c r="G273" s="39" t="str">
        <f>IF(ROW()-8&gt;Inf.!$I$10,"",VLOOKUP(E273,Q4.SL!G:O,4,FALSE))</f>
        <v/>
      </c>
      <c r="H273" s="20" t="str">
        <f>IF(ROW()-8&gt;Inf.!$I$10,"",VLOOKUP(E273,Q4.SL!G:O,5,FALSE))</f>
        <v/>
      </c>
      <c r="I273" s="58"/>
      <c r="J273" t="str">
        <f t="shared" ca="1" si="4"/>
        <v/>
      </c>
    </row>
    <row r="274" spans="1:10" ht="21.95" customHeight="1">
      <c r="A274" s="20" t="str">
        <f>VLOOKUP(E274,Q4.SL!G:O,8,FALSE)</f>
        <v/>
      </c>
      <c r="B274" s="36" t="str">
        <f>IFERROR(VLOOKUP(E274,Rec.!B:H,4,FALSE),"")</f>
        <v/>
      </c>
      <c r="C274" s="36" t="str">
        <f>IFERROR(VLOOKUP(E274,Rec.!B:H,5,FALSE),"")</f>
        <v/>
      </c>
      <c r="D274" s="20" t="str">
        <f>IFERROR(VLOOKUP(E274,Rec.!B:H,6,FALSE),"")</f>
        <v/>
      </c>
      <c r="E274" s="20" t="str">
        <f>IFERROR(VLOOKUP(ROW()-8,Q4.SL!B:Q,6,FALSE),"")</f>
        <v/>
      </c>
      <c r="F274" s="20" t="str">
        <f>VLOOKUP(E274,Q4.SL!G:O,6,FALSE)</f>
        <v/>
      </c>
      <c r="G274" s="39" t="str">
        <f>IF(ROW()-8&gt;Inf.!$I$10,"",VLOOKUP(E274,Q4.SL!G:O,4,FALSE))</f>
        <v/>
      </c>
      <c r="H274" s="20" t="str">
        <f>IF(ROW()-8&gt;Inf.!$I$10,"",VLOOKUP(E274,Q4.SL!G:O,5,FALSE))</f>
        <v/>
      </c>
      <c r="I274" s="58"/>
      <c r="J274" t="str">
        <f t="shared" ca="1" si="4"/>
        <v/>
      </c>
    </row>
    <row r="275" spans="1:10" ht="21.95" customHeight="1">
      <c r="A275" s="20" t="str">
        <f>VLOOKUP(E275,Q4.SL!G:O,8,FALSE)</f>
        <v/>
      </c>
      <c r="B275" s="36" t="str">
        <f>IFERROR(VLOOKUP(E275,Rec.!B:H,4,FALSE),"")</f>
        <v/>
      </c>
      <c r="C275" s="36" t="str">
        <f>IFERROR(VLOOKUP(E275,Rec.!B:H,5,FALSE),"")</f>
        <v/>
      </c>
      <c r="D275" s="20" t="str">
        <f>IFERROR(VLOOKUP(E275,Rec.!B:H,6,FALSE),"")</f>
        <v/>
      </c>
      <c r="E275" s="20" t="str">
        <f>IFERROR(VLOOKUP(ROW()-8,Q4.SL!B:Q,6,FALSE),"")</f>
        <v/>
      </c>
      <c r="F275" s="20" t="str">
        <f>VLOOKUP(E275,Q4.SL!G:O,6,FALSE)</f>
        <v/>
      </c>
      <c r="G275" s="39" t="str">
        <f>IF(ROW()-8&gt;Inf.!$I$10,"",VLOOKUP(E275,Q4.SL!G:O,4,FALSE))</f>
        <v/>
      </c>
      <c r="H275" s="20" t="str">
        <f>IF(ROW()-8&gt;Inf.!$I$10,"",VLOOKUP(E275,Q4.SL!G:O,5,FALSE))</f>
        <v/>
      </c>
      <c r="I275" s="58"/>
      <c r="J275" t="str">
        <f t="shared" ca="1" si="4"/>
        <v/>
      </c>
    </row>
    <row r="276" spans="1:10" ht="21.95" customHeight="1">
      <c r="A276" s="20" t="str">
        <f>VLOOKUP(E276,Q4.SL!G:O,8,FALSE)</f>
        <v/>
      </c>
      <c r="B276" s="36" t="str">
        <f>IFERROR(VLOOKUP(E276,Rec.!B:H,4,FALSE),"")</f>
        <v/>
      </c>
      <c r="C276" s="36" t="str">
        <f>IFERROR(VLOOKUP(E276,Rec.!B:H,5,FALSE),"")</f>
        <v/>
      </c>
      <c r="D276" s="20" t="str">
        <f>IFERROR(VLOOKUP(E276,Rec.!B:H,6,FALSE),"")</f>
        <v/>
      </c>
      <c r="E276" s="20" t="str">
        <f>IFERROR(VLOOKUP(ROW()-8,Q4.SL!B:Q,6,FALSE),"")</f>
        <v/>
      </c>
      <c r="F276" s="20" t="str">
        <f>VLOOKUP(E276,Q4.SL!G:O,6,FALSE)</f>
        <v/>
      </c>
      <c r="G276" s="39" t="str">
        <f>IF(ROW()-8&gt;Inf.!$I$10,"",VLOOKUP(E276,Q4.SL!G:O,4,FALSE))</f>
        <v/>
      </c>
      <c r="H276" s="20" t="str">
        <f>IF(ROW()-8&gt;Inf.!$I$10,"",VLOOKUP(E276,Q4.SL!G:O,5,FALSE))</f>
        <v/>
      </c>
      <c r="I276" s="58"/>
      <c r="J276" t="str">
        <f t="shared" ca="1" si="4"/>
        <v/>
      </c>
    </row>
    <row r="277" spans="1:10" ht="21.95" customHeight="1">
      <c r="A277" s="20" t="str">
        <f>VLOOKUP(E277,Q4.SL!G:O,8,FALSE)</f>
        <v/>
      </c>
      <c r="B277" s="36" t="str">
        <f>IFERROR(VLOOKUP(E277,Rec.!B:H,4,FALSE),"")</f>
        <v/>
      </c>
      <c r="C277" s="36" t="str">
        <f>IFERROR(VLOOKUP(E277,Rec.!B:H,5,FALSE),"")</f>
        <v/>
      </c>
      <c r="D277" s="20" t="str">
        <f>IFERROR(VLOOKUP(E277,Rec.!B:H,6,FALSE),"")</f>
        <v/>
      </c>
      <c r="E277" s="20" t="str">
        <f>IFERROR(VLOOKUP(ROW()-8,Q4.SL!B:Q,6,FALSE),"")</f>
        <v/>
      </c>
      <c r="F277" s="20" t="str">
        <f>VLOOKUP(E277,Q4.SL!G:O,6,FALSE)</f>
        <v/>
      </c>
      <c r="G277" s="39" t="str">
        <f>IF(ROW()-8&gt;Inf.!$I$10,"",VLOOKUP(E277,Q4.SL!G:O,4,FALSE))</f>
        <v/>
      </c>
      <c r="H277" s="20" t="str">
        <f>IF(ROW()-8&gt;Inf.!$I$10,"",VLOOKUP(E277,Q4.SL!G:O,5,FALSE))</f>
        <v/>
      </c>
      <c r="I277" s="58"/>
      <c r="J277" t="str">
        <f t="shared" ca="1" si="4"/>
        <v/>
      </c>
    </row>
    <row r="278" spans="1:10" ht="21.95" customHeight="1">
      <c r="A278" s="20" t="str">
        <f>VLOOKUP(E278,Q4.SL!G:O,8,FALSE)</f>
        <v/>
      </c>
      <c r="B278" s="36" t="str">
        <f>IFERROR(VLOOKUP(E278,Rec.!B:H,4,FALSE),"")</f>
        <v/>
      </c>
      <c r="C278" s="36" t="str">
        <f>IFERROR(VLOOKUP(E278,Rec.!B:H,5,FALSE),"")</f>
        <v/>
      </c>
      <c r="D278" s="20" t="str">
        <f>IFERROR(VLOOKUP(E278,Rec.!B:H,6,FALSE),"")</f>
        <v/>
      </c>
      <c r="E278" s="20" t="str">
        <f>IFERROR(VLOOKUP(ROW()-8,Q4.SL!B:Q,6,FALSE),"")</f>
        <v/>
      </c>
      <c r="F278" s="20" t="str">
        <f>VLOOKUP(E278,Q4.SL!G:O,6,FALSE)</f>
        <v/>
      </c>
      <c r="G278" s="39" t="str">
        <f>IF(ROW()-8&gt;Inf.!$I$10,"",VLOOKUP(E278,Q4.SL!G:O,4,FALSE))</f>
        <v/>
      </c>
      <c r="H278" s="20" t="str">
        <f>IF(ROW()-8&gt;Inf.!$I$10,"",VLOOKUP(E278,Q4.SL!G:O,5,FALSE))</f>
        <v/>
      </c>
      <c r="I278" s="58"/>
      <c r="J278" t="str">
        <f t="shared" ca="1" si="4"/>
        <v/>
      </c>
    </row>
    <row r="279" spans="1:10" ht="21.95" customHeight="1">
      <c r="A279" s="20" t="str">
        <f>VLOOKUP(E279,Q4.SL!G:O,8,FALSE)</f>
        <v/>
      </c>
      <c r="B279" s="36" t="str">
        <f>IFERROR(VLOOKUP(E279,Rec.!B:H,4,FALSE),"")</f>
        <v/>
      </c>
      <c r="C279" s="36" t="str">
        <f>IFERROR(VLOOKUP(E279,Rec.!B:H,5,FALSE),"")</f>
        <v/>
      </c>
      <c r="D279" s="20" t="str">
        <f>IFERROR(VLOOKUP(E279,Rec.!B:H,6,FALSE),"")</f>
        <v/>
      </c>
      <c r="E279" s="20" t="str">
        <f>IFERROR(VLOOKUP(ROW()-8,Q4.SL!B:Q,6,FALSE),"")</f>
        <v/>
      </c>
      <c r="F279" s="20" t="str">
        <f>VLOOKUP(E279,Q4.SL!G:O,6,FALSE)</f>
        <v/>
      </c>
      <c r="G279" s="39" t="str">
        <f>IF(ROW()-8&gt;Inf.!$I$10,"",VLOOKUP(E279,Q4.SL!G:O,4,FALSE))</f>
        <v/>
      </c>
      <c r="H279" s="20" t="str">
        <f>IF(ROW()-8&gt;Inf.!$I$10,"",VLOOKUP(E279,Q4.SL!G:O,5,FALSE))</f>
        <v/>
      </c>
      <c r="I279" s="58"/>
      <c r="J279" t="str">
        <f t="shared" ca="1" si="4"/>
        <v/>
      </c>
    </row>
    <row r="280" spans="1:10" ht="21.95" customHeight="1">
      <c r="A280" s="20" t="str">
        <f>VLOOKUP(E280,Q4.SL!G:O,8,FALSE)</f>
        <v/>
      </c>
      <c r="B280" s="36" t="str">
        <f>IFERROR(VLOOKUP(E280,Rec.!B:H,4,FALSE),"")</f>
        <v/>
      </c>
      <c r="C280" s="36" t="str">
        <f>IFERROR(VLOOKUP(E280,Rec.!B:H,5,FALSE),"")</f>
        <v/>
      </c>
      <c r="D280" s="20" t="str">
        <f>IFERROR(VLOOKUP(E280,Rec.!B:H,6,FALSE),"")</f>
        <v/>
      </c>
      <c r="E280" s="20" t="str">
        <f>IFERROR(VLOOKUP(ROW()-8,Q4.SL!B:Q,6,FALSE),"")</f>
        <v/>
      </c>
      <c r="F280" s="20" t="str">
        <f>VLOOKUP(E280,Q4.SL!G:O,6,FALSE)</f>
        <v/>
      </c>
      <c r="G280" s="39" t="str">
        <f>IF(ROW()-8&gt;Inf.!$I$10,"",VLOOKUP(E280,Q4.SL!G:O,4,FALSE))</f>
        <v/>
      </c>
      <c r="H280" s="20" t="str">
        <f>IF(ROW()-8&gt;Inf.!$I$10,"",VLOOKUP(E280,Q4.SL!G:O,5,FALSE))</f>
        <v/>
      </c>
      <c r="I280" s="58"/>
      <c r="J280" t="str">
        <f t="shared" ca="1" si="4"/>
        <v/>
      </c>
    </row>
    <row r="281" spans="1:10" ht="21.95" customHeight="1">
      <c r="A281" s="20" t="str">
        <f>VLOOKUP(E281,Q4.SL!G:O,8,FALSE)</f>
        <v/>
      </c>
      <c r="B281" s="36" t="str">
        <f>IFERROR(VLOOKUP(E281,Rec.!B:H,4,FALSE),"")</f>
        <v/>
      </c>
      <c r="C281" s="36" t="str">
        <f>IFERROR(VLOOKUP(E281,Rec.!B:H,5,FALSE),"")</f>
        <v/>
      </c>
      <c r="D281" s="20" t="str">
        <f>IFERROR(VLOOKUP(E281,Rec.!B:H,6,FALSE),"")</f>
        <v/>
      </c>
      <c r="E281" s="20" t="str">
        <f>IFERROR(VLOOKUP(ROW()-8,Q4.SL!B:Q,6,FALSE),"")</f>
        <v/>
      </c>
      <c r="F281" s="20" t="str">
        <f>VLOOKUP(E281,Q4.SL!G:O,6,FALSE)</f>
        <v/>
      </c>
      <c r="G281" s="39" t="str">
        <f>IF(ROW()-8&gt;Inf.!$I$10,"",VLOOKUP(E281,Q4.SL!G:O,4,FALSE))</f>
        <v/>
      </c>
      <c r="H281" s="20" t="str">
        <f>IF(ROW()-8&gt;Inf.!$I$10,"",VLOOKUP(E281,Q4.SL!G:O,5,FALSE))</f>
        <v/>
      </c>
      <c r="I281" s="58"/>
      <c r="J281" t="str">
        <f t="shared" ca="1" si="4"/>
        <v/>
      </c>
    </row>
    <row r="282" spans="1:10" ht="21.95" customHeight="1">
      <c r="A282" s="20" t="str">
        <f>VLOOKUP(E282,Q4.SL!G:O,8,FALSE)</f>
        <v/>
      </c>
      <c r="B282" s="36" t="str">
        <f>IFERROR(VLOOKUP(E282,Rec.!B:H,4,FALSE),"")</f>
        <v/>
      </c>
      <c r="C282" s="36" t="str">
        <f>IFERROR(VLOOKUP(E282,Rec.!B:H,5,FALSE),"")</f>
        <v/>
      </c>
      <c r="D282" s="20" t="str">
        <f>IFERROR(VLOOKUP(E282,Rec.!B:H,6,FALSE),"")</f>
        <v/>
      </c>
      <c r="E282" s="20" t="str">
        <f>IFERROR(VLOOKUP(ROW()-8,Q4.SL!B:Q,6,FALSE),"")</f>
        <v/>
      </c>
      <c r="F282" s="20" t="str">
        <f>VLOOKUP(E282,Q4.SL!G:O,6,FALSE)</f>
        <v/>
      </c>
      <c r="G282" s="39" t="str">
        <f>IF(ROW()-8&gt;Inf.!$I$10,"",VLOOKUP(E282,Q4.SL!G:O,4,FALSE))</f>
        <v/>
      </c>
      <c r="H282" s="20" t="str">
        <f>IF(ROW()-8&gt;Inf.!$I$10,"",VLOOKUP(E282,Q4.SL!G:O,5,FALSE))</f>
        <v/>
      </c>
      <c r="I282" s="58"/>
      <c r="J282" t="str">
        <f t="shared" ca="1" si="4"/>
        <v/>
      </c>
    </row>
    <row r="283" spans="1:10" ht="21.95" customHeight="1">
      <c r="A283" s="20" t="str">
        <f>VLOOKUP(E283,Q4.SL!G:O,8,FALSE)</f>
        <v/>
      </c>
      <c r="B283" s="36" t="str">
        <f>IFERROR(VLOOKUP(E283,Rec.!B:H,4,FALSE),"")</f>
        <v/>
      </c>
      <c r="C283" s="36" t="str">
        <f>IFERROR(VLOOKUP(E283,Rec.!B:H,5,FALSE),"")</f>
        <v/>
      </c>
      <c r="D283" s="20" t="str">
        <f>IFERROR(VLOOKUP(E283,Rec.!B:H,6,FALSE),"")</f>
        <v/>
      </c>
      <c r="E283" s="20" t="str">
        <f>IFERROR(VLOOKUP(ROW()-8,Q4.SL!B:Q,6,FALSE),"")</f>
        <v/>
      </c>
      <c r="F283" s="20" t="str">
        <f>VLOOKUP(E283,Q4.SL!G:O,6,FALSE)</f>
        <v/>
      </c>
      <c r="G283" s="39" t="str">
        <f>IF(ROW()-8&gt;Inf.!$I$10,"",VLOOKUP(E283,Q4.SL!G:O,4,FALSE))</f>
        <v/>
      </c>
      <c r="H283" s="20" t="str">
        <f>IF(ROW()-8&gt;Inf.!$I$10,"",VLOOKUP(E283,Q4.SL!G:O,5,FALSE))</f>
        <v/>
      </c>
      <c r="I283" s="58"/>
      <c r="J283" t="str">
        <f t="shared" ca="1" si="4"/>
        <v/>
      </c>
    </row>
    <row r="284" spans="1:10" ht="21.95" customHeight="1">
      <c r="A284" s="20" t="str">
        <f>VLOOKUP(E284,Q4.SL!G:O,8,FALSE)</f>
        <v/>
      </c>
      <c r="B284" s="36" t="str">
        <f>IFERROR(VLOOKUP(E284,Rec.!B:H,4,FALSE),"")</f>
        <v/>
      </c>
      <c r="C284" s="36" t="str">
        <f>IFERROR(VLOOKUP(E284,Rec.!B:H,5,FALSE),"")</f>
        <v/>
      </c>
      <c r="D284" s="20" t="str">
        <f>IFERROR(VLOOKUP(E284,Rec.!B:H,6,FALSE),"")</f>
        <v/>
      </c>
      <c r="E284" s="20" t="str">
        <f>IFERROR(VLOOKUP(ROW()-8,Q4.SL!B:Q,6,FALSE),"")</f>
        <v/>
      </c>
      <c r="F284" s="20" t="str">
        <f>VLOOKUP(E284,Q4.SL!G:O,6,FALSE)</f>
        <v/>
      </c>
      <c r="G284" s="39" t="str">
        <f>IF(ROW()-8&gt;Inf.!$I$10,"",VLOOKUP(E284,Q4.SL!G:O,4,FALSE))</f>
        <v/>
      </c>
      <c r="H284" s="20" t="str">
        <f>IF(ROW()-8&gt;Inf.!$I$10,"",VLOOKUP(E284,Q4.SL!G:O,5,FALSE))</f>
        <v/>
      </c>
      <c r="I284" s="58"/>
      <c r="J284" t="str">
        <f t="shared" ca="1" si="4"/>
        <v/>
      </c>
    </row>
    <row r="285" spans="1:10" ht="21.95" customHeight="1">
      <c r="A285" s="20" t="str">
        <f>VLOOKUP(E285,Q4.SL!G:O,8,FALSE)</f>
        <v/>
      </c>
      <c r="B285" s="36" t="str">
        <f>IFERROR(VLOOKUP(E285,Rec.!B:H,4,FALSE),"")</f>
        <v/>
      </c>
      <c r="C285" s="36" t="str">
        <f>IFERROR(VLOOKUP(E285,Rec.!B:H,5,FALSE),"")</f>
        <v/>
      </c>
      <c r="D285" s="20" t="str">
        <f>IFERROR(VLOOKUP(E285,Rec.!B:H,6,FALSE),"")</f>
        <v/>
      </c>
      <c r="E285" s="20" t="str">
        <f>IFERROR(VLOOKUP(ROW()-8,Q4.SL!B:Q,6,FALSE),"")</f>
        <v/>
      </c>
      <c r="F285" s="20" t="str">
        <f>VLOOKUP(E285,Q4.SL!G:O,6,FALSE)</f>
        <v/>
      </c>
      <c r="G285" s="39" t="str">
        <f>IF(ROW()-8&gt;Inf.!$I$10,"",VLOOKUP(E285,Q4.SL!G:O,4,FALSE))</f>
        <v/>
      </c>
      <c r="H285" s="20" t="str">
        <f>IF(ROW()-8&gt;Inf.!$I$10,"",VLOOKUP(E285,Q4.SL!G:O,5,FALSE))</f>
        <v/>
      </c>
      <c r="I285" s="58"/>
      <c r="J285" t="str">
        <f t="shared" ca="1" si="4"/>
        <v/>
      </c>
    </row>
    <row r="286" spans="1:10" ht="21.95" customHeight="1">
      <c r="A286" s="20" t="str">
        <f>VLOOKUP(E286,Q4.SL!G:O,8,FALSE)</f>
        <v/>
      </c>
      <c r="B286" s="36" t="str">
        <f>IFERROR(VLOOKUP(E286,Rec.!B:H,4,FALSE),"")</f>
        <v/>
      </c>
      <c r="C286" s="36" t="str">
        <f>IFERROR(VLOOKUP(E286,Rec.!B:H,5,FALSE),"")</f>
        <v/>
      </c>
      <c r="D286" s="20" t="str">
        <f>IFERROR(VLOOKUP(E286,Rec.!B:H,6,FALSE),"")</f>
        <v/>
      </c>
      <c r="E286" s="20" t="str">
        <f>IFERROR(VLOOKUP(ROW()-8,Q4.SL!B:Q,6,FALSE),"")</f>
        <v/>
      </c>
      <c r="F286" s="20" t="str">
        <f>VLOOKUP(E286,Q4.SL!G:O,6,FALSE)</f>
        <v/>
      </c>
      <c r="G286" s="39" t="str">
        <f>IF(ROW()-8&gt;Inf.!$I$10,"",VLOOKUP(E286,Q4.SL!G:O,4,FALSE))</f>
        <v/>
      </c>
      <c r="H286" s="20" t="str">
        <f>IF(ROW()-8&gt;Inf.!$I$10,"",VLOOKUP(E286,Q4.SL!G:O,5,FALSE))</f>
        <v/>
      </c>
      <c r="I286" s="58"/>
      <c r="J286" t="str">
        <f t="shared" ca="1" si="4"/>
        <v/>
      </c>
    </row>
    <row r="287" spans="1:10" ht="21.95" customHeight="1">
      <c r="A287" s="20" t="str">
        <f>VLOOKUP(E287,Q4.SL!G:O,8,FALSE)</f>
        <v/>
      </c>
      <c r="B287" s="36" t="str">
        <f>IFERROR(VLOOKUP(E287,Rec.!B:H,4,FALSE),"")</f>
        <v/>
      </c>
      <c r="C287" s="36" t="str">
        <f>IFERROR(VLOOKUP(E287,Rec.!B:H,5,FALSE),"")</f>
        <v/>
      </c>
      <c r="D287" s="20" t="str">
        <f>IFERROR(VLOOKUP(E287,Rec.!B:H,6,FALSE),"")</f>
        <v/>
      </c>
      <c r="E287" s="20" t="str">
        <f>IFERROR(VLOOKUP(ROW()-8,Q4.SL!B:Q,6,FALSE),"")</f>
        <v/>
      </c>
      <c r="F287" s="20" t="str">
        <f>VLOOKUP(E287,Q4.SL!G:O,6,FALSE)</f>
        <v/>
      </c>
      <c r="G287" s="39" t="str">
        <f>IF(ROW()-8&gt;Inf.!$I$10,"",VLOOKUP(E287,Q4.SL!G:O,4,FALSE))</f>
        <v/>
      </c>
      <c r="H287" s="20" t="str">
        <f>IF(ROW()-8&gt;Inf.!$I$10,"",VLOOKUP(E287,Q4.SL!G:O,5,FALSE))</f>
        <v/>
      </c>
      <c r="I287" s="58"/>
      <c r="J287" t="str">
        <f t="shared" ca="1" si="4"/>
        <v/>
      </c>
    </row>
    <row r="288" spans="1:10" ht="21.95" customHeight="1">
      <c r="A288" s="20" t="str">
        <f>VLOOKUP(E288,Q4.SL!G:O,8,FALSE)</f>
        <v/>
      </c>
      <c r="B288" s="36" t="str">
        <f>IFERROR(VLOOKUP(E288,Rec.!B:H,4,FALSE),"")</f>
        <v/>
      </c>
      <c r="C288" s="36" t="str">
        <f>IFERROR(VLOOKUP(E288,Rec.!B:H,5,FALSE),"")</f>
        <v/>
      </c>
      <c r="D288" s="20" t="str">
        <f>IFERROR(VLOOKUP(E288,Rec.!B:H,6,FALSE),"")</f>
        <v/>
      </c>
      <c r="E288" s="20" t="str">
        <f>IFERROR(VLOOKUP(ROW()-8,Q4.SL!B:Q,6,FALSE),"")</f>
        <v/>
      </c>
      <c r="F288" s="20" t="str">
        <f>VLOOKUP(E288,Q4.SL!G:O,6,FALSE)</f>
        <v/>
      </c>
      <c r="G288" s="39" t="str">
        <f>IF(ROW()-8&gt;Inf.!$I$10,"",VLOOKUP(E288,Q4.SL!G:O,4,FALSE))</f>
        <v/>
      </c>
      <c r="H288" s="20" t="str">
        <f>IF(ROW()-8&gt;Inf.!$I$10,"",VLOOKUP(E288,Q4.SL!G:O,5,FALSE))</f>
        <v/>
      </c>
      <c r="I288" s="58"/>
      <c r="J288" t="str">
        <f t="shared" ca="1" si="4"/>
        <v/>
      </c>
    </row>
    <row r="289" spans="1:10" ht="21.95" customHeight="1">
      <c r="A289" s="20" t="str">
        <f>VLOOKUP(E289,Q4.SL!G:O,8,FALSE)</f>
        <v/>
      </c>
      <c r="B289" s="36" t="str">
        <f>IFERROR(VLOOKUP(E289,Rec.!B:H,4,FALSE),"")</f>
        <v/>
      </c>
      <c r="C289" s="36" t="str">
        <f>IFERROR(VLOOKUP(E289,Rec.!B:H,5,FALSE),"")</f>
        <v/>
      </c>
      <c r="D289" s="20" t="str">
        <f>IFERROR(VLOOKUP(E289,Rec.!B:H,6,FALSE),"")</f>
        <v/>
      </c>
      <c r="E289" s="20" t="str">
        <f>IFERROR(VLOOKUP(ROW()-8,Q4.SL!B:Q,6,FALSE),"")</f>
        <v/>
      </c>
      <c r="F289" s="20" t="str">
        <f>VLOOKUP(E289,Q4.SL!G:O,6,FALSE)</f>
        <v/>
      </c>
      <c r="G289" s="39" t="str">
        <f>IF(ROW()-8&gt;Inf.!$I$10,"",VLOOKUP(E289,Q4.SL!G:O,4,FALSE))</f>
        <v/>
      </c>
      <c r="H289" s="20" t="str">
        <f>IF(ROW()-8&gt;Inf.!$I$10,"",VLOOKUP(E289,Q4.SL!G:O,5,FALSE))</f>
        <v/>
      </c>
      <c r="I289" s="58"/>
      <c r="J289" t="str">
        <f t="shared" ca="1" si="4"/>
        <v/>
      </c>
    </row>
    <row r="290" spans="1:10" ht="21.95" customHeight="1">
      <c r="A290" s="20" t="str">
        <f>VLOOKUP(E290,Q4.SL!G:O,8,FALSE)</f>
        <v/>
      </c>
      <c r="B290" s="36" t="str">
        <f>IFERROR(VLOOKUP(E290,Rec.!B:H,4,FALSE),"")</f>
        <v/>
      </c>
      <c r="C290" s="36" t="str">
        <f>IFERROR(VLOOKUP(E290,Rec.!B:H,5,FALSE),"")</f>
        <v/>
      </c>
      <c r="D290" s="20" t="str">
        <f>IFERROR(VLOOKUP(E290,Rec.!B:H,6,FALSE),"")</f>
        <v/>
      </c>
      <c r="E290" s="20" t="str">
        <f>IFERROR(VLOOKUP(ROW()-8,Q4.SL!B:Q,6,FALSE),"")</f>
        <v/>
      </c>
      <c r="F290" s="20" t="str">
        <f>VLOOKUP(E290,Q4.SL!G:O,6,FALSE)</f>
        <v/>
      </c>
      <c r="G290" s="39" t="str">
        <f>IF(ROW()-8&gt;Inf.!$I$10,"",VLOOKUP(E290,Q4.SL!G:O,4,FALSE))</f>
        <v/>
      </c>
      <c r="H290" s="20" t="str">
        <f>IF(ROW()-8&gt;Inf.!$I$10,"",VLOOKUP(E290,Q4.SL!G:O,5,FALSE))</f>
        <v/>
      </c>
      <c r="I290" s="58"/>
      <c r="J290" t="str">
        <f t="shared" ca="1" si="4"/>
        <v/>
      </c>
    </row>
    <row r="291" spans="1:10" ht="21.95" customHeight="1">
      <c r="A291" s="20" t="str">
        <f>VLOOKUP(E291,Q4.SL!G:O,8,FALSE)</f>
        <v/>
      </c>
      <c r="B291" s="36" t="str">
        <f>IFERROR(VLOOKUP(E291,Rec.!B:H,4,FALSE),"")</f>
        <v/>
      </c>
      <c r="C291" s="36" t="str">
        <f>IFERROR(VLOOKUP(E291,Rec.!B:H,5,FALSE),"")</f>
        <v/>
      </c>
      <c r="D291" s="20" t="str">
        <f>IFERROR(VLOOKUP(E291,Rec.!B:H,6,FALSE),"")</f>
        <v/>
      </c>
      <c r="E291" s="20" t="str">
        <f>IFERROR(VLOOKUP(ROW()-8,Q4.SL!B:Q,6,FALSE),"")</f>
        <v/>
      </c>
      <c r="F291" s="20" t="str">
        <f>VLOOKUP(E291,Q4.SL!G:O,6,FALSE)</f>
        <v/>
      </c>
      <c r="G291" s="39" t="str">
        <f>IF(ROW()-8&gt;Inf.!$I$10,"",VLOOKUP(E291,Q4.SL!G:O,4,FALSE))</f>
        <v/>
      </c>
      <c r="H291" s="20" t="str">
        <f>IF(ROW()-8&gt;Inf.!$I$10,"",VLOOKUP(E291,Q4.SL!G:O,5,FALSE))</f>
        <v/>
      </c>
      <c r="I291" s="58"/>
      <c r="J291" t="str">
        <f t="shared" ca="1" si="4"/>
        <v/>
      </c>
    </row>
    <row r="292" spans="1:10" ht="21.95" customHeight="1">
      <c r="A292" s="20" t="str">
        <f>VLOOKUP(E292,Q4.SL!G:O,8,FALSE)</f>
        <v/>
      </c>
      <c r="B292" s="36" t="str">
        <f>IFERROR(VLOOKUP(E292,Rec.!B:H,4,FALSE),"")</f>
        <v/>
      </c>
      <c r="C292" s="36" t="str">
        <f>IFERROR(VLOOKUP(E292,Rec.!B:H,5,FALSE),"")</f>
        <v/>
      </c>
      <c r="D292" s="20" t="str">
        <f>IFERROR(VLOOKUP(E292,Rec.!B:H,6,FALSE),"")</f>
        <v/>
      </c>
      <c r="E292" s="20" t="str">
        <f>IFERROR(VLOOKUP(ROW()-8,Q4.SL!B:Q,6,FALSE),"")</f>
        <v/>
      </c>
      <c r="F292" s="20" t="str">
        <f>VLOOKUP(E292,Q4.SL!G:O,6,FALSE)</f>
        <v/>
      </c>
      <c r="G292" s="39" t="str">
        <f>IF(ROW()-8&gt;Inf.!$I$10,"",VLOOKUP(E292,Q4.SL!G:O,4,FALSE))</f>
        <v/>
      </c>
      <c r="H292" s="20" t="str">
        <f>IF(ROW()-8&gt;Inf.!$I$10,"",VLOOKUP(E292,Q4.SL!G:O,5,FALSE))</f>
        <v/>
      </c>
      <c r="I292" s="58"/>
      <c r="J292" t="str">
        <f t="shared" ca="1" si="4"/>
        <v/>
      </c>
    </row>
    <row r="293" spans="1:10" ht="21.95" customHeight="1">
      <c r="A293" s="20" t="str">
        <f>VLOOKUP(E293,Q4.SL!G:O,8,FALSE)</f>
        <v/>
      </c>
      <c r="B293" s="36" t="str">
        <f>IFERROR(VLOOKUP(E293,Rec.!B:H,4,FALSE),"")</f>
        <v/>
      </c>
      <c r="C293" s="36" t="str">
        <f>IFERROR(VLOOKUP(E293,Rec.!B:H,5,FALSE),"")</f>
        <v/>
      </c>
      <c r="D293" s="20" t="str">
        <f>IFERROR(VLOOKUP(E293,Rec.!B:H,6,FALSE),"")</f>
        <v/>
      </c>
      <c r="E293" s="20" t="str">
        <f>IFERROR(VLOOKUP(ROW()-8,Q4.SL!B:Q,6,FALSE),"")</f>
        <v/>
      </c>
      <c r="F293" s="20" t="str">
        <f>VLOOKUP(E293,Q4.SL!G:O,6,FALSE)</f>
        <v/>
      </c>
      <c r="G293" s="39" t="str">
        <f>IF(ROW()-8&gt;Inf.!$I$10,"",VLOOKUP(E293,Q4.SL!G:O,4,FALSE))</f>
        <v/>
      </c>
      <c r="H293" s="20" t="str">
        <f>IF(ROW()-8&gt;Inf.!$I$10,"",VLOOKUP(E293,Q4.SL!G:O,5,FALSE))</f>
        <v/>
      </c>
      <c r="I293" s="58"/>
      <c r="J293" t="str">
        <f t="shared" ca="1" si="4"/>
        <v/>
      </c>
    </row>
    <row r="294" spans="1:10" ht="21.95" customHeight="1">
      <c r="A294" s="20" t="str">
        <f>VLOOKUP(E294,Q4.SL!G:O,8,FALSE)</f>
        <v/>
      </c>
      <c r="B294" s="36" t="str">
        <f>IFERROR(VLOOKUP(E294,Rec.!B:H,4,FALSE),"")</f>
        <v/>
      </c>
      <c r="C294" s="36" t="str">
        <f>IFERROR(VLOOKUP(E294,Rec.!B:H,5,FALSE),"")</f>
        <v/>
      </c>
      <c r="D294" s="20" t="str">
        <f>IFERROR(VLOOKUP(E294,Rec.!B:H,6,FALSE),"")</f>
        <v/>
      </c>
      <c r="E294" s="20" t="str">
        <f>IFERROR(VLOOKUP(ROW()-8,Q4.SL!B:Q,6,FALSE),"")</f>
        <v/>
      </c>
      <c r="F294" s="20" t="str">
        <f>VLOOKUP(E294,Q4.SL!G:O,6,FALSE)</f>
        <v/>
      </c>
      <c r="G294" s="39" t="str">
        <f>IF(ROW()-8&gt;Inf.!$I$10,"",VLOOKUP(E294,Q4.SL!G:O,4,FALSE))</f>
        <v/>
      </c>
      <c r="H294" s="20" t="str">
        <f>IF(ROW()-8&gt;Inf.!$I$10,"",VLOOKUP(E294,Q4.SL!G:O,5,FALSE))</f>
        <v/>
      </c>
      <c r="I294" s="58"/>
      <c r="J294" t="str">
        <f t="shared" ca="1" si="4"/>
        <v/>
      </c>
    </row>
    <row r="295" spans="1:10" ht="21.95" customHeight="1">
      <c r="A295" s="20" t="str">
        <f>VLOOKUP(E295,Q4.SL!G:O,8,FALSE)</f>
        <v/>
      </c>
      <c r="B295" s="36" t="str">
        <f>IFERROR(VLOOKUP(E295,Rec.!B:H,4,FALSE),"")</f>
        <v/>
      </c>
      <c r="C295" s="36" t="str">
        <f>IFERROR(VLOOKUP(E295,Rec.!B:H,5,FALSE),"")</f>
        <v/>
      </c>
      <c r="D295" s="20" t="str">
        <f>IFERROR(VLOOKUP(E295,Rec.!B:H,6,FALSE),"")</f>
        <v/>
      </c>
      <c r="E295" s="20" t="str">
        <f>IFERROR(VLOOKUP(ROW()-8,Q4.SL!B:Q,6,FALSE),"")</f>
        <v/>
      </c>
      <c r="F295" s="20" t="str">
        <f>VLOOKUP(E295,Q4.SL!G:O,6,FALSE)</f>
        <v/>
      </c>
      <c r="G295" s="39" t="str">
        <f>IF(ROW()-8&gt;Inf.!$I$10,"",VLOOKUP(E295,Q4.SL!G:O,4,FALSE))</f>
        <v/>
      </c>
      <c r="H295" s="20" t="str">
        <f>IF(ROW()-8&gt;Inf.!$I$10,"",VLOOKUP(E295,Q4.SL!G:O,5,FALSE))</f>
        <v/>
      </c>
      <c r="I295" s="58"/>
      <c r="J295" t="str">
        <f t="shared" ca="1" si="4"/>
        <v/>
      </c>
    </row>
    <row r="296" spans="1:10" ht="21.95" customHeight="1">
      <c r="A296" s="20" t="str">
        <f>VLOOKUP(E296,Q4.SL!G:O,8,FALSE)</f>
        <v/>
      </c>
      <c r="B296" s="36" t="str">
        <f>IFERROR(VLOOKUP(E296,Rec.!B:H,4,FALSE),"")</f>
        <v/>
      </c>
      <c r="C296" s="36" t="str">
        <f>IFERROR(VLOOKUP(E296,Rec.!B:H,5,FALSE),"")</f>
        <v/>
      </c>
      <c r="D296" s="20" t="str">
        <f>IFERROR(VLOOKUP(E296,Rec.!B:H,6,FALSE),"")</f>
        <v/>
      </c>
      <c r="E296" s="20" t="str">
        <f>IFERROR(VLOOKUP(ROW()-8,Q4.SL!B:Q,6,FALSE),"")</f>
        <v/>
      </c>
      <c r="F296" s="20" t="str">
        <f>VLOOKUP(E296,Q4.SL!G:O,6,FALSE)</f>
        <v/>
      </c>
      <c r="G296" s="39" t="str">
        <f>IF(ROW()-8&gt;Inf.!$I$10,"",VLOOKUP(E296,Q4.SL!G:O,4,FALSE))</f>
        <v/>
      </c>
      <c r="H296" s="20" t="str">
        <f>IF(ROW()-8&gt;Inf.!$I$10,"",VLOOKUP(E296,Q4.SL!G:O,5,FALSE))</f>
        <v/>
      </c>
      <c r="I296" s="58"/>
      <c r="J296" t="str">
        <f t="shared" ca="1" si="4"/>
        <v/>
      </c>
    </row>
    <row r="297" spans="1:10" ht="21.95" customHeight="1">
      <c r="A297" s="20" t="str">
        <f>VLOOKUP(E297,Q4.SL!G:O,8,FALSE)</f>
        <v/>
      </c>
      <c r="B297" s="36" t="str">
        <f>IFERROR(VLOOKUP(E297,Rec.!B:H,4,FALSE),"")</f>
        <v/>
      </c>
      <c r="C297" s="36" t="str">
        <f>IFERROR(VLOOKUP(E297,Rec.!B:H,5,FALSE),"")</f>
        <v/>
      </c>
      <c r="D297" s="20" t="str">
        <f>IFERROR(VLOOKUP(E297,Rec.!B:H,6,FALSE),"")</f>
        <v/>
      </c>
      <c r="E297" s="20" t="str">
        <f>IFERROR(VLOOKUP(ROW()-8,Q4.SL!B:Q,6,FALSE),"")</f>
        <v/>
      </c>
      <c r="F297" s="20" t="str">
        <f>VLOOKUP(E297,Q4.SL!G:O,6,FALSE)</f>
        <v/>
      </c>
      <c r="G297" s="39" t="str">
        <f>IF(ROW()-8&gt;Inf.!$I$10,"",VLOOKUP(E297,Q4.SL!G:O,4,FALSE))</f>
        <v/>
      </c>
      <c r="H297" s="20" t="str">
        <f>IF(ROW()-8&gt;Inf.!$I$10,"",VLOOKUP(E297,Q4.SL!G:O,5,FALSE))</f>
        <v/>
      </c>
      <c r="I297" s="58"/>
      <c r="J297" t="str">
        <f t="shared" ca="1" si="4"/>
        <v/>
      </c>
    </row>
    <row r="298" spans="1:10" ht="21.95" customHeight="1">
      <c r="A298" s="20" t="str">
        <f>VLOOKUP(E298,Q4.SL!G:O,8,FALSE)</f>
        <v/>
      </c>
      <c r="B298" s="36" t="str">
        <f>IFERROR(VLOOKUP(E298,Rec.!B:H,4,FALSE),"")</f>
        <v/>
      </c>
      <c r="C298" s="36" t="str">
        <f>IFERROR(VLOOKUP(E298,Rec.!B:H,5,FALSE),"")</f>
        <v/>
      </c>
      <c r="D298" s="20" t="str">
        <f>IFERROR(VLOOKUP(E298,Rec.!B:H,6,FALSE),"")</f>
        <v/>
      </c>
      <c r="E298" s="20" t="str">
        <f>IFERROR(VLOOKUP(ROW()-8,Q4.SL!B:Q,6,FALSE),"")</f>
        <v/>
      </c>
      <c r="F298" s="20" t="str">
        <f>VLOOKUP(E298,Q4.SL!G:O,6,FALSE)</f>
        <v/>
      </c>
      <c r="G298" s="39" t="str">
        <f>IF(ROW()-8&gt;Inf.!$I$10,"",VLOOKUP(E298,Q4.SL!G:O,4,FALSE))</f>
        <v/>
      </c>
      <c r="H298" s="20" t="str">
        <f>IF(ROW()-8&gt;Inf.!$I$10,"",VLOOKUP(E298,Q4.SL!G:O,5,FALSE))</f>
        <v/>
      </c>
      <c r="I298" s="58"/>
      <c r="J298" t="str">
        <f t="shared" ca="1" si="4"/>
        <v/>
      </c>
    </row>
    <row r="299" spans="1:10" ht="21.95" customHeight="1">
      <c r="A299" s="20" t="str">
        <f>VLOOKUP(E299,Q4.SL!G:O,8,FALSE)</f>
        <v/>
      </c>
      <c r="B299" s="36" t="str">
        <f>IFERROR(VLOOKUP(E299,Rec.!B:H,4,FALSE),"")</f>
        <v/>
      </c>
      <c r="C299" s="36" t="str">
        <f>IFERROR(VLOOKUP(E299,Rec.!B:H,5,FALSE),"")</f>
        <v/>
      </c>
      <c r="D299" s="20" t="str">
        <f>IFERROR(VLOOKUP(E299,Rec.!B:H,6,FALSE),"")</f>
        <v/>
      </c>
      <c r="E299" s="20" t="str">
        <f>IFERROR(VLOOKUP(ROW()-8,Q4.SL!B:Q,6,FALSE),"")</f>
        <v/>
      </c>
      <c r="F299" s="20" t="str">
        <f>VLOOKUP(E299,Q4.SL!G:O,6,FALSE)</f>
        <v/>
      </c>
      <c r="G299" s="39" t="str">
        <f>IF(ROW()-8&gt;Inf.!$I$10,"",VLOOKUP(E299,Q4.SL!G:O,4,FALSE))</f>
        <v/>
      </c>
      <c r="H299" s="20" t="str">
        <f>IF(ROW()-8&gt;Inf.!$I$10,"",VLOOKUP(E299,Q4.SL!G:O,5,FALSE))</f>
        <v/>
      </c>
      <c r="I299" s="58"/>
      <c r="J299" t="str">
        <f t="shared" ca="1" si="4"/>
        <v/>
      </c>
    </row>
    <row r="300" spans="1:10" ht="21.95" customHeight="1">
      <c r="A300" s="20" t="str">
        <f>VLOOKUP(E300,Q4.SL!G:O,8,FALSE)</f>
        <v/>
      </c>
      <c r="B300" s="36" t="str">
        <f>IFERROR(VLOOKUP(E300,Rec.!B:H,4,FALSE),"")</f>
        <v/>
      </c>
      <c r="C300" s="36" t="str">
        <f>IFERROR(VLOOKUP(E300,Rec.!B:H,5,FALSE),"")</f>
        <v/>
      </c>
      <c r="D300" s="20" t="str">
        <f>IFERROR(VLOOKUP(E300,Rec.!B:H,6,FALSE),"")</f>
        <v/>
      </c>
      <c r="E300" s="20" t="str">
        <f>IFERROR(VLOOKUP(ROW()-8,Q4.SL!B:Q,6,FALSE),"")</f>
        <v/>
      </c>
      <c r="F300" s="20" t="str">
        <f>VLOOKUP(E300,Q4.SL!G:O,6,FALSE)</f>
        <v/>
      </c>
      <c r="G300" s="39" t="str">
        <f>IF(ROW()-8&gt;Inf.!$I$10,"",VLOOKUP(E300,Q4.SL!G:O,4,FALSE))</f>
        <v/>
      </c>
      <c r="H300" s="20" t="str">
        <f>IF(ROW()-8&gt;Inf.!$I$10,"",VLOOKUP(E300,Q4.SL!G:O,5,FALSE))</f>
        <v/>
      </c>
      <c r="I300" s="58"/>
      <c r="J300" t="str">
        <f t="shared" ca="1" si="4"/>
        <v/>
      </c>
    </row>
    <row r="301" spans="1:10" ht="21.95" customHeight="1">
      <c r="A301" s="20" t="str">
        <f>VLOOKUP(E301,Q4.SL!G:O,8,FALSE)</f>
        <v/>
      </c>
      <c r="B301" s="36" t="str">
        <f>IFERROR(VLOOKUP(E301,Rec.!B:H,4,FALSE),"")</f>
        <v/>
      </c>
      <c r="C301" s="36" t="str">
        <f>IFERROR(VLOOKUP(E301,Rec.!B:H,5,FALSE),"")</f>
        <v/>
      </c>
      <c r="D301" s="20" t="str">
        <f>IFERROR(VLOOKUP(E301,Rec.!B:H,6,FALSE),"")</f>
        <v/>
      </c>
      <c r="E301" s="20" t="str">
        <f>IFERROR(VLOOKUP(ROW()-8,Q4.SL!B:Q,6,FALSE),"")</f>
        <v/>
      </c>
      <c r="F301" s="20" t="str">
        <f>VLOOKUP(E301,Q4.SL!G:O,6,FALSE)</f>
        <v/>
      </c>
      <c r="G301" s="39" t="str">
        <f>IF(ROW()-8&gt;Inf.!$I$10,"",VLOOKUP(E301,Q4.SL!G:O,4,FALSE))</f>
        <v/>
      </c>
      <c r="H301" s="20" t="str">
        <f>IF(ROW()-8&gt;Inf.!$I$10,"",VLOOKUP(E301,Q4.SL!G:O,5,FALSE))</f>
        <v/>
      </c>
      <c r="I301" s="58"/>
      <c r="J301" t="str">
        <f t="shared" ca="1" si="4"/>
        <v/>
      </c>
    </row>
    <row r="302" spans="1:10" ht="21.95" customHeight="1">
      <c r="A302" s="20" t="str">
        <f>VLOOKUP(E302,Q4.SL!G:O,8,FALSE)</f>
        <v/>
      </c>
      <c r="B302" s="36" t="str">
        <f>IFERROR(VLOOKUP(E302,Rec.!B:H,4,FALSE),"")</f>
        <v/>
      </c>
      <c r="C302" s="36" t="str">
        <f>IFERROR(VLOOKUP(E302,Rec.!B:H,5,FALSE),"")</f>
        <v/>
      </c>
      <c r="D302" s="20" t="str">
        <f>IFERROR(VLOOKUP(E302,Rec.!B:H,6,FALSE),"")</f>
        <v/>
      </c>
      <c r="E302" s="20" t="str">
        <f>IFERROR(VLOOKUP(ROW()-8,Q4.SL!B:Q,6,FALSE),"")</f>
        <v/>
      </c>
      <c r="F302" s="20" t="str">
        <f>VLOOKUP(E302,Q4.SL!G:O,6,FALSE)</f>
        <v/>
      </c>
      <c r="G302" s="39" t="str">
        <f>IF(ROW()-8&gt;Inf.!$I$10,"",VLOOKUP(E302,Q4.SL!G:O,4,FALSE))</f>
        <v/>
      </c>
      <c r="H302" s="20" t="str">
        <f>IF(ROW()-8&gt;Inf.!$I$10,"",VLOOKUP(E302,Q4.SL!G:O,5,FALSE))</f>
        <v/>
      </c>
      <c r="I302" s="58"/>
      <c r="J302" t="str">
        <f t="shared" ca="1" si="4"/>
        <v/>
      </c>
    </row>
    <row r="303" spans="1:10" ht="21.95" customHeight="1">
      <c r="A303" s="20" t="str">
        <f>VLOOKUP(E303,Q4.SL!G:O,8,FALSE)</f>
        <v/>
      </c>
      <c r="B303" s="36" t="str">
        <f>IFERROR(VLOOKUP(E303,Rec.!B:H,4,FALSE),"")</f>
        <v/>
      </c>
      <c r="C303" s="36" t="str">
        <f>IFERROR(VLOOKUP(E303,Rec.!B:H,5,FALSE),"")</f>
        <v/>
      </c>
      <c r="D303" s="20" t="str">
        <f>IFERROR(VLOOKUP(E303,Rec.!B:H,6,FALSE),"")</f>
        <v/>
      </c>
      <c r="E303" s="20" t="str">
        <f>IFERROR(VLOOKUP(ROW()-8,Q4.SL!B:Q,6,FALSE),"")</f>
        <v/>
      </c>
      <c r="F303" s="20" t="str">
        <f>VLOOKUP(E303,Q4.SL!G:O,6,FALSE)</f>
        <v/>
      </c>
      <c r="G303" s="39" t="str">
        <f>IF(ROW()-8&gt;Inf.!$I$10,"",VLOOKUP(E303,Q4.SL!G:O,4,FALSE))</f>
        <v/>
      </c>
      <c r="H303" s="20" t="str">
        <f>IF(ROW()-8&gt;Inf.!$I$10,"",VLOOKUP(E303,Q4.SL!G:O,5,FALSE))</f>
        <v/>
      </c>
      <c r="I303" s="58"/>
      <c r="J303" t="str">
        <f t="shared" ca="1" si="4"/>
        <v/>
      </c>
    </row>
    <row r="304" spans="1:10" ht="21.95" customHeight="1">
      <c r="A304" s="20" t="str">
        <f>VLOOKUP(E304,Q4.SL!G:O,8,FALSE)</f>
        <v/>
      </c>
      <c r="B304" s="36" t="str">
        <f>IFERROR(VLOOKUP(E304,Rec.!B:H,4,FALSE),"")</f>
        <v/>
      </c>
      <c r="C304" s="36" t="str">
        <f>IFERROR(VLOOKUP(E304,Rec.!B:H,5,FALSE),"")</f>
        <v/>
      </c>
      <c r="D304" s="20" t="str">
        <f>IFERROR(VLOOKUP(E304,Rec.!B:H,6,FALSE),"")</f>
        <v/>
      </c>
      <c r="E304" s="20" t="str">
        <f>IFERROR(VLOOKUP(ROW()-8,Q4.SL!B:Q,6,FALSE),"")</f>
        <v/>
      </c>
      <c r="F304" s="20" t="str">
        <f>VLOOKUP(E304,Q4.SL!G:O,6,FALSE)</f>
        <v/>
      </c>
      <c r="G304" s="39" t="str">
        <f>IF(ROW()-8&gt;Inf.!$I$10,"",VLOOKUP(E304,Q4.SL!G:O,4,FALSE))</f>
        <v/>
      </c>
      <c r="H304" s="20" t="str">
        <f>IF(ROW()-8&gt;Inf.!$I$10,"",VLOOKUP(E304,Q4.SL!G:O,5,FALSE))</f>
        <v/>
      </c>
      <c r="I304" s="58"/>
      <c r="J304" t="str">
        <f t="shared" ca="1" si="4"/>
        <v/>
      </c>
    </row>
    <row r="305" spans="1:10" ht="21.95" customHeight="1">
      <c r="A305" s="20" t="str">
        <f>VLOOKUP(E305,Q4.SL!G:O,8,FALSE)</f>
        <v/>
      </c>
      <c r="B305" s="36" t="str">
        <f>IFERROR(VLOOKUP(E305,Rec.!B:H,4,FALSE),"")</f>
        <v/>
      </c>
      <c r="C305" s="36" t="str">
        <f>IFERROR(VLOOKUP(E305,Rec.!B:H,5,FALSE),"")</f>
        <v/>
      </c>
      <c r="D305" s="20" t="str">
        <f>IFERROR(VLOOKUP(E305,Rec.!B:H,6,FALSE),"")</f>
        <v/>
      </c>
      <c r="E305" s="20" t="str">
        <f>IFERROR(VLOOKUP(ROW()-8,Q4.SL!B:Q,6,FALSE),"")</f>
        <v/>
      </c>
      <c r="F305" s="20" t="str">
        <f>VLOOKUP(E305,Q4.SL!G:O,6,FALSE)</f>
        <v/>
      </c>
      <c r="G305" s="39" t="str">
        <f>IF(ROW()-8&gt;Inf.!$I$10,"",VLOOKUP(E305,Q4.SL!G:O,4,FALSE))</f>
        <v/>
      </c>
      <c r="H305" s="20" t="str">
        <f>IF(ROW()-8&gt;Inf.!$I$10,"",VLOOKUP(E305,Q4.SL!G:O,5,FALSE))</f>
        <v/>
      </c>
      <c r="I305" s="58"/>
      <c r="J305" t="str">
        <f t="shared" ca="1" si="4"/>
        <v/>
      </c>
    </row>
    <row r="306" spans="1:10" ht="21.95" customHeight="1">
      <c r="A306" s="20" t="str">
        <f>VLOOKUP(E306,Q4.SL!G:O,8,FALSE)</f>
        <v/>
      </c>
      <c r="B306" s="36" t="str">
        <f>IFERROR(VLOOKUP(E306,Rec.!B:H,4,FALSE),"")</f>
        <v/>
      </c>
      <c r="C306" s="36" t="str">
        <f>IFERROR(VLOOKUP(E306,Rec.!B:H,5,FALSE),"")</f>
        <v/>
      </c>
      <c r="D306" s="20" t="str">
        <f>IFERROR(VLOOKUP(E306,Rec.!B:H,6,FALSE),"")</f>
        <v/>
      </c>
      <c r="E306" s="20" t="str">
        <f>IFERROR(VLOOKUP(ROW()-8,Q4.SL!B:Q,6,FALSE),"")</f>
        <v/>
      </c>
      <c r="F306" s="20" t="str">
        <f>VLOOKUP(E306,Q4.SL!G:O,6,FALSE)</f>
        <v/>
      </c>
      <c r="G306" s="39" t="str">
        <f>IF(ROW()-8&gt;Inf.!$I$10,"",VLOOKUP(E306,Q4.SL!G:O,4,FALSE))</f>
        <v/>
      </c>
      <c r="H306" s="20" t="str">
        <f>IF(ROW()-8&gt;Inf.!$I$10,"",VLOOKUP(E306,Q4.SL!G:O,5,FALSE))</f>
        <v/>
      </c>
      <c r="I306" s="58"/>
      <c r="J306" t="str">
        <f t="shared" ca="1" si="4"/>
        <v/>
      </c>
    </row>
    <row r="307" spans="1:10" ht="21.95" customHeight="1">
      <c r="A307" s="20" t="str">
        <f>VLOOKUP(E307,Q4.SL!G:O,8,FALSE)</f>
        <v/>
      </c>
      <c r="B307" s="36" t="str">
        <f>IFERROR(VLOOKUP(E307,Rec.!B:H,4,FALSE),"")</f>
        <v/>
      </c>
      <c r="C307" s="36" t="str">
        <f>IFERROR(VLOOKUP(E307,Rec.!B:H,5,FALSE),"")</f>
        <v/>
      </c>
      <c r="D307" s="20" t="str">
        <f>IFERROR(VLOOKUP(E307,Rec.!B:H,6,FALSE),"")</f>
        <v/>
      </c>
      <c r="E307" s="20" t="str">
        <f>IFERROR(VLOOKUP(ROW()-8,Q4.SL!B:Q,6,FALSE),"")</f>
        <v/>
      </c>
      <c r="F307" s="20" t="str">
        <f>VLOOKUP(E307,Q4.SL!G:O,6,FALSE)</f>
        <v/>
      </c>
      <c r="G307" s="39" t="str">
        <f>IF(ROW()-8&gt;Inf.!$I$10,"",VLOOKUP(E307,Q4.SL!G:O,4,FALSE))</f>
        <v/>
      </c>
      <c r="H307" s="20" t="str">
        <f>IF(ROW()-8&gt;Inf.!$I$10,"",VLOOKUP(E307,Q4.SL!G:O,5,FALSE))</f>
        <v/>
      </c>
      <c r="I307" s="58"/>
      <c r="J307" t="str">
        <f t="shared" ca="1" si="4"/>
        <v/>
      </c>
    </row>
    <row r="308" spans="1:10" ht="21.95" customHeight="1">
      <c r="A308" s="20" t="str">
        <f>VLOOKUP(E308,Q4.SL!G:O,8,FALSE)</f>
        <v/>
      </c>
      <c r="B308" s="36" t="str">
        <f>IFERROR(VLOOKUP(E308,Rec.!B:H,4,FALSE),"")</f>
        <v/>
      </c>
      <c r="C308" s="36" t="str">
        <f>IFERROR(VLOOKUP(E308,Rec.!B:H,5,FALSE),"")</f>
        <v/>
      </c>
      <c r="D308" s="20" t="str">
        <f>IFERROR(VLOOKUP(E308,Rec.!B:H,6,FALSE),"")</f>
        <v/>
      </c>
      <c r="E308" s="20" t="str">
        <f>IFERROR(VLOOKUP(ROW()-8,Q4.SL!B:Q,6,FALSE),"")</f>
        <v/>
      </c>
      <c r="F308" s="20" t="str">
        <f>VLOOKUP(E308,Q4.SL!G:O,6,FALSE)</f>
        <v/>
      </c>
      <c r="G308" s="39" t="str">
        <f>IF(ROW()-8&gt;Inf.!$I$10,"",VLOOKUP(E308,Q4.SL!G:O,4,FALSE))</f>
        <v/>
      </c>
      <c r="H308" s="20" t="str">
        <f>IF(ROW()-8&gt;Inf.!$I$10,"",VLOOKUP(E308,Q4.SL!G:O,5,FALSE))</f>
        <v/>
      </c>
      <c r="I308" s="58"/>
      <c r="J308" t="str">
        <f t="shared" ca="1" si="4"/>
        <v/>
      </c>
    </row>
    <row r="309" spans="1:10" ht="21.95" customHeight="1">
      <c r="A309" s="20" t="str">
        <f>VLOOKUP(E309,Q4.SL!G:O,8,FALSE)</f>
        <v/>
      </c>
      <c r="B309" s="36" t="str">
        <f>IFERROR(VLOOKUP(E309,Rec.!B:H,4,FALSE),"")</f>
        <v/>
      </c>
      <c r="C309" s="36" t="str">
        <f>IFERROR(VLOOKUP(E309,Rec.!B:H,5,FALSE),"")</f>
        <v/>
      </c>
      <c r="D309" s="20" t="str">
        <f>IFERROR(VLOOKUP(E309,Rec.!B:H,6,FALSE),"")</f>
        <v/>
      </c>
      <c r="E309" s="20" t="str">
        <f>IFERROR(VLOOKUP(ROW()-8,Q4.SL!B:Q,6,FALSE),"")</f>
        <v/>
      </c>
      <c r="F309" s="20" t="str">
        <f>VLOOKUP(E309,Q4.SL!G:O,6,FALSE)</f>
        <v/>
      </c>
      <c r="G309" s="39" t="str">
        <f>IF(ROW()-8&gt;Inf.!$I$10,"",VLOOKUP(E309,Q4.SL!G:O,4,FALSE))</f>
        <v/>
      </c>
      <c r="H309" s="20" t="str">
        <f>IF(ROW()-8&gt;Inf.!$I$10,"",VLOOKUP(E309,Q4.SL!G:O,5,FALSE))</f>
        <v/>
      </c>
      <c r="I309" s="58"/>
      <c r="J309" t="str">
        <f t="shared" ca="1" si="4"/>
        <v/>
      </c>
    </row>
  </sheetData>
  <mergeCells count="6">
    <mergeCell ref="A1:I1"/>
    <mergeCell ref="A2:I2"/>
    <mergeCell ref="G3:H3"/>
    <mergeCell ref="C4:D4"/>
    <mergeCell ref="C5:D5"/>
    <mergeCell ref="G5:H5"/>
  </mergeCells>
  <conditionalFormatting sqref="A9:I309">
    <cfRule type="expression" dxfId="33" priority="2">
      <formula>$A9&lt;&gt;""</formula>
    </cfRule>
  </conditionalFormatting>
  <conditionalFormatting sqref="F9:H309">
    <cfRule type="cellIs" dxfId="32" priority="1" operator="equal">
      <formula>0</formula>
    </cfRule>
  </conditionalFormatting>
  <pageMargins left="0.7" right="0.7" top="0.75" bottom="0.75" header="0.3" footer="0.3"/>
  <pageSetup paperSize="9" scale="85" orientation="portrait" horizontalDpi="200" verticalDpi="200" r:id="rId1"/>
  <headerFooter>
    <oddFooter>&amp;R&amp;"B Titr"&amp;10   Jury President:  &amp;"B Mitra"&amp;12Peter Kuric st&amp;C&amp;"B Titr"&amp;10Category Judge:  &amp;"B Mitra"&amp;12Marek Radovský&amp;L&amp;"B Titr"&amp;10Route Judge:  &amp;"B Mitra"&amp;12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310"/>
  <sheetViews>
    <sheetView zoomScaleNormal="100" workbookViewId="0">
      <pane ySplit="9" topLeftCell="A10" activePane="bottomLeft" state="frozen"/>
      <selection activeCell="C1" sqref="C1"/>
      <selection pane="bottomLeft" activeCell="R10" sqref="R10"/>
    </sheetView>
  </sheetViews>
  <sheetFormatPr defaultColWidth="9" defaultRowHeight="15"/>
  <cols>
    <col min="1" max="1" width="5.7109375" style="85" customWidth="1"/>
    <col min="2" max="2" width="17.28515625" style="85" customWidth="1"/>
    <col min="3" max="3" width="16.42578125" style="85" customWidth="1"/>
    <col min="4" max="4" width="7.28515625" style="85" customWidth="1"/>
    <col min="5" max="5" width="8.42578125" style="85" bestFit="1" customWidth="1"/>
    <col min="6" max="6" width="8" style="85" customWidth="1"/>
    <col min="7" max="7" width="6" style="85" bestFit="1" customWidth="1"/>
    <col min="8" max="8" width="6.140625" style="85" bestFit="1" customWidth="1"/>
    <col min="9" max="9" width="8" style="85" customWidth="1"/>
    <col min="10" max="10" width="6" style="85" bestFit="1" customWidth="1"/>
    <col min="11" max="11" width="6.140625" style="85" bestFit="1" customWidth="1"/>
    <col min="12" max="12" width="8" style="85" customWidth="1"/>
    <col min="13" max="13" width="6" style="85" customWidth="1"/>
    <col min="14" max="14" width="6.140625" style="85" bestFit="1" customWidth="1"/>
    <col min="15" max="15" width="8" style="85" customWidth="1"/>
    <col min="16" max="16" width="6" style="85" bestFit="1" customWidth="1"/>
    <col min="17" max="17" width="6.140625" style="85" bestFit="1" customWidth="1"/>
    <col min="18" max="18" width="6.5703125" style="85" bestFit="1" customWidth="1"/>
    <col min="19" max="19" width="12.7109375" style="85" bestFit="1" customWidth="1"/>
    <col min="20" max="20" width="9" style="85"/>
    <col min="21" max="16384" width="9" style="41"/>
  </cols>
  <sheetData>
    <row r="1" spans="1:19" ht="18" customHeight="1">
      <c r="A1" s="156" t="str">
        <f>Inf.!C2&amp;" - "&amp;Inf.!C5</f>
        <v xml:space="preserve">2.Kolo SP v Drytoolingu - Zilina LaSkala, Slovakia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8" customHeight="1">
      <c r="A2" s="157" t="str">
        <f>"Resultlist Qualification "&amp;Inf.!C7 &amp;" "&amp;Inf.!C8&amp;" Lead"</f>
        <v>Resultlist Qualification Women  Lead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" customHeight="1">
      <c r="D3" s="86"/>
      <c r="E3" s="86"/>
      <c r="G3" s="155"/>
      <c r="H3" s="155"/>
      <c r="I3" s="155"/>
      <c r="R3" s="87"/>
      <c r="S3" s="87"/>
    </row>
    <row r="4" spans="1:19" ht="18" customHeight="1">
      <c r="D4" s="88" t="s">
        <v>18</v>
      </c>
      <c r="E4" s="159" t="str">
        <f>Inf.!C5</f>
        <v xml:space="preserve">Zilina LaSkala, Slovakia </v>
      </c>
      <c r="F4" s="159"/>
      <c r="G4" s="159"/>
      <c r="H4" s="89"/>
      <c r="I4" s="89"/>
      <c r="J4" s="90"/>
      <c r="K4" s="89"/>
      <c r="L4" s="89"/>
      <c r="M4" s="89"/>
      <c r="N4" s="89"/>
      <c r="O4" s="89"/>
      <c r="P4" s="90"/>
      <c r="Q4" s="89"/>
      <c r="R4" s="87"/>
      <c r="S4" s="87"/>
    </row>
    <row r="5" spans="1:19" ht="18" customHeight="1">
      <c r="D5" s="88" t="s">
        <v>19</v>
      </c>
      <c r="E5" s="160">
        <f>Inf.!F4</f>
        <v>44877</v>
      </c>
      <c r="F5" s="160"/>
      <c r="G5" s="160"/>
      <c r="H5" s="114"/>
      <c r="I5" s="89"/>
      <c r="J5" s="90"/>
      <c r="K5" s="89"/>
      <c r="L5" s="88" t="s">
        <v>29</v>
      </c>
      <c r="M5" s="158"/>
      <c r="N5" s="158"/>
      <c r="O5" s="89"/>
      <c r="P5" s="90"/>
      <c r="Q5" s="89"/>
      <c r="R5" s="87"/>
      <c r="S5" s="87"/>
    </row>
    <row r="6" spans="1:19" ht="18" customHeight="1">
      <c r="B6" s="88"/>
      <c r="C6" s="92"/>
      <c r="D6" s="92"/>
      <c r="E6" s="89"/>
      <c r="F6" s="88"/>
      <c r="G6" s="89"/>
      <c r="H6" s="89"/>
      <c r="I6" s="89"/>
      <c r="J6" s="90"/>
      <c r="K6" s="89"/>
      <c r="L6" s="88"/>
      <c r="M6" s="89"/>
      <c r="N6" s="89"/>
      <c r="O6" s="89"/>
      <c r="P6" s="90"/>
      <c r="Q6" s="89"/>
      <c r="R6" s="87"/>
      <c r="S6" s="87"/>
    </row>
    <row r="7" spans="1:19" ht="18" customHeight="1">
      <c r="B7" s="88"/>
      <c r="C7" s="92"/>
      <c r="D7" s="92"/>
      <c r="E7" s="89"/>
      <c r="F7" s="88"/>
      <c r="G7" s="89"/>
      <c r="H7" s="89"/>
      <c r="I7" s="89"/>
      <c r="J7" s="90"/>
      <c r="K7" s="89"/>
      <c r="L7" s="88"/>
      <c r="M7" s="89"/>
      <c r="N7" s="89"/>
      <c r="O7" s="89"/>
      <c r="P7" s="90"/>
      <c r="Q7" s="89"/>
      <c r="R7" s="87"/>
      <c r="S7" s="87"/>
    </row>
    <row r="8" spans="1:19" ht="15" customHeight="1">
      <c r="A8" s="153" t="s">
        <v>25</v>
      </c>
      <c r="B8" s="153" t="s">
        <v>15</v>
      </c>
      <c r="C8" s="153" t="s">
        <v>16</v>
      </c>
      <c r="D8" s="154" t="s">
        <v>45</v>
      </c>
      <c r="E8" s="153" t="s">
        <v>22</v>
      </c>
      <c r="F8" s="153" t="s">
        <v>31</v>
      </c>
      <c r="G8" s="153"/>
      <c r="H8" s="153"/>
      <c r="I8" s="153" t="s">
        <v>32</v>
      </c>
      <c r="J8" s="153"/>
      <c r="K8" s="153"/>
      <c r="L8" s="153" t="s">
        <v>68</v>
      </c>
      <c r="M8" s="153"/>
      <c r="N8" s="153"/>
      <c r="O8" s="153" t="s">
        <v>69</v>
      </c>
      <c r="P8" s="153"/>
      <c r="Q8" s="153"/>
      <c r="R8" s="153" t="s">
        <v>23</v>
      </c>
      <c r="S8" s="153" t="s">
        <v>30</v>
      </c>
    </row>
    <row r="9" spans="1:19" ht="20.100000000000001" customHeight="1">
      <c r="A9" s="153"/>
      <c r="B9" s="153"/>
      <c r="C9" s="153"/>
      <c r="D9" s="154"/>
      <c r="E9" s="153"/>
      <c r="F9" s="84" t="s">
        <v>28</v>
      </c>
      <c r="G9" s="84" t="s">
        <v>24</v>
      </c>
      <c r="H9" s="84" t="s">
        <v>25</v>
      </c>
      <c r="I9" s="84" t="s">
        <v>28</v>
      </c>
      <c r="J9" s="84" t="s">
        <v>24</v>
      </c>
      <c r="K9" s="84" t="s">
        <v>25</v>
      </c>
      <c r="L9" s="113" t="s">
        <v>28</v>
      </c>
      <c r="M9" s="113" t="s">
        <v>24</v>
      </c>
      <c r="N9" s="113" t="s">
        <v>25</v>
      </c>
      <c r="O9" s="113" t="s">
        <v>28</v>
      </c>
      <c r="P9" s="113" t="s">
        <v>24</v>
      </c>
      <c r="Q9" s="113" t="s">
        <v>25</v>
      </c>
      <c r="R9" s="153"/>
      <c r="S9" s="153"/>
    </row>
    <row r="10" spans="1:19" ht="21.95" customHeight="1">
      <c r="A10" s="99" t="str">
        <f ca="1">IFERROR(IF(AND(F10=0,I10=0,L10=0,O10=0),"-",VLOOKUP(E10,Rec.!H:N,7,FALSE)),"")</f>
        <v/>
      </c>
      <c r="B10" s="98" t="str">
        <f ca="1">IFERROR(VLOOKUP(E10,Rec.!B:H,4,FALSE),"")</f>
        <v/>
      </c>
      <c r="C10" s="98" t="str">
        <f ca="1">IFERROR(VLOOKUP(E10,Rec.!B:H,5,FALSE),"")</f>
        <v/>
      </c>
      <c r="D10" s="99" t="str">
        <f ca="1">IFERROR(VLOOKUP(E10,Rec.!B:H,6,FALSE),"")</f>
        <v/>
      </c>
      <c r="E10" s="99" t="str">
        <f ca="1">IFERROR(VLOOKUP(ROW()-9,Rec.!P:Q,2,FALSE),"")</f>
        <v/>
      </c>
      <c r="F10" s="99" t="str">
        <f ca="1">VLOOKUP(E10,Q1.SL!F:M,6,FALSE)</f>
        <v/>
      </c>
      <c r="G10" s="93">
        <f ca="1">IF(ROW()-9&gt;Inf.!$I$10,"",VLOOKUP(E10,Q1.SL!F:M,4,FALSE))</f>
        <v>0</v>
      </c>
      <c r="H10" s="54" t="str">
        <f ca="1">VLOOKUP(E10,Q1.SL!F:P,8,FALSE)</f>
        <v/>
      </c>
      <c r="I10" s="52" t="str">
        <f ca="1">VLOOKUP(E10,Q2.SL!G:O,6,FALSE)</f>
        <v/>
      </c>
      <c r="J10" s="55">
        <f ca="1">IF(ROW()-9&gt;Inf.!$I$10,"",VLOOKUP(E10,Q2.SL!G:O,4,FALSE))</f>
        <v>0</v>
      </c>
      <c r="K10" s="54" t="str">
        <f ca="1">VLOOKUP(E10,Q2.SL!G:R,8,FALSE)</f>
        <v/>
      </c>
      <c r="L10" s="99" t="str">
        <f ca="1">VLOOKUP(E10,Q3.SL!G:O,6,FALSE)</f>
        <v/>
      </c>
      <c r="M10" s="93">
        <f ca="1">IF(ROW()-9&gt;Inf.!$I$10,"",VLOOKUP(E10,Q3.SL!G:O,4,FALSE))</f>
        <v>0</v>
      </c>
      <c r="N10" s="54" t="str">
        <f ca="1">VLOOKUP(E10,Q3.SL!G:R,8,FALSE)</f>
        <v/>
      </c>
      <c r="O10" s="99" t="str">
        <f ca="1">VLOOKUP(E10,Q4.SL!G:O,6,FALSE)</f>
        <v/>
      </c>
      <c r="P10" s="55">
        <f ca="1">IF(ROW()-9&gt;Inf.!$I$10,"",VLOOKUP(E10,Q4.SL!G:O,4,FALSE))</f>
        <v>0</v>
      </c>
      <c r="Q10" s="54" t="str">
        <f ca="1">VLOOKUP(E10,Q4.SL!G:R,8,FALSE)</f>
        <v/>
      </c>
      <c r="R10" s="99" t="str">
        <f ca="1">IFERROR(_xlfn.RANK.AVG(H10,H:H,1)*_xlfn.RANK.AVG(K10,K:K,1)*_xlfn.RANK.AVG(N10,N:N,1)*_xlfn.RANK.AVG(Q10,Q:Q,1),"")</f>
        <v/>
      </c>
      <c r="S10" s="52"/>
    </row>
    <row r="11" spans="1:19" ht="21.95" customHeight="1">
      <c r="A11" s="99" t="str">
        <f ca="1">IFERROR(IF(AND(F11=0,I11=0,L11=0,O11=0),"-",VLOOKUP(E11,Rec.!H:N,7,FALSE)),"")</f>
        <v/>
      </c>
      <c r="B11" s="53" t="str">
        <f ca="1">IFERROR(VLOOKUP(E11,Rec.!B:H,4,FALSE),"")</f>
        <v/>
      </c>
      <c r="C11" s="53" t="str">
        <f ca="1">IFERROR(VLOOKUP(E11,Rec.!B:H,5,FALSE),"")</f>
        <v/>
      </c>
      <c r="D11" s="52" t="str">
        <f ca="1">IFERROR(VLOOKUP(E11,Rec.!B:H,6,FALSE),"")</f>
        <v/>
      </c>
      <c r="E11" s="99" t="str">
        <f ca="1">IFERROR(VLOOKUP(ROW()-9,Rec.!P:Q,2,FALSE),"")</f>
        <v/>
      </c>
      <c r="F11" s="99">
        <f ca="1">VLOOKUP(E11,Q1.SL!F:M,3,FALSE)</f>
        <v>0</v>
      </c>
      <c r="G11" s="93">
        <f ca="1">IF(ROW()-9&gt;Inf.!$I$10,"",VLOOKUP(E11,Q1.SL!F:M,4,FALSE))</f>
        <v>0</v>
      </c>
      <c r="H11" s="54" t="str">
        <f ca="1">VLOOKUP(E11,Q1.SL!F:P,8,FALSE)</f>
        <v/>
      </c>
      <c r="I11" s="99" t="str">
        <f ca="1">VLOOKUP(E11,Q2.SL!G:O,6,FALSE)</f>
        <v/>
      </c>
      <c r="J11" s="55">
        <f ca="1">IF(ROW()-9&gt;Inf.!$I$10,"",VLOOKUP(E11,Q2.SL!G:O,4,FALSE))</f>
        <v>0</v>
      </c>
      <c r="K11" s="54" t="str">
        <f ca="1">VLOOKUP(E11,Q2.SL!G:R,8,FALSE)</f>
        <v/>
      </c>
      <c r="L11" s="125" t="str">
        <f ca="1">VLOOKUP(E11,Q3.SL!G:O,6,FALSE)</f>
        <v/>
      </c>
      <c r="M11" s="93">
        <f ca="1">IF(ROW()-9&gt;Inf.!$I$10,"",VLOOKUP(E11,Q3.SL!G:O,4,FALSE))</f>
        <v>0</v>
      </c>
      <c r="N11" s="54" t="str">
        <f ca="1">VLOOKUP(E11,Q3.SL!G:R,8,FALSE)</f>
        <v/>
      </c>
      <c r="O11" s="125" t="str">
        <f ca="1">VLOOKUP(E11,Q4.SL!G:O,6,FALSE)</f>
        <v/>
      </c>
      <c r="P11" s="55">
        <f ca="1">IF(ROW()-9&gt;Inf.!$I$10,"",VLOOKUP(E11,Q4.SL!G:O,4,FALSE))</f>
        <v>0</v>
      </c>
      <c r="Q11" s="54" t="str">
        <f ca="1">VLOOKUP(E11,Q4.SL!G:R,8,FALSE)</f>
        <v/>
      </c>
      <c r="R11" s="99" t="str">
        <f t="shared" ref="R11:R74" ca="1" si="0">IFERROR(_xlfn.RANK.AVG(H11,H:H,1)*_xlfn.RANK.AVG(K11,K:K,1)*_xlfn.RANK.AVG(N11,N:N,1)*_xlfn.RANK.AVG(Q11,Q:Q,1),"")</f>
        <v/>
      </c>
      <c r="S11" s="52"/>
    </row>
    <row r="12" spans="1:19" ht="21.95" customHeight="1">
      <c r="A12" s="99" t="str">
        <f ca="1">IFERROR(IF(AND(F12=0,I12=0,L12=0,O12=0),"-",VLOOKUP(E12,Rec.!H:N,7,FALSE)),"")</f>
        <v/>
      </c>
      <c r="B12" s="53" t="str">
        <f ca="1">IFERROR(VLOOKUP(E12,Rec.!B:H,4,FALSE),"")</f>
        <v/>
      </c>
      <c r="C12" s="53" t="str">
        <f ca="1">IFERROR(VLOOKUP(E12,Rec.!B:H,5,FALSE),"")</f>
        <v/>
      </c>
      <c r="D12" s="52" t="str">
        <f ca="1">IFERROR(VLOOKUP(E12,Rec.!B:H,6,FALSE),"")</f>
        <v/>
      </c>
      <c r="E12" s="99" t="str">
        <f ca="1">IFERROR(VLOOKUP(ROW()-9,Rec.!P:Q,2,FALSE),"")</f>
        <v/>
      </c>
      <c r="F12" s="99">
        <f ca="1">VLOOKUP(E12,Q1.SL!F:M,3,FALSE)</f>
        <v>0</v>
      </c>
      <c r="G12" s="93">
        <f ca="1">IF(ROW()-9&gt;Inf.!$I$10,"",VLOOKUP(E12,Q1.SL!F:M,4,FALSE))</f>
        <v>0</v>
      </c>
      <c r="H12" s="54" t="str">
        <f ca="1">VLOOKUP(E12,Q1.SL!F:P,8,FALSE)</f>
        <v/>
      </c>
      <c r="I12" s="99" t="str">
        <f ca="1">VLOOKUP(E12,Q2.SL!G:O,6,FALSE)</f>
        <v/>
      </c>
      <c r="J12" s="55">
        <f ca="1">IF(ROW()-9&gt;Inf.!$I$10,"",VLOOKUP(E12,Q2.SL!G:O,4,FALSE))</f>
        <v>0</v>
      </c>
      <c r="K12" s="54" t="str">
        <f ca="1">VLOOKUP(E12,Q2.SL!G:R,8,FALSE)</f>
        <v/>
      </c>
      <c r="L12" s="125" t="str">
        <f ca="1">VLOOKUP(E12,Q3.SL!G:O,6,FALSE)</f>
        <v/>
      </c>
      <c r="M12" s="93">
        <f ca="1">IF(ROW()-9&gt;Inf.!$I$10,"",VLOOKUP(E12,Q3.SL!G:O,4,FALSE))</f>
        <v>0</v>
      </c>
      <c r="N12" s="54" t="str">
        <f ca="1">VLOOKUP(E12,Q3.SL!G:R,8,FALSE)</f>
        <v/>
      </c>
      <c r="O12" s="125" t="str">
        <f ca="1">VLOOKUP(E12,Q4.SL!G:O,6,FALSE)</f>
        <v/>
      </c>
      <c r="P12" s="55">
        <f ca="1">IF(ROW()-9&gt;Inf.!$I$10,"",VLOOKUP(E12,Q4.SL!G:O,4,FALSE))</f>
        <v>0</v>
      </c>
      <c r="Q12" s="54" t="str">
        <f ca="1">VLOOKUP(E12,Q4.SL!G:R,8,FALSE)</f>
        <v/>
      </c>
      <c r="R12" s="99" t="str">
        <f t="shared" ca="1" si="0"/>
        <v/>
      </c>
      <c r="S12" s="52"/>
    </row>
    <row r="13" spans="1:19" ht="21.95" customHeight="1">
      <c r="A13" s="99" t="str">
        <f ca="1">IFERROR(IF(AND(F13=0,I13=0,L13=0,O13=0),"-",VLOOKUP(E13,Rec.!H:N,7,FALSE)),"")</f>
        <v/>
      </c>
      <c r="B13" s="53" t="str">
        <f ca="1">IFERROR(VLOOKUP(E13,Rec.!B:H,4,FALSE),"")</f>
        <v/>
      </c>
      <c r="C13" s="53" t="str">
        <f ca="1">IFERROR(VLOOKUP(E13,Rec.!B:H,5,FALSE),"")</f>
        <v/>
      </c>
      <c r="D13" s="52" t="str">
        <f ca="1">IFERROR(VLOOKUP(E13,Rec.!B:H,6,FALSE),"")</f>
        <v/>
      </c>
      <c r="E13" s="99" t="str">
        <f ca="1">IFERROR(VLOOKUP(ROW()-9,Rec.!P:Q,2,FALSE),"")</f>
        <v/>
      </c>
      <c r="F13" s="99">
        <f ca="1">VLOOKUP(E13,Q1.SL!F:M,3,FALSE)</f>
        <v>0</v>
      </c>
      <c r="G13" s="93">
        <f ca="1">IF(ROW()-9&gt;Inf.!$I$10,"",VLOOKUP(E13,Q1.SL!F:M,4,FALSE))</f>
        <v>0</v>
      </c>
      <c r="H13" s="54" t="str">
        <f ca="1">VLOOKUP(E13,Q1.SL!F:P,8,FALSE)</f>
        <v/>
      </c>
      <c r="I13" s="99" t="str">
        <f ca="1">VLOOKUP(E13,Q2.SL!G:O,6,FALSE)</f>
        <v/>
      </c>
      <c r="J13" s="55">
        <f ca="1">IF(ROW()-9&gt;Inf.!$I$10,"",VLOOKUP(E13,Q2.SL!G:O,4,FALSE))</f>
        <v>0</v>
      </c>
      <c r="K13" s="54" t="str">
        <f ca="1">VLOOKUP(E13,Q2.SL!G:R,8,FALSE)</f>
        <v/>
      </c>
      <c r="L13" s="125" t="str">
        <f ca="1">VLOOKUP(E13,Q3.SL!G:O,6,FALSE)</f>
        <v/>
      </c>
      <c r="M13" s="93">
        <f ca="1">IF(ROW()-9&gt;Inf.!$I$10,"",VLOOKUP(E13,Q3.SL!G:O,4,FALSE))</f>
        <v>0</v>
      </c>
      <c r="N13" s="54" t="str">
        <f ca="1">VLOOKUP(E13,Q3.SL!G:R,8,FALSE)</f>
        <v/>
      </c>
      <c r="O13" s="125" t="str">
        <f ca="1">VLOOKUP(E13,Q4.SL!G:O,6,FALSE)</f>
        <v/>
      </c>
      <c r="P13" s="55">
        <f ca="1">IF(ROW()-9&gt;Inf.!$I$10,"",VLOOKUP(E13,Q4.SL!G:O,4,FALSE))</f>
        <v>0</v>
      </c>
      <c r="Q13" s="54" t="str">
        <f ca="1">VLOOKUP(E13,Q4.SL!G:R,8,FALSE)</f>
        <v/>
      </c>
      <c r="R13" s="99" t="str">
        <f t="shared" ca="1" si="0"/>
        <v/>
      </c>
      <c r="S13" s="52"/>
    </row>
    <row r="14" spans="1:19" ht="21.95" customHeight="1">
      <c r="A14" s="99" t="str">
        <f ca="1">IFERROR(IF(AND(F14=0,I14=0,L14=0,O14=0),"-",VLOOKUP(E14,Rec.!H:N,7,FALSE)),"")</f>
        <v/>
      </c>
      <c r="B14" s="53" t="str">
        <f ca="1">IFERROR(VLOOKUP(E14,Rec.!B:H,4,FALSE),"")</f>
        <v/>
      </c>
      <c r="C14" s="53" t="str">
        <f ca="1">IFERROR(VLOOKUP(E14,Rec.!B:H,5,FALSE),"")</f>
        <v/>
      </c>
      <c r="D14" s="52" t="str">
        <f ca="1">IFERROR(VLOOKUP(E14,Rec.!B:H,6,FALSE),"")</f>
        <v/>
      </c>
      <c r="E14" s="99" t="str">
        <f ca="1">IFERROR(VLOOKUP(ROW()-9,Rec.!P:Q,2,FALSE),"")</f>
        <v/>
      </c>
      <c r="F14" s="99">
        <f ca="1">VLOOKUP(E14,Q1.SL!F:M,3,FALSE)</f>
        <v>0</v>
      </c>
      <c r="G14" s="93">
        <f ca="1">IF(ROW()-9&gt;Inf.!$I$10,"",VLOOKUP(E14,Q1.SL!F:M,4,FALSE))</f>
        <v>0</v>
      </c>
      <c r="H14" s="54" t="str">
        <f ca="1">VLOOKUP(E14,Q1.SL!F:P,8,FALSE)</f>
        <v/>
      </c>
      <c r="I14" s="99" t="str">
        <f ca="1">VLOOKUP(E14,Q2.SL!G:O,6,FALSE)</f>
        <v/>
      </c>
      <c r="J14" s="55">
        <f ca="1">IF(ROW()-9&gt;Inf.!$I$10,"",VLOOKUP(E14,Q2.SL!G:O,4,FALSE))</f>
        <v>0</v>
      </c>
      <c r="K14" s="54" t="str">
        <f ca="1">VLOOKUP(E14,Q2.SL!G:R,8,FALSE)</f>
        <v/>
      </c>
      <c r="L14" s="125" t="str">
        <f ca="1">VLOOKUP(E14,Q3.SL!G:O,6,FALSE)</f>
        <v/>
      </c>
      <c r="M14" s="93">
        <f ca="1">IF(ROW()-9&gt;Inf.!$I$10,"",VLOOKUP(E14,Q3.SL!G:O,4,FALSE))</f>
        <v>0</v>
      </c>
      <c r="N14" s="54" t="str">
        <f ca="1">VLOOKUP(E14,Q3.SL!G:R,8,FALSE)</f>
        <v/>
      </c>
      <c r="O14" s="125" t="str">
        <f ca="1">VLOOKUP(E14,Q4.SL!G:O,6,FALSE)</f>
        <v/>
      </c>
      <c r="P14" s="55">
        <f ca="1">IF(ROW()-9&gt;Inf.!$I$10,"",VLOOKUP(E14,Q4.SL!G:O,4,FALSE))</f>
        <v>0</v>
      </c>
      <c r="Q14" s="54" t="str">
        <f ca="1">VLOOKUP(E14,Q4.SL!G:R,8,FALSE)</f>
        <v/>
      </c>
      <c r="R14" s="99" t="str">
        <f t="shared" ca="1" si="0"/>
        <v/>
      </c>
      <c r="S14" s="52"/>
    </row>
    <row r="15" spans="1:19" ht="21.95" customHeight="1">
      <c r="A15" s="99" t="str">
        <f ca="1">IFERROR(IF(AND(F15=0,I15=0,L15=0,O15=0),"-",VLOOKUP(E15,Rec.!H:N,7,FALSE)),"")</f>
        <v/>
      </c>
      <c r="B15" s="53" t="str">
        <f ca="1">IFERROR(VLOOKUP(E15,Rec.!B:H,4,FALSE),"")</f>
        <v/>
      </c>
      <c r="C15" s="53" t="str">
        <f ca="1">IFERROR(VLOOKUP(E15,Rec.!B:H,5,FALSE),"")</f>
        <v/>
      </c>
      <c r="D15" s="52" t="str">
        <f ca="1">IFERROR(VLOOKUP(E15,Rec.!B:H,6,FALSE),"")</f>
        <v/>
      </c>
      <c r="E15" s="99" t="str">
        <f ca="1">IFERROR(VLOOKUP(ROW()-9,Rec.!P:Q,2,FALSE),"")</f>
        <v/>
      </c>
      <c r="F15" s="99">
        <f ca="1">VLOOKUP(E15,Q1.SL!F:M,3,FALSE)</f>
        <v>0</v>
      </c>
      <c r="G15" s="93">
        <f ca="1">IF(ROW()-9&gt;Inf.!$I$10,"",VLOOKUP(E15,Q1.SL!F:M,4,FALSE))</f>
        <v>0</v>
      </c>
      <c r="H15" s="54" t="str">
        <f ca="1">VLOOKUP(E15,Q1.SL!F:P,8,FALSE)</f>
        <v/>
      </c>
      <c r="I15" s="99" t="str">
        <f ca="1">VLOOKUP(E15,Q2.SL!G:O,6,FALSE)</f>
        <v/>
      </c>
      <c r="J15" s="55">
        <f ca="1">IF(ROW()-9&gt;Inf.!$I$10,"",VLOOKUP(E15,Q2.SL!G:O,4,FALSE))</f>
        <v>0</v>
      </c>
      <c r="K15" s="54" t="str">
        <f ca="1">VLOOKUP(E15,Q2.SL!G:R,8,FALSE)</f>
        <v/>
      </c>
      <c r="L15" s="125" t="str">
        <f ca="1">VLOOKUP(E15,Q3.SL!G:O,6,FALSE)</f>
        <v/>
      </c>
      <c r="M15" s="93">
        <f ca="1">IF(ROW()-9&gt;Inf.!$I$10,"",VLOOKUP(E15,Q3.SL!G:O,4,FALSE))</f>
        <v>0</v>
      </c>
      <c r="N15" s="54" t="str">
        <f ca="1">VLOOKUP(E15,Q3.SL!G:R,8,FALSE)</f>
        <v/>
      </c>
      <c r="O15" s="125" t="str">
        <f ca="1">VLOOKUP(E15,Q4.SL!G:O,6,FALSE)</f>
        <v/>
      </c>
      <c r="P15" s="55">
        <f ca="1">IF(ROW()-9&gt;Inf.!$I$10,"",VLOOKUP(E15,Q4.SL!G:O,4,FALSE))</f>
        <v>0</v>
      </c>
      <c r="Q15" s="54" t="str">
        <f ca="1">VLOOKUP(E15,Q4.SL!G:R,8,FALSE)</f>
        <v/>
      </c>
      <c r="R15" s="99" t="str">
        <f t="shared" ca="1" si="0"/>
        <v/>
      </c>
      <c r="S15" s="52"/>
    </row>
    <row r="16" spans="1:19" ht="21.95" customHeight="1">
      <c r="A16" s="99" t="str">
        <f ca="1">IFERROR(IF(AND(F16=0,I16=0,L16=0,O16=0),"-",VLOOKUP(E16,Rec.!H:N,7,FALSE)),"")</f>
        <v/>
      </c>
      <c r="B16" s="53" t="str">
        <f ca="1">IFERROR(VLOOKUP(E16,Rec.!B:H,4,FALSE),"")</f>
        <v/>
      </c>
      <c r="C16" s="53" t="str">
        <f ca="1">IFERROR(VLOOKUP(E16,Rec.!B:H,5,FALSE),"")</f>
        <v/>
      </c>
      <c r="D16" s="52" t="str">
        <f ca="1">IFERROR(VLOOKUP(E16,Rec.!B:H,6,FALSE),"")</f>
        <v/>
      </c>
      <c r="E16" s="99" t="str">
        <f ca="1">IFERROR(VLOOKUP(ROW()-9,Rec.!P:Q,2,FALSE),"")</f>
        <v/>
      </c>
      <c r="F16" s="99">
        <f ca="1">VLOOKUP(E16,Q1.SL!F:M,3,FALSE)</f>
        <v>0</v>
      </c>
      <c r="G16" s="93" t="str">
        <f>IF(ROW()-9&gt;Inf.!$I$10,"",VLOOKUP(E16,Q1.SL!F:M,4,FALSE))</f>
        <v/>
      </c>
      <c r="H16" s="54" t="str">
        <f ca="1">VLOOKUP(E16,Q1.SL!F:P,8,FALSE)</f>
        <v/>
      </c>
      <c r="I16" s="99" t="str">
        <f ca="1">VLOOKUP(E16,Q2.SL!G:O,6,FALSE)</f>
        <v/>
      </c>
      <c r="J16" s="55" t="str">
        <f>IF(ROW()-9&gt;Inf.!$I$10,"",VLOOKUP(E16,Q2.SL!G:O,4,FALSE))</f>
        <v/>
      </c>
      <c r="K16" s="54" t="str">
        <f ca="1">VLOOKUP(E16,Q2.SL!G:R,8,FALSE)</f>
        <v/>
      </c>
      <c r="L16" s="125" t="str">
        <f ca="1">VLOOKUP(E16,Q3.SL!G:O,6,FALSE)</f>
        <v/>
      </c>
      <c r="M16" s="93" t="str">
        <f>IF(ROW()-9&gt;Inf.!$I$10,"",VLOOKUP(E16,Q3.SL!G:O,4,FALSE))</f>
        <v/>
      </c>
      <c r="N16" s="54" t="str">
        <f ca="1">VLOOKUP(E16,Q3.SL!G:R,8,FALSE)</f>
        <v/>
      </c>
      <c r="O16" s="125" t="str">
        <f ca="1">VLOOKUP(E16,Q4.SL!G:O,6,FALSE)</f>
        <v/>
      </c>
      <c r="P16" s="55" t="str">
        <f>IF(ROW()-9&gt;Inf.!$I$10,"",VLOOKUP(E16,Q4.SL!G:O,4,FALSE))</f>
        <v/>
      </c>
      <c r="Q16" s="54" t="str">
        <f ca="1">VLOOKUP(E16,Q4.SL!G:R,8,FALSE)</f>
        <v/>
      </c>
      <c r="R16" s="99" t="str">
        <f t="shared" ca="1" si="0"/>
        <v/>
      </c>
      <c r="S16" s="52"/>
    </row>
    <row r="17" spans="1:19" ht="21.95" customHeight="1">
      <c r="A17" s="99" t="str">
        <f ca="1">IFERROR(IF(AND(F17=0,I17=0,L17=0,O17=0),"-",VLOOKUP(E17,Rec.!H:N,7,FALSE)),"")</f>
        <v/>
      </c>
      <c r="B17" s="53" t="str">
        <f ca="1">IFERROR(VLOOKUP(E17,Rec.!B:H,4,FALSE),"")</f>
        <v/>
      </c>
      <c r="C17" s="53" t="str">
        <f ca="1">IFERROR(VLOOKUP(E17,Rec.!B:H,5,FALSE),"")</f>
        <v/>
      </c>
      <c r="D17" s="52" t="str">
        <f ca="1">IFERROR(VLOOKUP(E17,Rec.!B:H,6,FALSE),"")</f>
        <v/>
      </c>
      <c r="E17" s="99" t="str">
        <f ca="1">IFERROR(VLOOKUP(ROW()-9,Rec.!P:Q,2,FALSE),"")</f>
        <v/>
      </c>
      <c r="F17" s="99">
        <f ca="1">VLOOKUP(E17,Q1.SL!F:M,3,FALSE)</f>
        <v>0</v>
      </c>
      <c r="G17" s="93" t="str">
        <f>IF(ROW()-9&gt;Inf.!$I$10,"",VLOOKUP(E17,Q1.SL!F:M,4,FALSE))</f>
        <v/>
      </c>
      <c r="H17" s="54" t="str">
        <f ca="1">VLOOKUP(E17,Q1.SL!F:P,8,FALSE)</f>
        <v/>
      </c>
      <c r="I17" s="99" t="str">
        <f ca="1">VLOOKUP(E17,Q2.SL!G:O,6,FALSE)</f>
        <v/>
      </c>
      <c r="J17" s="55" t="str">
        <f>IF(ROW()-9&gt;Inf.!$I$10,"",VLOOKUP(E17,Q2.SL!G:O,4,FALSE))</f>
        <v/>
      </c>
      <c r="K17" s="54" t="str">
        <f ca="1">VLOOKUP(E17,Q2.SL!G:R,8,FALSE)</f>
        <v/>
      </c>
      <c r="L17" s="125" t="str">
        <f ca="1">VLOOKUP(E17,Q3.SL!G:O,6,FALSE)</f>
        <v/>
      </c>
      <c r="M17" s="93" t="str">
        <f>IF(ROW()-9&gt;Inf.!$I$10,"",VLOOKUP(E17,Q3.SL!G:O,4,FALSE))</f>
        <v/>
      </c>
      <c r="N17" s="54" t="str">
        <f ca="1">VLOOKUP(E17,Q3.SL!G:R,8,FALSE)</f>
        <v/>
      </c>
      <c r="O17" s="125" t="str">
        <f ca="1">VLOOKUP(E17,Q4.SL!G:O,6,FALSE)</f>
        <v/>
      </c>
      <c r="P17" s="55" t="str">
        <f>IF(ROW()-9&gt;Inf.!$I$10,"",VLOOKUP(E17,Q4.SL!G:O,4,FALSE))</f>
        <v/>
      </c>
      <c r="Q17" s="54" t="str">
        <f ca="1">VLOOKUP(E17,Q4.SL!G:R,8,FALSE)</f>
        <v/>
      </c>
      <c r="R17" s="99" t="str">
        <f t="shared" ca="1" si="0"/>
        <v/>
      </c>
      <c r="S17" s="52"/>
    </row>
    <row r="18" spans="1:19" ht="21.95" customHeight="1">
      <c r="A18" s="99" t="str">
        <f ca="1">IFERROR(IF(AND(F18=0,I18=0,L18=0,O18=0),"-",VLOOKUP(E18,Rec.!H:N,7,FALSE)),"")</f>
        <v/>
      </c>
      <c r="B18" s="53" t="str">
        <f ca="1">IFERROR(VLOOKUP(E18,Rec.!B:H,4,FALSE),"")</f>
        <v/>
      </c>
      <c r="C18" s="53" t="str">
        <f ca="1">IFERROR(VLOOKUP(E18,Rec.!B:H,5,FALSE),"")</f>
        <v/>
      </c>
      <c r="D18" s="52" t="str">
        <f ca="1">IFERROR(VLOOKUP(E18,Rec.!B:H,6,FALSE),"")</f>
        <v/>
      </c>
      <c r="E18" s="99" t="str">
        <f ca="1">IFERROR(VLOOKUP(ROW()-9,Rec.!P:Q,2,FALSE),"")</f>
        <v/>
      </c>
      <c r="F18" s="99">
        <f ca="1">VLOOKUP(E18,Q1.SL!F:M,3,FALSE)</f>
        <v>0</v>
      </c>
      <c r="G18" s="93" t="str">
        <f>IF(ROW()-9&gt;Inf.!$I$10,"",VLOOKUP(E18,Q1.SL!F:M,4,FALSE))</f>
        <v/>
      </c>
      <c r="H18" s="54" t="str">
        <f ca="1">VLOOKUP(E18,Q1.SL!F:P,8,FALSE)</f>
        <v/>
      </c>
      <c r="I18" s="99" t="str">
        <f ca="1">VLOOKUP(E18,Q2.SL!G:O,6,FALSE)</f>
        <v/>
      </c>
      <c r="J18" s="55" t="str">
        <f>IF(ROW()-9&gt;Inf.!$I$10,"",VLOOKUP(E18,Q2.SL!G:O,4,FALSE))</f>
        <v/>
      </c>
      <c r="K18" s="54" t="str">
        <f ca="1">VLOOKUP(E18,Q2.SL!G:R,8,FALSE)</f>
        <v/>
      </c>
      <c r="L18" s="125" t="str">
        <f ca="1">VLOOKUP(E18,Q3.SL!G:O,6,FALSE)</f>
        <v/>
      </c>
      <c r="M18" s="93" t="str">
        <f>IF(ROW()-9&gt;Inf.!$I$10,"",VLOOKUP(E18,Q3.SL!G:O,4,FALSE))</f>
        <v/>
      </c>
      <c r="N18" s="54" t="str">
        <f ca="1">VLOOKUP(E18,Q3.SL!G:R,8,FALSE)</f>
        <v/>
      </c>
      <c r="O18" s="125" t="str">
        <f ca="1">VLOOKUP(E18,Q4.SL!G:O,6,FALSE)</f>
        <v/>
      </c>
      <c r="P18" s="55" t="str">
        <f>IF(ROW()-9&gt;Inf.!$I$10,"",VLOOKUP(E18,Q4.SL!G:O,4,FALSE))</f>
        <v/>
      </c>
      <c r="Q18" s="54" t="str">
        <f ca="1">VLOOKUP(E18,Q4.SL!G:R,8,FALSE)</f>
        <v/>
      </c>
      <c r="R18" s="99" t="str">
        <f t="shared" ca="1" si="0"/>
        <v/>
      </c>
      <c r="S18" s="52"/>
    </row>
    <row r="19" spans="1:19" ht="21.95" customHeight="1">
      <c r="A19" s="99" t="str">
        <f ca="1">IFERROR(IF(AND(F19=0,I19=0,L19=0,O19=0),"-",VLOOKUP(E19,Rec.!H:N,7,FALSE)),"")</f>
        <v/>
      </c>
      <c r="B19" s="53" t="str">
        <f ca="1">IFERROR(VLOOKUP(E19,Rec.!B:H,4,FALSE),"")</f>
        <v/>
      </c>
      <c r="C19" s="53" t="str">
        <f ca="1">IFERROR(VLOOKUP(E19,Rec.!B:H,5,FALSE),"")</f>
        <v/>
      </c>
      <c r="D19" s="52" t="str">
        <f ca="1">IFERROR(VLOOKUP(E19,Rec.!B:H,6,FALSE),"")</f>
        <v/>
      </c>
      <c r="E19" s="99" t="str">
        <f ca="1">IFERROR(VLOOKUP(ROW()-9,Rec.!P:Q,2,FALSE),"")</f>
        <v/>
      </c>
      <c r="F19" s="99">
        <f ca="1">VLOOKUP(E19,Q1.SL!F:M,3,FALSE)</f>
        <v>0</v>
      </c>
      <c r="G19" s="93" t="str">
        <f>IF(ROW()-9&gt;Inf.!$I$10,"",VLOOKUP(E19,Q1.SL!F:M,4,FALSE))</f>
        <v/>
      </c>
      <c r="H19" s="54" t="str">
        <f ca="1">VLOOKUP(E19,Q1.SL!F:P,8,FALSE)</f>
        <v/>
      </c>
      <c r="I19" s="99" t="str">
        <f ca="1">VLOOKUP(E19,Q2.SL!G:O,6,FALSE)</f>
        <v/>
      </c>
      <c r="J19" s="55" t="str">
        <f>IF(ROW()-9&gt;Inf.!$I$10,"",VLOOKUP(E19,Q2.SL!G:O,4,FALSE))</f>
        <v/>
      </c>
      <c r="K19" s="54" t="str">
        <f ca="1">VLOOKUP(E19,Q2.SL!G:R,8,FALSE)</f>
        <v/>
      </c>
      <c r="L19" s="125" t="str">
        <f ca="1">VLOOKUP(E19,Q3.SL!G:O,6,FALSE)</f>
        <v/>
      </c>
      <c r="M19" s="93" t="str">
        <f>IF(ROW()-9&gt;Inf.!$I$10,"",VLOOKUP(E19,Q3.SL!G:O,4,FALSE))</f>
        <v/>
      </c>
      <c r="N19" s="54" t="str">
        <f ca="1">VLOOKUP(E19,Q3.SL!G:R,8,FALSE)</f>
        <v/>
      </c>
      <c r="O19" s="125" t="str">
        <f ca="1">VLOOKUP(E19,Q4.SL!G:O,6,FALSE)</f>
        <v/>
      </c>
      <c r="P19" s="55" t="str">
        <f>IF(ROW()-9&gt;Inf.!$I$10,"",VLOOKUP(E19,Q4.SL!G:O,4,FALSE))</f>
        <v/>
      </c>
      <c r="Q19" s="54" t="str">
        <f ca="1">VLOOKUP(E19,Q4.SL!G:R,8,FALSE)</f>
        <v/>
      </c>
      <c r="R19" s="99" t="str">
        <f t="shared" ca="1" si="0"/>
        <v/>
      </c>
      <c r="S19" s="52"/>
    </row>
    <row r="20" spans="1:19" ht="21.95" customHeight="1">
      <c r="A20" s="99" t="str">
        <f ca="1">IFERROR(IF(AND(F20=0,I20=0,L20=0,O20=0),"-",VLOOKUP(E20,Rec.!H:N,7,FALSE)),"")</f>
        <v/>
      </c>
      <c r="B20" s="53" t="str">
        <f ca="1">IFERROR(VLOOKUP(E20,Rec.!B:H,4,FALSE),"")</f>
        <v/>
      </c>
      <c r="C20" s="53" t="str">
        <f ca="1">IFERROR(VLOOKUP(E20,Rec.!B:H,5,FALSE),"")</f>
        <v/>
      </c>
      <c r="D20" s="52" t="str">
        <f ca="1">IFERROR(VLOOKUP(E20,Rec.!B:H,6,FALSE),"")</f>
        <v/>
      </c>
      <c r="E20" s="99" t="str">
        <f ca="1">IFERROR(VLOOKUP(ROW()-9,Rec.!P:Q,2,FALSE),"")</f>
        <v/>
      </c>
      <c r="F20" s="99">
        <f ca="1">VLOOKUP(E20,Q1.SL!F:M,3,FALSE)</f>
        <v>0</v>
      </c>
      <c r="G20" s="93" t="str">
        <f>IF(ROW()-9&gt;Inf.!$I$10,"",VLOOKUP(E20,Q1.SL!F:M,4,FALSE))</f>
        <v/>
      </c>
      <c r="H20" s="54" t="str">
        <f ca="1">VLOOKUP(E20,Q1.SL!F:P,8,FALSE)</f>
        <v/>
      </c>
      <c r="I20" s="99" t="str">
        <f ca="1">VLOOKUP(E20,Q2.SL!G:O,6,FALSE)</f>
        <v/>
      </c>
      <c r="J20" s="55" t="str">
        <f>IF(ROW()-9&gt;Inf.!$I$10,"",VLOOKUP(E20,Q2.SL!G:O,4,FALSE))</f>
        <v/>
      </c>
      <c r="K20" s="54" t="str">
        <f ca="1">VLOOKUP(E20,Q2.SL!G:R,8,FALSE)</f>
        <v/>
      </c>
      <c r="L20" s="125" t="str">
        <f ca="1">VLOOKUP(E20,Q3.SL!G:O,6,FALSE)</f>
        <v/>
      </c>
      <c r="M20" s="93" t="str">
        <f>IF(ROW()-9&gt;Inf.!$I$10,"",VLOOKUP(E20,Q3.SL!G:O,4,FALSE))</f>
        <v/>
      </c>
      <c r="N20" s="54" t="str">
        <f ca="1">VLOOKUP(E20,Q3.SL!G:R,8,FALSE)</f>
        <v/>
      </c>
      <c r="O20" s="125" t="str">
        <f ca="1">VLOOKUP(E20,Q4.SL!G:O,6,FALSE)</f>
        <v/>
      </c>
      <c r="P20" s="55" t="str">
        <f>IF(ROW()-9&gt;Inf.!$I$10,"",VLOOKUP(E20,Q4.SL!G:O,4,FALSE))</f>
        <v/>
      </c>
      <c r="Q20" s="54" t="str">
        <f ca="1">VLOOKUP(E20,Q4.SL!G:R,8,FALSE)</f>
        <v/>
      </c>
      <c r="R20" s="99" t="str">
        <f t="shared" ca="1" si="0"/>
        <v/>
      </c>
      <c r="S20" s="52"/>
    </row>
    <row r="21" spans="1:19" ht="21.95" customHeight="1">
      <c r="A21" s="99" t="str">
        <f ca="1">IFERROR(IF(AND(F21=0,I21=0,L21=0,O21=0),"-",VLOOKUP(E21,Rec.!H:N,7,FALSE)),"")</f>
        <v/>
      </c>
      <c r="B21" s="53" t="str">
        <f ca="1">IFERROR(VLOOKUP(E21,Rec.!B:H,4,FALSE),"")</f>
        <v/>
      </c>
      <c r="C21" s="53" t="str">
        <f ca="1">IFERROR(VLOOKUP(E21,Rec.!B:H,5,FALSE),"")</f>
        <v/>
      </c>
      <c r="D21" s="52" t="str">
        <f ca="1">IFERROR(VLOOKUP(E21,Rec.!B:H,6,FALSE),"")</f>
        <v/>
      </c>
      <c r="E21" s="99" t="str">
        <f ca="1">IFERROR(VLOOKUP(ROW()-9,Rec.!P:Q,2,FALSE),"")</f>
        <v/>
      </c>
      <c r="F21" s="99">
        <f ca="1">VLOOKUP(E21,Q1.SL!F:M,3,FALSE)</f>
        <v>0</v>
      </c>
      <c r="G21" s="93" t="str">
        <f>IF(ROW()-9&gt;Inf.!$I$10,"",VLOOKUP(E21,Q1.SL!F:M,4,FALSE))</f>
        <v/>
      </c>
      <c r="H21" s="54" t="str">
        <f ca="1">VLOOKUP(E21,Q1.SL!F:P,8,FALSE)</f>
        <v/>
      </c>
      <c r="I21" s="99" t="str">
        <f ca="1">VLOOKUP(E21,Q2.SL!G:O,6,FALSE)</f>
        <v/>
      </c>
      <c r="J21" s="55" t="str">
        <f>IF(ROW()-9&gt;Inf.!$I$10,"",VLOOKUP(E21,Q2.SL!G:O,4,FALSE))</f>
        <v/>
      </c>
      <c r="K21" s="54" t="str">
        <f ca="1">VLOOKUP(E21,Q2.SL!G:R,8,FALSE)</f>
        <v/>
      </c>
      <c r="L21" s="125" t="str">
        <f ca="1">VLOOKUP(E21,Q3.SL!G:O,6,FALSE)</f>
        <v/>
      </c>
      <c r="M21" s="93" t="str">
        <f>IF(ROW()-9&gt;Inf.!$I$10,"",VLOOKUP(E21,Q3.SL!G:O,4,FALSE))</f>
        <v/>
      </c>
      <c r="N21" s="54" t="str">
        <f ca="1">VLOOKUP(E21,Q3.SL!G:R,8,FALSE)</f>
        <v/>
      </c>
      <c r="O21" s="125" t="str">
        <f ca="1">VLOOKUP(E21,Q4.SL!G:O,6,FALSE)</f>
        <v/>
      </c>
      <c r="P21" s="55" t="str">
        <f>IF(ROW()-9&gt;Inf.!$I$10,"",VLOOKUP(E21,Q4.SL!G:O,4,FALSE))</f>
        <v/>
      </c>
      <c r="Q21" s="54" t="str">
        <f ca="1">VLOOKUP(E21,Q4.SL!G:R,8,FALSE)</f>
        <v/>
      </c>
      <c r="R21" s="99" t="str">
        <f t="shared" ca="1" si="0"/>
        <v/>
      </c>
      <c r="S21" s="52"/>
    </row>
    <row r="22" spans="1:19" ht="21.95" customHeight="1">
      <c r="A22" s="99" t="str">
        <f ca="1">IFERROR(IF(AND(F22=0,I22=0,L22=0,O22=0),"-",VLOOKUP(E22,Rec.!H:N,7,FALSE)),"")</f>
        <v/>
      </c>
      <c r="B22" s="53" t="str">
        <f ca="1">IFERROR(VLOOKUP(E22,Rec.!B:H,4,FALSE),"")</f>
        <v/>
      </c>
      <c r="C22" s="53" t="str">
        <f ca="1">IFERROR(VLOOKUP(E22,Rec.!B:H,5,FALSE),"")</f>
        <v/>
      </c>
      <c r="D22" s="52" t="str">
        <f ca="1">IFERROR(VLOOKUP(E22,Rec.!B:H,6,FALSE),"")</f>
        <v/>
      </c>
      <c r="E22" s="99" t="str">
        <f ca="1">IFERROR(VLOOKUP(ROW()-9,Rec.!P:Q,2,FALSE),"")</f>
        <v/>
      </c>
      <c r="F22" s="99">
        <f ca="1">VLOOKUP(E22,Q1.SL!F:M,3,FALSE)</f>
        <v>0</v>
      </c>
      <c r="G22" s="93" t="str">
        <f>IF(ROW()-9&gt;Inf.!$I$10,"",VLOOKUP(E22,Q1.SL!F:M,4,FALSE))</f>
        <v/>
      </c>
      <c r="H22" s="54" t="str">
        <f ca="1">VLOOKUP(E22,Q1.SL!F:P,8,FALSE)</f>
        <v/>
      </c>
      <c r="I22" s="99" t="str">
        <f ca="1">VLOOKUP(E22,Q2.SL!G:O,6,FALSE)</f>
        <v/>
      </c>
      <c r="J22" s="55" t="str">
        <f>IF(ROW()-9&gt;Inf.!$I$10,"",VLOOKUP(E22,Q2.SL!G:O,4,FALSE))</f>
        <v/>
      </c>
      <c r="K22" s="54" t="str">
        <f ca="1">VLOOKUP(E22,Q2.SL!G:R,8,FALSE)</f>
        <v/>
      </c>
      <c r="L22" s="125" t="str">
        <f ca="1">VLOOKUP(E22,Q3.SL!G:O,6,FALSE)</f>
        <v/>
      </c>
      <c r="M22" s="93" t="str">
        <f>IF(ROW()-9&gt;Inf.!$I$10,"",VLOOKUP(E22,Q3.SL!G:O,4,FALSE))</f>
        <v/>
      </c>
      <c r="N22" s="54" t="str">
        <f ca="1">VLOOKUP(E22,Q3.SL!G:R,8,FALSE)</f>
        <v/>
      </c>
      <c r="O22" s="125" t="str">
        <f ca="1">VLOOKUP(E22,Q4.SL!G:O,6,FALSE)</f>
        <v/>
      </c>
      <c r="P22" s="55" t="str">
        <f>IF(ROW()-9&gt;Inf.!$I$10,"",VLOOKUP(E22,Q4.SL!G:O,4,FALSE))</f>
        <v/>
      </c>
      <c r="Q22" s="54" t="str">
        <f ca="1">VLOOKUP(E22,Q4.SL!G:R,8,FALSE)</f>
        <v/>
      </c>
      <c r="R22" s="99" t="str">
        <f t="shared" ca="1" si="0"/>
        <v/>
      </c>
      <c r="S22" s="52"/>
    </row>
    <row r="23" spans="1:19" ht="21.95" customHeight="1">
      <c r="A23" s="99" t="str">
        <f ca="1">IFERROR(IF(AND(F23=0,I23=0,L23=0,O23=0),"-",VLOOKUP(E23,Rec.!H:N,7,FALSE)),"")</f>
        <v/>
      </c>
      <c r="B23" s="53" t="str">
        <f ca="1">IFERROR(VLOOKUP(E23,Rec.!B:H,4,FALSE),"")</f>
        <v/>
      </c>
      <c r="C23" s="53" t="str">
        <f ca="1">IFERROR(VLOOKUP(E23,Rec.!B:H,5,FALSE),"")</f>
        <v/>
      </c>
      <c r="D23" s="52" t="str">
        <f ca="1">IFERROR(VLOOKUP(E23,Rec.!B:H,6,FALSE),"")</f>
        <v/>
      </c>
      <c r="E23" s="99" t="str">
        <f ca="1">IFERROR(VLOOKUP(ROW()-9,Rec.!P:Q,2,FALSE),"")</f>
        <v/>
      </c>
      <c r="F23" s="99">
        <f ca="1">VLOOKUP(E23,Q1.SL!F:M,3,FALSE)</f>
        <v>0</v>
      </c>
      <c r="G23" s="93" t="str">
        <f>IF(ROW()-9&gt;Inf.!$I$10,"",VLOOKUP(E23,Q1.SL!F:M,4,FALSE))</f>
        <v/>
      </c>
      <c r="H23" s="54" t="str">
        <f ca="1">VLOOKUP(E23,Q1.SL!F:P,8,FALSE)</f>
        <v/>
      </c>
      <c r="I23" s="99" t="str">
        <f ca="1">VLOOKUP(E23,Q2.SL!G:O,6,FALSE)</f>
        <v/>
      </c>
      <c r="J23" s="55" t="str">
        <f>IF(ROW()-9&gt;Inf.!$I$10,"",VLOOKUP(E23,Q2.SL!G:O,4,FALSE))</f>
        <v/>
      </c>
      <c r="K23" s="54" t="str">
        <f ca="1">VLOOKUP(E23,Q2.SL!G:R,8,FALSE)</f>
        <v/>
      </c>
      <c r="L23" s="125" t="str">
        <f ca="1">VLOOKUP(E23,Q3.SL!G:O,6,FALSE)</f>
        <v/>
      </c>
      <c r="M23" s="93" t="str">
        <f>IF(ROW()-9&gt;Inf.!$I$10,"",VLOOKUP(E23,Q3.SL!G:O,4,FALSE))</f>
        <v/>
      </c>
      <c r="N23" s="54" t="str">
        <f ca="1">VLOOKUP(E23,Q3.SL!G:R,8,FALSE)</f>
        <v/>
      </c>
      <c r="O23" s="125" t="str">
        <f ca="1">VLOOKUP(E23,Q4.SL!G:O,6,FALSE)</f>
        <v/>
      </c>
      <c r="P23" s="55" t="str">
        <f>IF(ROW()-9&gt;Inf.!$I$10,"",VLOOKUP(E23,Q4.SL!G:O,4,FALSE))</f>
        <v/>
      </c>
      <c r="Q23" s="54" t="str">
        <f ca="1">VLOOKUP(E23,Q4.SL!G:R,8,FALSE)</f>
        <v/>
      </c>
      <c r="R23" s="99" t="str">
        <f t="shared" ca="1" si="0"/>
        <v/>
      </c>
      <c r="S23" s="52"/>
    </row>
    <row r="24" spans="1:19" ht="21.95" customHeight="1">
      <c r="A24" s="99" t="str">
        <f ca="1">IFERROR(IF(AND(F24=0,I24=0,L24=0,O24=0),"-",VLOOKUP(E24,Rec.!H:N,7,FALSE)),"")</f>
        <v/>
      </c>
      <c r="B24" s="53" t="str">
        <f ca="1">IFERROR(VLOOKUP(E24,Rec.!B:H,4,FALSE),"")</f>
        <v/>
      </c>
      <c r="C24" s="53" t="str">
        <f ca="1">IFERROR(VLOOKUP(E24,Rec.!B:H,5,FALSE),"")</f>
        <v/>
      </c>
      <c r="D24" s="52" t="str">
        <f ca="1">IFERROR(VLOOKUP(E24,Rec.!B:H,6,FALSE),"")</f>
        <v/>
      </c>
      <c r="E24" s="99" t="str">
        <f ca="1">IFERROR(VLOOKUP(ROW()-9,Rec.!P:Q,2,FALSE),"")</f>
        <v/>
      </c>
      <c r="F24" s="99">
        <f ca="1">VLOOKUP(E24,Q1.SL!F:M,3,FALSE)</f>
        <v>0</v>
      </c>
      <c r="G24" s="93" t="str">
        <f>IF(ROW()-9&gt;Inf.!$I$10,"",VLOOKUP(E24,Q1.SL!F:M,4,FALSE))</f>
        <v/>
      </c>
      <c r="H24" s="54" t="str">
        <f ca="1">VLOOKUP(E24,Q1.SL!F:P,8,FALSE)</f>
        <v/>
      </c>
      <c r="I24" s="99" t="str">
        <f ca="1">VLOOKUP(E24,Q2.SL!G:O,6,FALSE)</f>
        <v/>
      </c>
      <c r="J24" s="55" t="str">
        <f>IF(ROW()-9&gt;Inf.!$I$10,"",VLOOKUP(E24,Q2.SL!G:O,4,FALSE))</f>
        <v/>
      </c>
      <c r="K24" s="54" t="str">
        <f ca="1">VLOOKUP(E24,Q2.SL!G:R,8,FALSE)</f>
        <v/>
      </c>
      <c r="L24" s="125" t="str">
        <f ca="1">VLOOKUP(E24,Q3.SL!G:O,6,FALSE)</f>
        <v/>
      </c>
      <c r="M24" s="93" t="str">
        <f>IF(ROW()-9&gt;Inf.!$I$10,"",VLOOKUP(E24,Q3.SL!G:O,4,FALSE))</f>
        <v/>
      </c>
      <c r="N24" s="54" t="str">
        <f ca="1">VLOOKUP(E24,Q3.SL!G:R,8,FALSE)</f>
        <v/>
      </c>
      <c r="O24" s="125" t="str">
        <f ca="1">VLOOKUP(E24,Q4.SL!G:O,6,FALSE)</f>
        <v/>
      </c>
      <c r="P24" s="55" t="str">
        <f>IF(ROW()-9&gt;Inf.!$I$10,"",VLOOKUP(E24,Q4.SL!G:O,4,FALSE))</f>
        <v/>
      </c>
      <c r="Q24" s="54" t="str">
        <f ca="1">VLOOKUP(E24,Q4.SL!G:R,8,FALSE)</f>
        <v/>
      </c>
      <c r="R24" s="99" t="str">
        <f t="shared" ca="1" si="0"/>
        <v/>
      </c>
      <c r="S24" s="52"/>
    </row>
    <row r="25" spans="1:19" ht="21.95" customHeight="1">
      <c r="A25" s="99" t="str">
        <f ca="1">IFERROR(IF(AND(F25=0,I25=0,L25=0,O25=0),"-",VLOOKUP(E25,Rec.!H:N,7,FALSE)),"")</f>
        <v/>
      </c>
      <c r="B25" s="53" t="str">
        <f ca="1">IFERROR(VLOOKUP(E25,Rec.!B:H,4,FALSE),"")</f>
        <v/>
      </c>
      <c r="C25" s="53" t="str">
        <f ca="1">IFERROR(VLOOKUP(E25,Rec.!B:H,5,FALSE),"")</f>
        <v/>
      </c>
      <c r="D25" s="52" t="str">
        <f ca="1">IFERROR(VLOOKUP(E25,Rec.!B:H,6,FALSE),"")</f>
        <v/>
      </c>
      <c r="E25" s="99" t="str">
        <f ca="1">IFERROR(VLOOKUP(ROW()-9,Rec.!P:Q,2,FALSE),"")</f>
        <v/>
      </c>
      <c r="F25" s="99">
        <f ca="1">VLOOKUP(E25,Q1.SL!F:M,3,FALSE)</f>
        <v>0</v>
      </c>
      <c r="G25" s="93" t="str">
        <f>IF(ROW()-9&gt;Inf.!$I$10,"",VLOOKUP(E25,Q1.SL!F:M,4,FALSE))</f>
        <v/>
      </c>
      <c r="H25" s="54" t="str">
        <f ca="1">VLOOKUP(E25,Q1.SL!F:P,8,FALSE)</f>
        <v/>
      </c>
      <c r="I25" s="99" t="str">
        <f ca="1">VLOOKUP(E25,Q2.SL!G:O,6,FALSE)</f>
        <v/>
      </c>
      <c r="J25" s="55" t="str">
        <f>IF(ROW()-9&gt;Inf.!$I$10,"",VLOOKUP(E25,Q2.SL!G:O,4,FALSE))</f>
        <v/>
      </c>
      <c r="K25" s="54" t="str">
        <f ca="1">VLOOKUP(E25,Q2.SL!G:R,8,FALSE)</f>
        <v/>
      </c>
      <c r="L25" s="125" t="str">
        <f ca="1">VLOOKUP(E25,Q3.SL!G:O,6,FALSE)</f>
        <v/>
      </c>
      <c r="M25" s="93" t="str">
        <f>IF(ROW()-9&gt;Inf.!$I$10,"",VLOOKUP(E25,Q3.SL!G:O,4,FALSE))</f>
        <v/>
      </c>
      <c r="N25" s="54" t="str">
        <f ca="1">VLOOKUP(E25,Q3.SL!G:R,8,FALSE)</f>
        <v/>
      </c>
      <c r="O25" s="125" t="str">
        <f ca="1">VLOOKUP(E25,Q4.SL!G:O,6,FALSE)</f>
        <v/>
      </c>
      <c r="P25" s="55" t="str">
        <f>IF(ROW()-9&gt;Inf.!$I$10,"",VLOOKUP(E25,Q4.SL!G:O,4,FALSE))</f>
        <v/>
      </c>
      <c r="Q25" s="54" t="str">
        <f ca="1">VLOOKUP(E25,Q4.SL!G:R,8,FALSE)</f>
        <v/>
      </c>
      <c r="R25" s="99" t="str">
        <f t="shared" ca="1" si="0"/>
        <v/>
      </c>
      <c r="S25" s="52"/>
    </row>
    <row r="26" spans="1:19" ht="21.95" customHeight="1">
      <c r="A26" s="99" t="str">
        <f ca="1">IFERROR(IF(AND(F26=0,I26=0,L26=0,O26=0),"-",VLOOKUP(E26,Rec.!H:N,7,FALSE)),"")</f>
        <v/>
      </c>
      <c r="B26" s="53" t="str">
        <f ca="1">IFERROR(VLOOKUP(E26,Rec.!B:H,4,FALSE),"")</f>
        <v/>
      </c>
      <c r="C26" s="53" t="str">
        <f ca="1">IFERROR(VLOOKUP(E26,Rec.!B:H,5,FALSE),"")</f>
        <v/>
      </c>
      <c r="D26" s="52" t="str">
        <f ca="1">IFERROR(VLOOKUP(E26,Rec.!B:H,6,FALSE),"")</f>
        <v/>
      </c>
      <c r="E26" s="99" t="str">
        <f ca="1">IFERROR(VLOOKUP(ROW()-9,Rec.!P:Q,2,FALSE),"")</f>
        <v/>
      </c>
      <c r="F26" s="99">
        <f ca="1">VLOOKUP(E26,Q1.SL!F:M,3,FALSE)</f>
        <v>0</v>
      </c>
      <c r="G26" s="93" t="str">
        <f>IF(ROW()-9&gt;Inf.!$I$10,"",VLOOKUP(E26,Q1.SL!F:M,4,FALSE))</f>
        <v/>
      </c>
      <c r="H26" s="54" t="str">
        <f ca="1">VLOOKUP(E26,Q1.SL!F:P,8,FALSE)</f>
        <v/>
      </c>
      <c r="I26" s="99" t="str">
        <f ca="1">VLOOKUP(E26,Q2.SL!G:O,6,FALSE)</f>
        <v/>
      </c>
      <c r="J26" s="55" t="str">
        <f>IF(ROW()-9&gt;Inf.!$I$10,"",VLOOKUP(E26,Q2.SL!G:O,4,FALSE))</f>
        <v/>
      </c>
      <c r="K26" s="54" t="str">
        <f ca="1">VLOOKUP(E26,Q2.SL!G:R,8,FALSE)</f>
        <v/>
      </c>
      <c r="L26" s="125" t="str">
        <f ca="1">VLOOKUP(E26,Q3.SL!G:O,6,FALSE)</f>
        <v/>
      </c>
      <c r="M26" s="93" t="str">
        <f>IF(ROW()-9&gt;Inf.!$I$10,"",VLOOKUP(E26,Q3.SL!G:O,4,FALSE))</f>
        <v/>
      </c>
      <c r="N26" s="54" t="str">
        <f ca="1">VLOOKUP(E26,Q3.SL!G:R,8,FALSE)</f>
        <v/>
      </c>
      <c r="O26" s="125" t="str">
        <f ca="1">VLOOKUP(E26,Q4.SL!G:O,6,FALSE)</f>
        <v/>
      </c>
      <c r="P26" s="55" t="str">
        <f>IF(ROW()-9&gt;Inf.!$I$10,"",VLOOKUP(E26,Q4.SL!G:O,4,FALSE))</f>
        <v/>
      </c>
      <c r="Q26" s="54" t="str">
        <f ca="1">VLOOKUP(E26,Q4.SL!G:R,8,FALSE)</f>
        <v/>
      </c>
      <c r="R26" s="99" t="str">
        <f t="shared" ca="1" si="0"/>
        <v/>
      </c>
      <c r="S26" s="52"/>
    </row>
    <row r="27" spans="1:19" ht="21.95" customHeight="1">
      <c r="A27" s="99" t="str">
        <f ca="1">IFERROR(IF(AND(F27=0,I27=0,L27=0,O27=0),"-",VLOOKUP(E27,Rec.!H:N,7,FALSE)),"")</f>
        <v/>
      </c>
      <c r="B27" s="53" t="str">
        <f ca="1">IFERROR(VLOOKUP(E27,Rec.!B:H,4,FALSE),"")</f>
        <v/>
      </c>
      <c r="C27" s="53" t="str">
        <f ca="1">IFERROR(VLOOKUP(E27,Rec.!B:H,5,FALSE),"")</f>
        <v/>
      </c>
      <c r="D27" s="52" t="str">
        <f ca="1">IFERROR(VLOOKUP(E27,Rec.!B:H,6,FALSE),"")</f>
        <v/>
      </c>
      <c r="E27" s="99" t="str">
        <f ca="1">IFERROR(VLOOKUP(ROW()-9,Rec.!P:Q,2,FALSE),"")</f>
        <v/>
      </c>
      <c r="F27" s="99">
        <f ca="1">VLOOKUP(E27,Q1.SL!F:M,3,FALSE)</f>
        <v>0</v>
      </c>
      <c r="G27" s="93" t="str">
        <f>IF(ROW()-9&gt;Inf.!$I$10,"",VLOOKUP(E27,Q1.SL!F:M,4,FALSE))</f>
        <v/>
      </c>
      <c r="H27" s="54" t="str">
        <f ca="1">VLOOKUP(E27,Q1.SL!F:P,8,FALSE)</f>
        <v/>
      </c>
      <c r="I27" s="99" t="str">
        <f ca="1">VLOOKUP(E27,Q2.SL!G:O,6,FALSE)</f>
        <v/>
      </c>
      <c r="J27" s="55" t="str">
        <f>IF(ROW()-9&gt;Inf.!$I$10,"",VLOOKUP(E27,Q2.SL!G:O,4,FALSE))</f>
        <v/>
      </c>
      <c r="K27" s="54" t="str">
        <f ca="1">VLOOKUP(E27,Q2.SL!G:R,8,FALSE)</f>
        <v/>
      </c>
      <c r="L27" s="125" t="str">
        <f ca="1">VLOOKUP(E27,Q3.SL!G:O,6,FALSE)</f>
        <v/>
      </c>
      <c r="M27" s="93" t="str">
        <f>IF(ROW()-9&gt;Inf.!$I$10,"",VLOOKUP(E27,Q3.SL!G:O,4,FALSE))</f>
        <v/>
      </c>
      <c r="N27" s="54" t="str">
        <f ca="1">VLOOKUP(E27,Q3.SL!G:R,8,FALSE)</f>
        <v/>
      </c>
      <c r="O27" s="125" t="str">
        <f ca="1">VLOOKUP(E27,Q4.SL!G:O,6,FALSE)</f>
        <v/>
      </c>
      <c r="P27" s="55" t="str">
        <f>IF(ROW()-9&gt;Inf.!$I$10,"",VLOOKUP(E27,Q4.SL!G:O,4,FALSE))</f>
        <v/>
      </c>
      <c r="Q27" s="54" t="str">
        <f ca="1">VLOOKUP(E27,Q4.SL!G:R,8,FALSE)</f>
        <v/>
      </c>
      <c r="R27" s="99" t="str">
        <f t="shared" ca="1" si="0"/>
        <v/>
      </c>
      <c r="S27" s="52"/>
    </row>
    <row r="28" spans="1:19" ht="21.95" customHeight="1">
      <c r="A28" s="99" t="str">
        <f ca="1">IFERROR(IF(AND(F28=0,I28=0,L28=0,O28=0),"-",VLOOKUP(E28,Rec.!H:N,7,FALSE)),"")</f>
        <v/>
      </c>
      <c r="B28" s="53" t="str">
        <f ca="1">IFERROR(VLOOKUP(E28,Rec.!B:H,4,FALSE),"")</f>
        <v/>
      </c>
      <c r="C28" s="53" t="str">
        <f ca="1">IFERROR(VLOOKUP(E28,Rec.!B:H,5,FALSE),"")</f>
        <v/>
      </c>
      <c r="D28" s="52" t="str">
        <f ca="1">IFERROR(VLOOKUP(E28,Rec.!B:H,6,FALSE),"")</f>
        <v/>
      </c>
      <c r="E28" s="99" t="str">
        <f ca="1">IFERROR(VLOOKUP(ROW()-9,Rec.!P:Q,2,FALSE),"")</f>
        <v/>
      </c>
      <c r="F28" s="99">
        <f ca="1">VLOOKUP(E28,Q1.SL!F:M,3,FALSE)</f>
        <v>0</v>
      </c>
      <c r="G28" s="93" t="str">
        <f>IF(ROW()-9&gt;Inf.!$I$10,"",VLOOKUP(E28,Q1.SL!F:M,4,FALSE))</f>
        <v/>
      </c>
      <c r="H28" s="54" t="str">
        <f ca="1">VLOOKUP(E28,Q1.SL!F:P,8,FALSE)</f>
        <v/>
      </c>
      <c r="I28" s="99" t="str">
        <f ca="1">VLOOKUP(E28,Q2.SL!G:O,6,FALSE)</f>
        <v/>
      </c>
      <c r="J28" s="55" t="str">
        <f>IF(ROW()-9&gt;Inf.!$I$10,"",VLOOKUP(E28,Q2.SL!G:O,4,FALSE))</f>
        <v/>
      </c>
      <c r="K28" s="54" t="str">
        <f ca="1">VLOOKUP(E28,Q2.SL!G:R,8,FALSE)</f>
        <v/>
      </c>
      <c r="L28" s="125" t="str">
        <f ca="1">VLOOKUP(E28,Q3.SL!G:O,6,FALSE)</f>
        <v/>
      </c>
      <c r="M28" s="93" t="str">
        <f>IF(ROW()-9&gt;Inf.!$I$10,"",VLOOKUP(E28,Q3.SL!G:O,4,FALSE))</f>
        <v/>
      </c>
      <c r="N28" s="54" t="str">
        <f ca="1">VLOOKUP(E28,Q3.SL!G:R,8,FALSE)</f>
        <v/>
      </c>
      <c r="O28" s="125" t="str">
        <f ca="1">VLOOKUP(E28,Q4.SL!G:O,6,FALSE)</f>
        <v/>
      </c>
      <c r="P28" s="55" t="str">
        <f>IF(ROW()-9&gt;Inf.!$I$10,"",VLOOKUP(E28,Q4.SL!G:O,4,FALSE))</f>
        <v/>
      </c>
      <c r="Q28" s="54" t="str">
        <f ca="1">VLOOKUP(E28,Q4.SL!G:R,8,FALSE)</f>
        <v/>
      </c>
      <c r="R28" s="99" t="str">
        <f t="shared" ca="1" si="0"/>
        <v/>
      </c>
      <c r="S28" s="52"/>
    </row>
    <row r="29" spans="1:19" ht="21.95" customHeight="1">
      <c r="A29" s="99" t="str">
        <f ca="1">IFERROR(IF(AND(F29=0,I29=0,L29=0,O29=0),"-",VLOOKUP(E29,Rec.!H:N,7,FALSE)),"")</f>
        <v/>
      </c>
      <c r="B29" s="53" t="str">
        <f ca="1">IFERROR(VLOOKUP(E29,Rec.!B:H,4,FALSE),"")</f>
        <v/>
      </c>
      <c r="C29" s="53" t="str">
        <f ca="1">IFERROR(VLOOKUP(E29,Rec.!B:H,5,FALSE),"")</f>
        <v/>
      </c>
      <c r="D29" s="52" t="str">
        <f ca="1">IFERROR(VLOOKUP(E29,Rec.!B:H,6,FALSE),"")</f>
        <v/>
      </c>
      <c r="E29" s="99" t="str">
        <f ca="1">IFERROR(VLOOKUP(ROW()-9,Rec.!P:Q,2,FALSE),"")</f>
        <v/>
      </c>
      <c r="F29" s="99">
        <f ca="1">VLOOKUP(E29,Q1.SL!F:M,3,FALSE)</f>
        <v>0</v>
      </c>
      <c r="G29" s="93" t="str">
        <f>IF(ROW()-9&gt;Inf.!$I$10,"",VLOOKUP(E29,Q1.SL!F:M,4,FALSE))</f>
        <v/>
      </c>
      <c r="H29" s="54" t="str">
        <f ca="1">VLOOKUP(E29,Q1.SL!F:P,8,FALSE)</f>
        <v/>
      </c>
      <c r="I29" s="99" t="str">
        <f ca="1">VLOOKUP(E29,Q2.SL!G:O,6,FALSE)</f>
        <v/>
      </c>
      <c r="J29" s="55" t="str">
        <f>IF(ROW()-9&gt;Inf.!$I$10,"",VLOOKUP(E29,Q2.SL!G:O,4,FALSE))</f>
        <v/>
      </c>
      <c r="K29" s="54" t="str">
        <f ca="1">VLOOKUP(E29,Q2.SL!G:R,8,FALSE)</f>
        <v/>
      </c>
      <c r="L29" s="125" t="str">
        <f ca="1">VLOOKUP(E29,Q3.SL!G:O,6,FALSE)</f>
        <v/>
      </c>
      <c r="M29" s="93" t="str">
        <f>IF(ROW()-9&gt;Inf.!$I$10,"",VLOOKUP(E29,Q3.SL!G:O,4,FALSE))</f>
        <v/>
      </c>
      <c r="N29" s="54" t="str">
        <f ca="1">VLOOKUP(E29,Q3.SL!G:R,8,FALSE)</f>
        <v/>
      </c>
      <c r="O29" s="125" t="str">
        <f ca="1">VLOOKUP(E29,Q4.SL!G:O,6,FALSE)</f>
        <v/>
      </c>
      <c r="P29" s="55" t="str">
        <f>IF(ROW()-9&gt;Inf.!$I$10,"",VLOOKUP(E29,Q4.SL!G:O,4,FALSE))</f>
        <v/>
      </c>
      <c r="Q29" s="54" t="str">
        <f ca="1">VLOOKUP(E29,Q4.SL!G:R,8,FALSE)</f>
        <v/>
      </c>
      <c r="R29" s="99" t="str">
        <f t="shared" ca="1" si="0"/>
        <v/>
      </c>
      <c r="S29" s="52"/>
    </row>
    <row r="30" spans="1:19" ht="21.95" customHeight="1">
      <c r="A30" s="99" t="str">
        <f ca="1">IFERROR(IF(AND(F30=0,I30=0,L30=0,O30=0),"-",VLOOKUP(E30,Rec.!H:N,7,FALSE)),"")</f>
        <v/>
      </c>
      <c r="B30" s="53" t="str">
        <f ca="1">IFERROR(VLOOKUP(E30,Rec.!B:H,4,FALSE),"")</f>
        <v/>
      </c>
      <c r="C30" s="53" t="str">
        <f ca="1">IFERROR(VLOOKUP(E30,Rec.!B:H,5,FALSE),"")</f>
        <v/>
      </c>
      <c r="D30" s="52" t="str">
        <f ca="1">IFERROR(VLOOKUP(E30,Rec.!B:H,6,FALSE),"")</f>
        <v/>
      </c>
      <c r="E30" s="99" t="str">
        <f ca="1">IFERROR(VLOOKUP(ROW()-9,Rec.!P:Q,2,FALSE),"")</f>
        <v/>
      </c>
      <c r="F30" s="99">
        <f ca="1">VLOOKUP(E30,Q1.SL!F:M,3,FALSE)</f>
        <v>0</v>
      </c>
      <c r="G30" s="93" t="str">
        <f>IF(ROW()-9&gt;Inf.!$I$10,"",VLOOKUP(E30,Q1.SL!F:M,4,FALSE))</f>
        <v/>
      </c>
      <c r="H30" s="54" t="str">
        <f ca="1">VLOOKUP(E30,Q1.SL!F:P,8,FALSE)</f>
        <v/>
      </c>
      <c r="I30" s="99" t="str">
        <f ca="1">VLOOKUP(E30,Q2.SL!G:O,6,FALSE)</f>
        <v/>
      </c>
      <c r="J30" s="55" t="str">
        <f>IF(ROW()-9&gt;Inf.!$I$10,"",VLOOKUP(E30,Q2.SL!G:O,4,FALSE))</f>
        <v/>
      </c>
      <c r="K30" s="54" t="str">
        <f ca="1">VLOOKUP(E30,Q2.SL!G:R,8,FALSE)</f>
        <v/>
      </c>
      <c r="L30" s="125" t="str">
        <f ca="1">VLOOKUP(E30,Q3.SL!G:O,6,FALSE)</f>
        <v/>
      </c>
      <c r="M30" s="93" t="str">
        <f>IF(ROW()-9&gt;Inf.!$I$10,"",VLOOKUP(E30,Q3.SL!G:O,4,FALSE))</f>
        <v/>
      </c>
      <c r="N30" s="54" t="str">
        <f ca="1">VLOOKUP(E30,Q3.SL!G:R,8,FALSE)</f>
        <v/>
      </c>
      <c r="O30" s="125" t="str">
        <f ca="1">VLOOKUP(E30,Q4.SL!G:O,6,FALSE)</f>
        <v/>
      </c>
      <c r="P30" s="55" t="str">
        <f>IF(ROW()-9&gt;Inf.!$I$10,"",VLOOKUP(E30,Q4.SL!G:O,4,FALSE))</f>
        <v/>
      </c>
      <c r="Q30" s="54" t="str">
        <f ca="1">VLOOKUP(E30,Q4.SL!G:R,8,FALSE)</f>
        <v/>
      </c>
      <c r="R30" s="99" t="str">
        <f t="shared" ca="1" si="0"/>
        <v/>
      </c>
      <c r="S30" s="52"/>
    </row>
    <row r="31" spans="1:19" ht="21.95" customHeight="1">
      <c r="A31" s="99" t="str">
        <f ca="1">IFERROR(IF(AND(F31=0,I31=0,L31=0,O31=0),"-",VLOOKUP(E31,Rec.!H:N,7,FALSE)),"")</f>
        <v/>
      </c>
      <c r="B31" s="53" t="str">
        <f ca="1">IFERROR(VLOOKUP(E31,Rec.!B:H,4,FALSE),"")</f>
        <v/>
      </c>
      <c r="C31" s="53" t="str">
        <f ca="1">IFERROR(VLOOKUP(E31,Rec.!B:H,5,FALSE),"")</f>
        <v/>
      </c>
      <c r="D31" s="52" t="str">
        <f ca="1">IFERROR(VLOOKUP(E31,Rec.!B:H,6,FALSE),"")</f>
        <v/>
      </c>
      <c r="E31" s="99" t="str">
        <f ca="1">IFERROR(VLOOKUP(ROW()-9,Rec.!P:Q,2,FALSE),"")</f>
        <v/>
      </c>
      <c r="F31" s="99">
        <f ca="1">VLOOKUP(E31,Q1.SL!F:M,3,FALSE)</f>
        <v>0</v>
      </c>
      <c r="G31" s="93" t="str">
        <f>IF(ROW()-9&gt;Inf.!$I$10,"",VLOOKUP(E31,Q1.SL!F:M,4,FALSE))</f>
        <v/>
      </c>
      <c r="H31" s="54" t="str">
        <f ca="1">VLOOKUP(E31,Q1.SL!F:P,8,FALSE)</f>
        <v/>
      </c>
      <c r="I31" s="99" t="str">
        <f ca="1">VLOOKUP(E31,Q2.SL!G:O,6,FALSE)</f>
        <v/>
      </c>
      <c r="J31" s="55" t="str">
        <f>IF(ROW()-9&gt;Inf.!$I$10,"",VLOOKUP(E31,Q2.SL!G:O,4,FALSE))</f>
        <v/>
      </c>
      <c r="K31" s="54" t="str">
        <f ca="1">VLOOKUP(E31,Q2.SL!G:R,8,FALSE)</f>
        <v/>
      </c>
      <c r="L31" s="125" t="str">
        <f ca="1">VLOOKUP(E31,Q3.SL!G:O,6,FALSE)</f>
        <v/>
      </c>
      <c r="M31" s="93" t="str">
        <f>IF(ROW()-9&gt;Inf.!$I$10,"",VLOOKUP(E31,Q3.SL!G:O,4,FALSE))</f>
        <v/>
      </c>
      <c r="N31" s="54" t="str">
        <f ca="1">VLOOKUP(E31,Q3.SL!G:R,8,FALSE)</f>
        <v/>
      </c>
      <c r="O31" s="125" t="str">
        <f ca="1">VLOOKUP(E31,Q4.SL!G:O,6,FALSE)</f>
        <v/>
      </c>
      <c r="P31" s="55" t="str">
        <f>IF(ROW()-9&gt;Inf.!$I$10,"",VLOOKUP(E31,Q4.SL!G:O,4,FALSE))</f>
        <v/>
      </c>
      <c r="Q31" s="54" t="str">
        <f ca="1">VLOOKUP(E31,Q4.SL!G:R,8,FALSE)</f>
        <v/>
      </c>
      <c r="R31" s="99" t="str">
        <f t="shared" ca="1" si="0"/>
        <v/>
      </c>
      <c r="S31" s="52"/>
    </row>
    <row r="32" spans="1:19" ht="21.95" customHeight="1">
      <c r="A32" s="99" t="str">
        <f ca="1">IFERROR(IF(AND(F32=0,I32=0,L32=0,O32=0),"-",VLOOKUP(E32,Rec.!H:N,7,FALSE)),"")</f>
        <v/>
      </c>
      <c r="B32" s="53" t="str">
        <f ca="1">IFERROR(VLOOKUP(E32,Rec.!B:H,4,FALSE),"")</f>
        <v/>
      </c>
      <c r="C32" s="53" t="str">
        <f ca="1">IFERROR(VLOOKUP(E32,Rec.!B:H,5,FALSE),"")</f>
        <v/>
      </c>
      <c r="D32" s="52" t="str">
        <f ca="1">IFERROR(VLOOKUP(E32,Rec.!B:H,6,FALSE),"")</f>
        <v/>
      </c>
      <c r="E32" s="99" t="str">
        <f ca="1">IFERROR(VLOOKUP(ROW()-9,Rec.!P:Q,2,FALSE),"")</f>
        <v/>
      </c>
      <c r="F32" s="99">
        <f ca="1">VLOOKUP(E32,Q1.SL!F:M,3,FALSE)</f>
        <v>0</v>
      </c>
      <c r="G32" s="93" t="str">
        <f>IF(ROW()-9&gt;Inf.!$I$10,"",VLOOKUP(E32,Q1.SL!F:M,4,FALSE))</f>
        <v/>
      </c>
      <c r="H32" s="54" t="str">
        <f ca="1">VLOOKUP(E32,Q1.SL!F:P,8,FALSE)</f>
        <v/>
      </c>
      <c r="I32" s="99" t="str">
        <f ca="1">VLOOKUP(E32,Q2.SL!G:O,6,FALSE)</f>
        <v/>
      </c>
      <c r="J32" s="55" t="str">
        <f>IF(ROW()-9&gt;Inf.!$I$10,"",VLOOKUP(E32,Q2.SL!G:O,4,FALSE))</f>
        <v/>
      </c>
      <c r="K32" s="54" t="str">
        <f ca="1">VLOOKUP(E32,Q2.SL!G:R,8,FALSE)</f>
        <v/>
      </c>
      <c r="L32" s="125" t="str">
        <f ca="1">VLOOKUP(E32,Q3.SL!G:O,6,FALSE)</f>
        <v/>
      </c>
      <c r="M32" s="93" t="str">
        <f>IF(ROW()-9&gt;Inf.!$I$10,"",VLOOKUP(E32,Q3.SL!G:O,4,FALSE))</f>
        <v/>
      </c>
      <c r="N32" s="54" t="str">
        <f ca="1">VLOOKUP(E32,Q3.SL!G:R,8,FALSE)</f>
        <v/>
      </c>
      <c r="O32" s="125" t="str">
        <f ca="1">VLOOKUP(E32,Q4.SL!G:O,6,FALSE)</f>
        <v/>
      </c>
      <c r="P32" s="55" t="str">
        <f>IF(ROW()-9&gt;Inf.!$I$10,"",VLOOKUP(E32,Q4.SL!G:O,4,FALSE))</f>
        <v/>
      </c>
      <c r="Q32" s="54" t="str">
        <f ca="1">VLOOKUP(E32,Q4.SL!G:R,8,FALSE)</f>
        <v/>
      </c>
      <c r="R32" s="99" t="str">
        <f t="shared" ca="1" si="0"/>
        <v/>
      </c>
      <c r="S32" s="52"/>
    </row>
    <row r="33" spans="1:19" ht="21.95" customHeight="1">
      <c r="A33" s="99" t="str">
        <f ca="1">IFERROR(IF(AND(F33=0,I33=0,L33=0,O33=0),"-",VLOOKUP(E33,Rec.!H:N,7,FALSE)),"")</f>
        <v/>
      </c>
      <c r="B33" s="53" t="str">
        <f ca="1">IFERROR(VLOOKUP(E33,Rec.!B:H,4,FALSE),"")</f>
        <v/>
      </c>
      <c r="C33" s="53" t="str">
        <f ca="1">IFERROR(VLOOKUP(E33,Rec.!B:H,5,FALSE),"")</f>
        <v/>
      </c>
      <c r="D33" s="52" t="str">
        <f ca="1">IFERROR(VLOOKUP(E33,Rec.!B:H,6,FALSE),"")</f>
        <v/>
      </c>
      <c r="E33" s="99" t="str">
        <f ca="1">IFERROR(VLOOKUP(ROW()-9,Rec.!P:Q,2,FALSE),"")</f>
        <v/>
      </c>
      <c r="F33" s="99">
        <f ca="1">VLOOKUP(E33,Q1.SL!F:M,3,FALSE)</f>
        <v>0</v>
      </c>
      <c r="G33" s="93" t="str">
        <f>IF(ROW()-9&gt;Inf.!$I$10,"",VLOOKUP(E33,Q1.SL!F:M,4,FALSE))</f>
        <v/>
      </c>
      <c r="H33" s="54" t="str">
        <f ca="1">VLOOKUP(E33,Q1.SL!F:P,8,FALSE)</f>
        <v/>
      </c>
      <c r="I33" s="99" t="str">
        <f ca="1">VLOOKUP(E33,Q2.SL!G:O,6,FALSE)</f>
        <v/>
      </c>
      <c r="J33" s="55" t="str">
        <f>IF(ROW()-9&gt;Inf.!$I$10,"",VLOOKUP(E33,Q2.SL!G:O,4,FALSE))</f>
        <v/>
      </c>
      <c r="K33" s="54" t="str">
        <f ca="1">VLOOKUP(E33,Q2.SL!G:R,8,FALSE)</f>
        <v/>
      </c>
      <c r="L33" s="125" t="str">
        <f ca="1">VLOOKUP(E33,Q3.SL!G:O,6,FALSE)</f>
        <v/>
      </c>
      <c r="M33" s="93" t="str">
        <f>IF(ROW()-9&gt;Inf.!$I$10,"",VLOOKUP(E33,Q3.SL!G:O,4,FALSE))</f>
        <v/>
      </c>
      <c r="N33" s="54" t="str">
        <f ca="1">VLOOKUP(E33,Q3.SL!G:R,8,FALSE)</f>
        <v/>
      </c>
      <c r="O33" s="125" t="str">
        <f ca="1">VLOOKUP(E33,Q4.SL!G:O,6,FALSE)</f>
        <v/>
      </c>
      <c r="P33" s="55" t="str">
        <f>IF(ROW()-9&gt;Inf.!$I$10,"",VLOOKUP(E33,Q4.SL!G:O,4,FALSE))</f>
        <v/>
      </c>
      <c r="Q33" s="54" t="str">
        <f ca="1">VLOOKUP(E33,Q4.SL!G:R,8,FALSE)</f>
        <v/>
      </c>
      <c r="R33" s="99" t="str">
        <f t="shared" ca="1" si="0"/>
        <v/>
      </c>
      <c r="S33" s="52"/>
    </row>
    <row r="34" spans="1:19" ht="21.95" customHeight="1">
      <c r="A34" s="99" t="str">
        <f ca="1">IFERROR(IF(AND(F34=0,I34=0,L34=0,O34=0),"-",VLOOKUP(E34,Rec.!H:N,7,FALSE)),"")</f>
        <v/>
      </c>
      <c r="B34" s="53" t="str">
        <f ca="1">IFERROR(VLOOKUP(E34,Rec.!B:H,4,FALSE),"")</f>
        <v/>
      </c>
      <c r="C34" s="53" t="str">
        <f ca="1">IFERROR(VLOOKUP(E34,Rec.!B:H,5,FALSE),"")</f>
        <v/>
      </c>
      <c r="D34" s="52" t="str">
        <f ca="1">IFERROR(VLOOKUP(E34,Rec.!B:H,6,FALSE),"")</f>
        <v/>
      </c>
      <c r="E34" s="99" t="str">
        <f ca="1">IFERROR(VLOOKUP(ROW()-9,Rec.!P:Q,2,FALSE),"")</f>
        <v/>
      </c>
      <c r="F34" s="99">
        <f ca="1">VLOOKUP(E34,Q1.SL!F:M,3,FALSE)</f>
        <v>0</v>
      </c>
      <c r="G34" s="93" t="str">
        <f>IF(ROW()-9&gt;Inf.!$I$10,"",VLOOKUP(E34,Q1.SL!F:M,4,FALSE))</f>
        <v/>
      </c>
      <c r="H34" s="54" t="str">
        <f ca="1">VLOOKUP(E34,Q1.SL!F:P,8,FALSE)</f>
        <v/>
      </c>
      <c r="I34" s="99" t="str">
        <f ca="1">VLOOKUP(E34,Q2.SL!G:O,6,FALSE)</f>
        <v/>
      </c>
      <c r="J34" s="55" t="str">
        <f>IF(ROW()-9&gt;Inf.!$I$10,"",VLOOKUP(E34,Q2.SL!G:O,4,FALSE))</f>
        <v/>
      </c>
      <c r="K34" s="54" t="str">
        <f ca="1">VLOOKUP(E34,Q2.SL!G:R,8,FALSE)</f>
        <v/>
      </c>
      <c r="L34" s="125" t="str">
        <f ca="1">VLOOKUP(E34,Q3.SL!G:O,6,FALSE)</f>
        <v/>
      </c>
      <c r="M34" s="93" t="str">
        <f>IF(ROW()-9&gt;Inf.!$I$10,"",VLOOKUP(E34,Q3.SL!G:O,4,FALSE))</f>
        <v/>
      </c>
      <c r="N34" s="54" t="str">
        <f ca="1">VLOOKUP(E34,Q3.SL!G:R,8,FALSE)</f>
        <v/>
      </c>
      <c r="O34" s="125" t="str">
        <f ca="1">VLOOKUP(E34,Q4.SL!G:O,6,FALSE)</f>
        <v/>
      </c>
      <c r="P34" s="55" t="str">
        <f>IF(ROW()-9&gt;Inf.!$I$10,"",VLOOKUP(E34,Q4.SL!G:O,4,FALSE))</f>
        <v/>
      </c>
      <c r="Q34" s="54" t="str">
        <f ca="1">VLOOKUP(E34,Q4.SL!G:R,8,FALSE)</f>
        <v/>
      </c>
      <c r="R34" s="99" t="str">
        <f t="shared" ca="1" si="0"/>
        <v/>
      </c>
      <c r="S34" s="52"/>
    </row>
    <row r="35" spans="1:19" ht="21.95" customHeight="1">
      <c r="A35" s="99" t="str">
        <f ca="1">IFERROR(IF(AND(F35=0,I35=0,L35=0,O35=0),"-",VLOOKUP(E35,Rec.!H:N,7,FALSE)),"")</f>
        <v/>
      </c>
      <c r="B35" s="53" t="str">
        <f ca="1">IFERROR(VLOOKUP(E35,Rec.!B:H,4,FALSE),"")</f>
        <v/>
      </c>
      <c r="C35" s="53" t="str">
        <f ca="1">IFERROR(VLOOKUP(E35,Rec.!B:H,5,FALSE),"")</f>
        <v/>
      </c>
      <c r="D35" s="52" t="str">
        <f ca="1">IFERROR(VLOOKUP(E35,Rec.!B:H,6,FALSE),"")</f>
        <v/>
      </c>
      <c r="E35" s="99" t="str">
        <f ca="1">IFERROR(VLOOKUP(ROW()-9,Rec.!P:Q,2,FALSE),"")</f>
        <v/>
      </c>
      <c r="F35" s="99">
        <f ca="1">VLOOKUP(E35,Q1.SL!F:M,3,FALSE)</f>
        <v>0</v>
      </c>
      <c r="G35" s="93" t="str">
        <f>IF(ROW()-9&gt;Inf.!$I$10,"",VLOOKUP(E35,Q1.SL!F:M,4,FALSE))</f>
        <v/>
      </c>
      <c r="H35" s="54" t="str">
        <f ca="1">VLOOKUP(E35,Q1.SL!F:P,8,FALSE)</f>
        <v/>
      </c>
      <c r="I35" s="99" t="str">
        <f ca="1">VLOOKUP(E35,Q2.SL!G:O,6,FALSE)</f>
        <v/>
      </c>
      <c r="J35" s="55" t="str">
        <f>IF(ROW()-9&gt;Inf.!$I$10,"",VLOOKUP(E35,Q2.SL!G:O,4,FALSE))</f>
        <v/>
      </c>
      <c r="K35" s="54" t="str">
        <f ca="1">VLOOKUP(E35,Q2.SL!G:R,8,FALSE)</f>
        <v/>
      </c>
      <c r="L35" s="125" t="str">
        <f ca="1">VLOOKUP(E35,Q3.SL!G:O,6,FALSE)</f>
        <v/>
      </c>
      <c r="M35" s="93" t="str">
        <f>IF(ROW()-9&gt;Inf.!$I$10,"",VLOOKUP(E35,Q3.SL!G:O,4,FALSE))</f>
        <v/>
      </c>
      <c r="N35" s="54" t="str">
        <f ca="1">VLOOKUP(E35,Q3.SL!G:R,8,FALSE)</f>
        <v/>
      </c>
      <c r="O35" s="125" t="str">
        <f ca="1">VLOOKUP(E35,Q4.SL!G:O,6,FALSE)</f>
        <v/>
      </c>
      <c r="P35" s="55" t="str">
        <f>IF(ROW()-9&gt;Inf.!$I$10,"",VLOOKUP(E35,Q4.SL!G:O,4,FALSE))</f>
        <v/>
      </c>
      <c r="Q35" s="54" t="str">
        <f ca="1">VLOOKUP(E35,Q4.SL!G:R,8,FALSE)</f>
        <v/>
      </c>
      <c r="R35" s="99" t="str">
        <f t="shared" ca="1" si="0"/>
        <v/>
      </c>
      <c r="S35" s="52"/>
    </row>
    <row r="36" spans="1:19" ht="21.95" customHeight="1">
      <c r="A36" s="99" t="str">
        <f ca="1">IFERROR(IF(AND(F36=0,I36=0,L36=0,O36=0),"-",VLOOKUP(E36,Rec.!H:N,7,FALSE)),"")</f>
        <v/>
      </c>
      <c r="B36" s="53" t="str">
        <f ca="1">IFERROR(VLOOKUP(E36,Rec.!B:H,4,FALSE),"")</f>
        <v/>
      </c>
      <c r="C36" s="53" t="str">
        <f ca="1">IFERROR(VLOOKUP(E36,Rec.!B:H,5,FALSE),"")</f>
        <v/>
      </c>
      <c r="D36" s="52" t="str">
        <f ca="1">IFERROR(VLOOKUP(E36,Rec.!B:H,6,FALSE),"")</f>
        <v/>
      </c>
      <c r="E36" s="99" t="str">
        <f ca="1">IFERROR(VLOOKUP(ROW()-9,Rec.!P:Q,2,FALSE),"")</f>
        <v/>
      </c>
      <c r="F36" s="99">
        <f ca="1">VLOOKUP(E36,Q1.SL!F:M,3,FALSE)</f>
        <v>0</v>
      </c>
      <c r="G36" s="93" t="str">
        <f>IF(ROW()-9&gt;Inf.!$I$10,"",VLOOKUP(E36,Q1.SL!F:M,4,FALSE))</f>
        <v/>
      </c>
      <c r="H36" s="54" t="str">
        <f ca="1">VLOOKUP(E36,Q1.SL!F:P,8,FALSE)</f>
        <v/>
      </c>
      <c r="I36" s="99" t="str">
        <f ca="1">VLOOKUP(E36,Q2.SL!G:O,6,FALSE)</f>
        <v/>
      </c>
      <c r="J36" s="55" t="str">
        <f>IF(ROW()-9&gt;Inf.!$I$10,"",VLOOKUP(E36,Q2.SL!G:O,4,FALSE))</f>
        <v/>
      </c>
      <c r="K36" s="54" t="str">
        <f ca="1">VLOOKUP(E36,Q2.SL!G:R,8,FALSE)</f>
        <v/>
      </c>
      <c r="L36" s="125" t="str">
        <f ca="1">VLOOKUP(E36,Q3.SL!G:O,6,FALSE)</f>
        <v/>
      </c>
      <c r="M36" s="93" t="str">
        <f>IF(ROW()-9&gt;Inf.!$I$10,"",VLOOKUP(E36,Q3.SL!G:O,4,FALSE))</f>
        <v/>
      </c>
      <c r="N36" s="54" t="str">
        <f ca="1">VLOOKUP(E36,Q3.SL!G:R,8,FALSE)</f>
        <v/>
      </c>
      <c r="O36" s="125" t="str">
        <f ca="1">VLOOKUP(E36,Q4.SL!G:O,6,FALSE)</f>
        <v/>
      </c>
      <c r="P36" s="55" t="str">
        <f>IF(ROW()-9&gt;Inf.!$I$10,"",VLOOKUP(E36,Q4.SL!G:O,4,FALSE))</f>
        <v/>
      </c>
      <c r="Q36" s="54" t="str">
        <f ca="1">VLOOKUP(E36,Q4.SL!G:R,8,FALSE)</f>
        <v/>
      </c>
      <c r="R36" s="99" t="str">
        <f t="shared" ca="1" si="0"/>
        <v/>
      </c>
      <c r="S36" s="52"/>
    </row>
    <row r="37" spans="1:19" ht="21.95" customHeight="1">
      <c r="A37" s="99" t="str">
        <f ca="1">IFERROR(IF(AND(F37=0,I37=0,L37=0,O37=0),"-",VLOOKUP(E37,Rec.!H:N,7,FALSE)),"")</f>
        <v/>
      </c>
      <c r="B37" s="53" t="str">
        <f ca="1">IFERROR(VLOOKUP(E37,Rec.!B:H,4,FALSE),"")</f>
        <v/>
      </c>
      <c r="C37" s="53" t="str">
        <f ca="1">IFERROR(VLOOKUP(E37,Rec.!B:H,5,FALSE),"")</f>
        <v/>
      </c>
      <c r="D37" s="52" t="str">
        <f ca="1">IFERROR(VLOOKUP(E37,Rec.!B:H,6,FALSE),"")</f>
        <v/>
      </c>
      <c r="E37" s="99" t="str">
        <f ca="1">IFERROR(VLOOKUP(ROW()-9,Rec.!P:Q,2,FALSE),"")</f>
        <v/>
      </c>
      <c r="F37" s="99">
        <f ca="1">VLOOKUP(E37,Q1.SL!F:M,3,FALSE)</f>
        <v>0</v>
      </c>
      <c r="G37" s="93" t="str">
        <f>IF(ROW()-9&gt;Inf.!$I$10,"",VLOOKUP(E37,Q1.SL!F:M,4,FALSE))</f>
        <v/>
      </c>
      <c r="H37" s="54" t="str">
        <f ca="1">VLOOKUP(E37,Q1.SL!F:P,8,FALSE)</f>
        <v/>
      </c>
      <c r="I37" s="99" t="str">
        <f ca="1">VLOOKUP(E37,Q2.SL!G:O,6,FALSE)</f>
        <v/>
      </c>
      <c r="J37" s="55" t="str">
        <f>IF(ROW()-9&gt;Inf.!$I$10,"",VLOOKUP(E37,Q2.SL!G:O,4,FALSE))</f>
        <v/>
      </c>
      <c r="K37" s="54" t="str">
        <f ca="1">VLOOKUP(E37,Q2.SL!G:R,8,FALSE)</f>
        <v/>
      </c>
      <c r="L37" s="125" t="str">
        <f ca="1">VLOOKUP(E37,Q3.SL!G:O,6,FALSE)</f>
        <v/>
      </c>
      <c r="M37" s="93" t="str">
        <f>IF(ROW()-9&gt;Inf.!$I$10,"",VLOOKUP(E37,Q3.SL!G:O,4,FALSE))</f>
        <v/>
      </c>
      <c r="N37" s="54" t="str">
        <f ca="1">VLOOKUP(E37,Q3.SL!G:R,8,FALSE)</f>
        <v/>
      </c>
      <c r="O37" s="125" t="str">
        <f ca="1">VLOOKUP(E37,Q4.SL!G:O,6,FALSE)</f>
        <v/>
      </c>
      <c r="P37" s="55" t="str">
        <f>IF(ROW()-9&gt;Inf.!$I$10,"",VLOOKUP(E37,Q4.SL!G:O,4,FALSE))</f>
        <v/>
      </c>
      <c r="Q37" s="54" t="str">
        <f ca="1">VLOOKUP(E37,Q4.SL!G:R,8,FALSE)</f>
        <v/>
      </c>
      <c r="R37" s="99" t="str">
        <f t="shared" ca="1" si="0"/>
        <v/>
      </c>
      <c r="S37" s="52"/>
    </row>
    <row r="38" spans="1:19" ht="21.95" customHeight="1">
      <c r="A38" s="99" t="str">
        <f ca="1">IFERROR(IF(AND(F38=0,I38=0,L38=0,O38=0),"-",VLOOKUP(E38,Rec.!H:N,7,FALSE)),"")</f>
        <v/>
      </c>
      <c r="B38" s="53" t="str">
        <f ca="1">IFERROR(VLOOKUP(E38,Rec.!B:H,4,FALSE),"")</f>
        <v/>
      </c>
      <c r="C38" s="53" t="str">
        <f ca="1">IFERROR(VLOOKUP(E38,Rec.!B:H,5,FALSE),"")</f>
        <v/>
      </c>
      <c r="D38" s="52" t="str">
        <f ca="1">IFERROR(VLOOKUP(E38,Rec.!B:H,6,FALSE),"")</f>
        <v/>
      </c>
      <c r="E38" s="99" t="str">
        <f ca="1">IFERROR(VLOOKUP(ROW()-9,Rec.!P:Q,2,FALSE),"")</f>
        <v/>
      </c>
      <c r="F38" s="99">
        <f ca="1">VLOOKUP(E38,Q1.SL!F:M,3,FALSE)</f>
        <v>0</v>
      </c>
      <c r="G38" s="93" t="str">
        <f>IF(ROW()-9&gt;Inf.!$I$10,"",VLOOKUP(E38,Q1.SL!F:M,4,FALSE))</f>
        <v/>
      </c>
      <c r="H38" s="54" t="str">
        <f ca="1">VLOOKUP(E38,Q1.SL!F:P,8,FALSE)</f>
        <v/>
      </c>
      <c r="I38" s="99" t="str">
        <f ca="1">VLOOKUP(E38,Q2.SL!G:O,6,FALSE)</f>
        <v/>
      </c>
      <c r="J38" s="55" t="str">
        <f>IF(ROW()-9&gt;Inf.!$I$10,"",VLOOKUP(E38,Q2.SL!G:O,4,FALSE))</f>
        <v/>
      </c>
      <c r="K38" s="54" t="str">
        <f ca="1">VLOOKUP(E38,Q2.SL!G:R,8,FALSE)</f>
        <v/>
      </c>
      <c r="L38" s="125" t="str">
        <f ca="1">VLOOKUP(E38,Q3.SL!G:O,6,FALSE)</f>
        <v/>
      </c>
      <c r="M38" s="93" t="str">
        <f>IF(ROW()-9&gt;Inf.!$I$10,"",VLOOKUP(E38,Q3.SL!G:O,4,FALSE))</f>
        <v/>
      </c>
      <c r="N38" s="54" t="str">
        <f ca="1">VLOOKUP(E38,Q3.SL!G:R,8,FALSE)</f>
        <v/>
      </c>
      <c r="O38" s="125" t="str">
        <f ca="1">VLOOKUP(E38,Q4.SL!G:O,6,FALSE)</f>
        <v/>
      </c>
      <c r="P38" s="55" t="str">
        <f>IF(ROW()-9&gt;Inf.!$I$10,"",VLOOKUP(E38,Q4.SL!G:O,4,FALSE))</f>
        <v/>
      </c>
      <c r="Q38" s="54" t="str">
        <f ca="1">VLOOKUP(E38,Q4.SL!G:R,8,FALSE)</f>
        <v/>
      </c>
      <c r="R38" s="99" t="str">
        <f t="shared" ca="1" si="0"/>
        <v/>
      </c>
      <c r="S38" s="52"/>
    </row>
    <row r="39" spans="1:19" ht="21.95" customHeight="1">
      <c r="A39" s="99" t="str">
        <f ca="1">IFERROR(IF(AND(F39=0,I39=0,L39=0,O39=0),"-",VLOOKUP(E39,Rec.!H:N,7,FALSE)),"")</f>
        <v/>
      </c>
      <c r="B39" s="53" t="str">
        <f ca="1">IFERROR(VLOOKUP(E39,Rec.!B:H,4,FALSE),"")</f>
        <v/>
      </c>
      <c r="C39" s="53" t="str">
        <f ca="1">IFERROR(VLOOKUP(E39,Rec.!B:H,5,FALSE),"")</f>
        <v/>
      </c>
      <c r="D39" s="52" t="str">
        <f ca="1">IFERROR(VLOOKUP(E39,Rec.!B:H,6,FALSE),"")</f>
        <v/>
      </c>
      <c r="E39" s="99" t="str">
        <f ca="1">IFERROR(VLOOKUP(ROW()-9,Rec.!P:Q,2,FALSE),"")</f>
        <v/>
      </c>
      <c r="F39" s="99">
        <f ca="1">VLOOKUP(E39,Q1.SL!F:M,3,FALSE)</f>
        <v>0</v>
      </c>
      <c r="G39" s="93" t="str">
        <f>IF(ROW()-9&gt;Inf.!$I$10,"",VLOOKUP(E39,Q1.SL!F:M,4,FALSE))</f>
        <v/>
      </c>
      <c r="H39" s="54" t="str">
        <f ca="1">VLOOKUP(E39,Q1.SL!F:P,8,FALSE)</f>
        <v/>
      </c>
      <c r="I39" s="99" t="str">
        <f ca="1">VLOOKUP(E39,Q2.SL!G:O,6,FALSE)</f>
        <v/>
      </c>
      <c r="J39" s="55" t="str">
        <f>IF(ROW()-9&gt;Inf.!$I$10,"",VLOOKUP(E39,Q2.SL!G:O,4,FALSE))</f>
        <v/>
      </c>
      <c r="K39" s="54" t="str">
        <f ca="1">VLOOKUP(E39,Q2.SL!G:R,8,FALSE)</f>
        <v/>
      </c>
      <c r="L39" s="125" t="str">
        <f ca="1">VLOOKUP(E39,Q3.SL!G:O,6,FALSE)</f>
        <v/>
      </c>
      <c r="M39" s="93" t="str">
        <f>IF(ROW()-9&gt;Inf.!$I$10,"",VLOOKUP(E39,Q3.SL!G:O,4,FALSE))</f>
        <v/>
      </c>
      <c r="N39" s="54" t="str">
        <f ca="1">VLOOKUP(E39,Q3.SL!G:R,8,FALSE)</f>
        <v/>
      </c>
      <c r="O39" s="125" t="str">
        <f ca="1">VLOOKUP(E39,Q4.SL!G:O,6,FALSE)</f>
        <v/>
      </c>
      <c r="P39" s="55" t="str">
        <f>IF(ROW()-9&gt;Inf.!$I$10,"",VLOOKUP(E39,Q4.SL!G:O,4,FALSE))</f>
        <v/>
      </c>
      <c r="Q39" s="54" t="str">
        <f ca="1">VLOOKUP(E39,Q4.SL!G:R,8,FALSE)</f>
        <v/>
      </c>
      <c r="R39" s="99" t="str">
        <f t="shared" ca="1" si="0"/>
        <v/>
      </c>
      <c r="S39" s="52"/>
    </row>
    <row r="40" spans="1:19" ht="21.95" customHeight="1">
      <c r="A40" s="99" t="str">
        <f ca="1">IFERROR(IF(AND(F40=0,I40=0,L40=0,O40=0),"-",VLOOKUP(E40,Rec.!H:N,7,FALSE)),"")</f>
        <v/>
      </c>
      <c r="B40" s="53" t="str">
        <f ca="1">IFERROR(VLOOKUP(E40,Rec.!B:H,4,FALSE),"")</f>
        <v/>
      </c>
      <c r="C40" s="53" t="str">
        <f ca="1">IFERROR(VLOOKUP(E40,Rec.!B:H,5,FALSE),"")</f>
        <v/>
      </c>
      <c r="D40" s="52" t="str">
        <f ca="1">IFERROR(VLOOKUP(E40,Rec.!B:H,6,FALSE),"")</f>
        <v/>
      </c>
      <c r="E40" s="99" t="str">
        <f ca="1">IFERROR(VLOOKUP(ROW()-9,Rec.!P:Q,2,FALSE),"")</f>
        <v/>
      </c>
      <c r="F40" s="99">
        <f ca="1">VLOOKUP(E40,Q1.SL!F:M,3,FALSE)</f>
        <v>0</v>
      </c>
      <c r="G40" s="93" t="str">
        <f>IF(ROW()-9&gt;Inf.!$I$10,"",VLOOKUP(E40,Q1.SL!F:M,4,FALSE))</f>
        <v/>
      </c>
      <c r="H40" s="54" t="str">
        <f ca="1">VLOOKUP(E40,Q1.SL!F:P,8,FALSE)</f>
        <v/>
      </c>
      <c r="I40" s="99" t="str">
        <f ca="1">VLOOKUP(E40,Q2.SL!G:O,6,FALSE)</f>
        <v/>
      </c>
      <c r="J40" s="55" t="str">
        <f>IF(ROW()-9&gt;Inf.!$I$10,"",VLOOKUP(E40,Q2.SL!G:O,4,FALSE))</f>
        <v/>
      </c>
      <c r="K40" s="54" t="str">
        <f ca="1">VLOOKUP(E40,Q2.SL!G:R,8,FALSE)</f>
        <v/>
      </c>
      <c r="L40" s="125" t="str">
        <f ca="1">VLOOKUP(E40,Q3.SL!G:O,6,FALSE)</f>
        <v/>
      </c>
      <c r="M40" s="93" t="str">
        <f>IF(ROW()-9&gt;Inf.!$I$10,"",VLOOKUP(E40,Q3.SL!G:O,4,FALSE))</f>
        <v/>
      </c>
      <c r="N40" s="54" t="str">
        <f ca="1">VLOOKUP(E40,Q3.SL!G:R,8,FALSE)</f>
        <v/>
      </c>
      <c r="O40" s="125" t="str">
        <f ca="1">VLOOKUP(E40,Q4.SL!G:O,6,FALSE)</f>
        <v/>
      </c>
      <c r="P40" s="55" t="str">
        <f>IF(ROW()-9&gt;Inf.!$I$10,"",VLOOKUP(E40,Q4.SL!G:O,4,FALSE))</f>
        <v/>
      </c>
      <c r="Q40" s="54" t="str">
        <f ca="1">VLOOKUP(E40,Q4.SL!G:R,8,FALSE)</f>
        <v/>
      </c>
      <c r="R40" s="99" t="str">
        <f t="shared" ca="1" si="0"/>
        <v/>
      </c>
      <c r="S40" s="52"/>
    </row>
    <row r="41" spans="1:19" ht="21.95" customHeight="1">
      <c r="A41" s="99" t="str">
        <f ca="1">IFERROR(IF(AND(F41=0,I41=0,L41=0,O41=0),"-",VLOOKUP(E41,Rec.!H:N,7,FALSE)),"")</f>
        <v/>
      </c>
      <c r="B41" s="53" t="str">
        <f ca="1">IFERROR(VLOOKUP(E41,Rec.!B:H,4,FALSE),"")</f>
        <v/>
      </c>
      <c r="C41" s="53" t="str">
        <f ca="1">IFERROR(VLOOKUP(E41,Rec.!B:H,5,FALSE),"")</f>
        <v/>
      </c>
      <c r="D41" s="52" t="str">
        <f ca="1">IFERROR(VLOOKUP(E41,Rec.!B:H,6,FALSE),"")</f>
        <v/>
      </c>
      <c r="E41" s="99" t="str">
        <f ca="1">IFERROR(VLOOKUP(ROW()-9,Rec.!P:Q,2,FALSE),"")</f>
        <v/>
      </c>
      <c r="F41" s="99">
        <f ca="1">VLOOKUP(E41,Q1.SL!F:M,3,FALSE)</f>
        <v>0</v>
      </c>
      <c r="G41" s="93" t="str">
        <f>IF(ROW()-9&gt;Inf.!$I$10,"",VLOOKUP(E41,Q1.SL!F:M,4,FALSE))</f>
        <v/>
      </c>
      <c r="H41" s="54" t="str">
        <f ca="1">VLOOKUP(E41,Q1.SL!F:P,8,FALSE)</f>
        <v/>
      </c>
      <c r="I41" s="99" t="str">
        <f ca="1">VLOOKUP(E41,Q2.SL!G:O,6,FALSE)</f>
        <v/>
      </c>
      <c r="J41" s="55" t="str">
        <f>IF(ROW()-9&gt;Inf.!$I$10,"",VLOOKUP(E41,Q2.SL!G:O,4,FALSE))</f>
        <v/>
      </c>
      <c r="K41" s="54" t="str">
        <f ca="1">VLOOKUP(E41,Q2.SL!G:R,8,FALSE)</f>
        <v/>
      </c>
      <c r="L41" s="125" t="str">
        <f ca="1">VLOOKUP(E41,Q3.SL!G:O,6,FALSE)</f>
        <v/>
      </c>
      <c r="M41" s="93" t="str">
        <f>IF(ROW()-9&gt;Inf.!$I$10,"",VLOOKUP(E41,Q3.SL!G:O,4,FALSE))</f>
        <v/>
      </c>
      <c r="N41" s="54" t="str">
        <f ca="1">VLOOKUP(E41,Q3.SL!G:R,8,FALSE)</f>
        <v/>
      </c>
      <c r="O41" s="125" t="str">
        <f ca="1">VLOOKUP(E41,Q4.SL!G:O,6,FALSE)</f>
        <v/>
      </c>
      <c r="P41" s="55" t="str">
        <f>IF(ROW()-9&gt;Inf.!$I$10,"",VLOOKUP(E41,Q4.SL!G:O,4,FALSE))</f>
        <v/>
      </c>
      <c r="Q41" s="54" t="str">
        <f ca="1">VLOOKUP(E41,Q4.SL!G:R,8,FALSE)</f>
        <v/>
      </c>
      <c r="R41" s="99" t="str">
        <f t="shared" ca="1" si="0"/>
        <v/>
      </c>
      <c r="S41" s="52"/>
    </row>
    <row r="42" spans="1:19" ht="21.95" customHeight="1">
      <c r="A42" s="99" t="str">
        <f ca="1">IFERROR(IF(AND(F42=0,I42=0,L42=0,O42=0),"-",VLOOKUP(E42,Rec.!H:N,7,FALSE)),"")</f>
        <v/>
      </c>
      <c r="B42" s="53" t="str">
        <f ca="1">IFERROR(VLOOKUP(E42,Rec.!B:H,4,FALSE),"")</f>
        <v/>
      </c>
      <c r="C42" s="53" t="str">
        <f ca="1">IFERROR(VLOOKUP(E42,Rec.!B:H,5,FALSE),"")</f>
        <v/>
      </c>
      <c r="D42" s="52" t="str">
        <f ca="1">IFERROR(VLOOKUP(E42,Rec.!B:H,6,FALSE),"")</f>
        <v/>
      </c>
      <c r="E42" s="99" t="str">
        <f ca="1">IFERROR(VLOOKUP(ROW()-9,Rec.!P:Q,2,FALSE),"")</f>
        <v/>
      </c>
      <c r="F42" s="99">
        <f ca="1">VLOOKUP(E42,Q1.SL!F:M,3,FALSE)</f>
        <v>0</v>
      </c>
      <c r="G42" s="93" t="str">
        <f>IF(ROW()-9&gt;Inf.!$I$10,"",VLOOKUP(E42,Q1.SL!F:M,4,FALSE))</f>
        <v/>
      </c>
      <c r="H42" s="54" t="str">
        <f ca="1">VLOOKUP(E42,Q1.SL!F:P,8,FALSE)</f>
        <v/>
      </c>
      <c r="I42" s="99" t="str">
        <f ca="1">VLOOKUP(E42,Q2.SL!G:O,6,FALSE)</f>
        <v/>
      </c>
      <c r="J42" s="55" t="str">
        <f>IF(ROW()-9&gt;Inf.!$I$10,"",VLOOKUP(E42,Q2.SL!G:O,4,FALSE))</f>
        <v/>
      </c>
      <c r="K42" s="54" t="str">
        <f ca="1">VLOOKUP(E42,Q2.SL!G:R,8,FALSE)</f>
        <v/>
      </c>
      <c r="L42" s="125" t="str">
        <f ca="1">VLOOKUP(E42,Q3.SL!G:O,6,FALSE)</f>
        <v/>
      </c>
      <c r="M42" s="93" t="str">
        <f>IF(ROW()-9&gt;Inf.!$I$10,"",VLOOKUP(E42,Q3.SL!G:O,4,FALSE))</f>
        <v/>
      </c>
      <c r="N42" s="54" t="str">
        <f ca="1">VLOOKUP(E42,Q3.SL!G:R,8,FALSE)</f>
        <v/>
      </c>
      <c r="O42" s="125" t="str">
        <f ca="1">VLOOKUP(E42,Q4.SL!G:O,6,FALSE)</f>
        <v/>
      </c>
      <c r="P42" s="55" t="str">
        <f>IF(ROW()-9&gt;Inf.!$I$10,"",VLOOKUP(E42,Q4.SL!G:O,4,FALSE))</f>
        <v/>
      </c>
      <c r="Q42" s="54" t="str">
        <f ca="1">VLOOKUP(E42,Q4.SL!G:R,8,FALSE)</f>
        <v/>
      </c>
      <c r="R42" s="99" t="str">
        <f t="shared" ca="1" si="0"/>
        <v/>
      </c>
      <c r="S42" s="52"/>
    </row>
    <row r="43" spans="1:19" ht="21.95" customHeight="1">
      <c r="A43" s="99" t="str">
        <f ca="1">IFERROR(IF(AND(F43=0,I43=0,L43=0,O43=0),"-",VLOOKUP(E43,Rec.!H:N,7,FALSE)),"")</f>
        <v/>
      </c>
      <c r="B43" s="53" t="str">
        <f ca="1">IFERROR(VLOOKUP(E43,Rec.!B:H,4,FALSE),"")</f>
        <v/>
      </c>
      <c r="C43" s="53" t="str">
        <f ca="1">IFERROR(VLOOKUP(E43,Rec.!B:H,5,FALSE),"")</f>
        <v/>
      </c>
      <c r="D43" s="52" t="str">
        <f ca="1">IFERROR(VLOOKUP(E43,Rec.!B:H,6,FALSE),"")</f>
        <v/>
      </c>
      <c r="E43" s="99" t="str">
        <f ca="1">IFERROR(VLOOKUP(ROW()-9,Rec.!P:Q,2,FALSE),"")</f>
        <v/>
      </c>
      <c r="F43" s="99">
        <f ca="1">VLOOKUP(E43,Q1.SL!F:M,3,FALSE)</f>
        <v>0</v>
      </c>
      <c r="G43" s="93" t="str">
        <f>IF(ROW()-9&gt;Inf.!$I$10,"",VLOOKUP(E43,Q1.SL!F:M,4,FALSE))</f>
        <v/>
      </c>
      <c r="H43" s="54" t="str">
        <f ca="1">VLOOKUP(E43,Q1.SL!F:P,8,FALSE)</f>
        <v/>
      </c>
      <c r="I43" s="99" t="str">
        <f ca="1">VLOOKUP(E43,Q2.SL!G:O,6,FALSE)</f>
        <v/>
      </c>
      <c r="J43" s="55" t="str">
        <f>IF(ROW()-9&gt;Inf.!$I$10,"",VLOOKUP(E43,Q2.SL!G:O,4,FALSE))</f>
        <v/>
      </c>
      <c r="K43" s="54" t="str">
        <f ca="1">VLOOKUP(E43,Q2.SL!G:R,8,FALSE)</f>
        <v/>
      </c>
      <c r="L43" s="125" t="str">
        <f ca="1">VLOOKUP(E43,Q3.SL!G:O,6,FALSE)</f>
        <v/>
      </c>
      <c r="M43" s="93" t="str">
        <f>IF(ROW()-9&gt;Inf.!$I$10,"",VLOOKUP(E43,Q3.SL!G:O,4,FALSE))</f>
        <v/>
      </c>
      <c r="N43" s="54" t="str">
        <f ca="1">VLOOKUP(E43,Q3.SL!G:R,8,FALSE)</f>
        <v/>
      </c>
      <c r="O43" s="125" t="str">
        <f ca="1">VLOOKUP(E43,Q4.SL!G:O,6,FALSE)</f>
        <v/>
      </c>
      <c r="P43" s="55" t="str">
        <f>IF(ROW()-9&gt;Inf.!$I$10,"",VLOOKUP(E43,Q4.SL!G:O,4,FALSE))</f>
        <v/>
      </c>
      <c r="Q43" s="54" t="str">
        <f ca="1">VLOOKUP(E43,Q4.SL!G:R,8,FALSE)</f>
        <v/>
      </c>
      <c r="R43" s="99" t="str">
        <f t="shared" ca="1" si="0"/>
        <v/>
      </c>
      <c r="S43" s="52"/>
    </row>
    <row r="44" spans="1:19" ht="21.95" customHeight="1">
      <c r="A44" s="99" t="str">
        <f ca="1">IFERROR(IF(AND(F44=0,I44=0,L44=0,O44=0),"-",VLOOKUP(E44,Rec.!H:N,7,FALSE)),"")</f>
        <v/>
      </c>
      <c r="B44" s="53" t="str">
        <f ca="1">IFERROR(VLOOKUP(E44,Rec.!B:H,4,FALSE),"")</f>
        <v/>
      </c>
      <c r="C44" s="53" t="str">
        <f ca="1">IFERROR(VLOOKUP(E44,Rec.!B:H,5,FALSE),"")</f>
        <v/>
      </c>
      <c r="D44" s="52" t="str">
        <f ca="1">IFERROR(VLOOKUP(E44,Rec.!B:H,6,FALSE),"")</f>
        <v/>
      </c>
      <c r="E44" s="99" t="str">
        <f ca="1">IFERROR(VLOOKUP(ROW()-9,Rec.!P:Q,2,FALSE),"")</f>
        <v/>
      </c>
      <c r="F44" s="99">
        <f ca="1">VLOOKUP(E44,Q1.SL!F:M,3,FALSE)</f>
        <v>0</v>
      </c>
      <c r="G44" s="93" t="str">
        <f>IF(ROW()-9&gt;Inf.!$I$10,"",VLOOKUP(E44,Q1.SL!F:M,4,FALSE))</f>
        <v/>
      </c>
      <c r="H44" s="54" t="str">
        <f ca="1">VLOOKUP(E44,Q1.SL!F:P,8,FALSE)</f>
        <v/>
      </c>
      <c r="I44" s="99" t="str">
        <f ca="1">VLOOKUP(E44,Q2.SL!G:O,6,FALSE)</f>
        <v/>
      </c>
      <c r="J44" s="55" t="str">
        <f>IF(ROW()-9&gt;Inf.!$I$10,"",VLOOKUP(E44,Q2.SL!G:O,4,FALSE))</f>
        <v/>
      </c>
      <c r="K44" s="54" t="str">
        <f ca="1">VLOOKUP(E44,Q2.SL!G:R,8,FALSE)</f>
        <v/>
      </c>
      <c r="L44" s="125" t="str">
        <f ca="1">VLOOKUP(E44,Q3.SL!G:O,6,FALSE)</f>
        <v/>
      </c>
      <c r="M44" s="93" t="str">
        <f>IF(ROW()-9&gt;Inf.!$I$10,"",VLOOKUP(E44,Q3.SL!G:O,4,FALSE))</f>
        <v/>
      </c>
      <c r="N44" s="54" t="str">
        <f ca="1">VLOOKUP(E44,Q3.SL!G:R,8,FALSE)</f>
        <v/>
      </c>
      <c r="O44" s="125" t="str">
        <f ca="1">VLOOKUP(E44,Q4.SL!G:O,6,FALSE)</f>
        <v/>
      </c>
      <c r="P44" s="55" t="str">
        <f>IF(ROW()-9&gt;Inf.!$I$10,"",VLOOKUP(E44,Q4.SL!G:O,4,FALSE))</f>
        <v/>
      </c>
      <c r="Q44" s="54" t="str">
        <f ca="1">VLOOKUP(E44,Q4.SL!G:R,8,FALSE)</f>
        <v/>
      </c>
      <c r="R44" s="99" t="str">
        <f t="shared" ca="1" si="0"/>
        <v/>
      </c>
      <c r="S44" s="52"/>
    </row>
    <row r="45" spans="1:19" ht="21.95" customHeight="1">
      <c r="A45" s="99" t="str">
        <f ca="1">IFERROR(IF(AND(F45=0,I45=0,L45=0,O45=0),"-",VLOOKUP(E45,Rec.!H:N,7,FALSE)),"")</f>
        <v/>
      </c>
      <c r="B45" s="53" t="str">
        <f ca="1">IFERROR(VLOOKUP(E45,Rec.!B:H,4,FALSE),"")</f>
        <v/>
      </c>
      <c r="C45" s="53" t="str">
        <f ca="1">IFERROR(VLOOKUP(E45,Rec.!B:H,5,FALSE),"")</f>
        <v/>
      </c>
      <c r="D45" s="52" t="str">
        <f ca="1">IFERROR(VLOOKUP(E45,Rec.!B:H,6,FALSE),"")</f>
        <v/>
      </c>
      <c r="E45" s="99" t="str">
        <f ca="1">IFERROR(VLOOKUP(ROW()-9,Rec.!P:Q,2,FALSE),"")</f>
        <v/>
      </c>
      <c r="F45" s="99">
        <f ca="1">VLOOKUP(E45,Q1.SL!F:M,3,FALSE)</f>
        <v>0</v>
      </c>
      <c r="G45" s="93" t="str">
        <f>IF(ROW()-9&gt;Inf.!$I$10,"",VLOOKUP(E45,Q1.SL!F:M,4,FALSE))</f>
        <v/>
      </c>
      <c r="H45" s="54" t="str">
        <f ca="1">VLOOKUP(E45,Q1.SL!F:P,8,FALSE)</f>
        <v/>
      </c>
      <c r="I45" s="99" t="str">
        <f ca="1">VLOOKUP(E45,Q2.SL!G:O,6,FALSE)</f>
        <v/>
      </c>
      <c r="J45" s="55" t="str">
        <f>IF(ROW()-9&gt;Inf.!$I$10,"",VLOOKUP(E45,Q2.SL!G:O,4,FALSE))</f>
        <v/>
      </c>
      <c r="K45" s="54" t="str">
        <f ca="1">VLOOKUP(E45,Q2.SL!G:R,8,FALSE)</f>
        <v/>
      </c>
      <c r="L45" s="125" t="str">
        <f ca="1">VLOOKUP(E45,Q3.SL!G:O,6,FALSE)</f>
        <v/>
      </c>
      <c r="M45" s="93" t="str">
        <f>IF(ROW()-9&gt;Inf.!$I$10,"",VLOOKUP(E45,Q3.SL!G:O,4,FALSE))</f>
        <v/>
      </c>
      <c r="N45" s="54" t="str">
        <f ca="1">VLOOKUP(E45,Q3.SL!G:R,8,FALSE)</f>
        <v/>
      </c>
      <c r="O45" s="125" t="str">
        <f ca="1">VLOOKUP(E45,Q4.SL!G:O,6,FALSE)</f>
        <v/>
      </c>
      <c r="P45" s="55" t="str">
        <f>IF(ROW()-9&gt;Inf.!$I$10,"",VLOOKUP(E45,Q4.SL!G:O,4,FALSE))</f>
        <v/>
      </c>
      <c r="Q45" s="54" t="str">
        <f ca="1">VLOOKUP(E45,Q4.SL!G:R,8,FALSE)</f>
        <v/>
      </c>
      <c r="R45" s="99" t="str">
        <f t="shared" ca="1" si="0"/>
        <v/>
      </c>
      <c r="S45" s="52"/>
    </row>
    <row r="46" spans="1:19" ht="21.95" customHeight="1">
      <c r="A46" s="99" t="str">
        <f ca="1">IFERROR(IF(AND(F46=0,I46=0,L46=0,O46=0),"-",VLOOKUP(E46,Rec.!H:N,7,FALSE)),"")</f>
        <v/>
      </c>
      <c r="B46" s="53" t="str">
        <f ca="1">IFERROR(VLOOKUP(E46,Rec.!B:H,4,FALSE),"")</f>
        <v/>
      </c>
      <c r="C46" s="53" t="str">
        <f ca="1">IFERROR(VLOOKUP(E46,Rec.!B:H,5,FALSE),"")</f>
        <v/>
      </c>
      <c r="D46" s="52" t="str">
        <f ca="1">IFERROR(VLOOKUP(E46,Rec.!B:H,6,FALSE),"")</f>
        <v/>
      </c>
      <c r="E46" s="99" t="str">
        <f ca="1">IFERROR(VLOOKUP(ROW()-9,Rec.!P:Q,2,FALSE),"")</f>
        <v/>
      </c>
      <c r="F46" s="99">
        <f ca="1">VLOOKUP(E46,Q1.SL!F:M,3,FALSE)</f>
        <v>0</v>
      </c>
      <c r="G46" s="93" t="str">
        <f>IF(ROW()-9&gt;Inf.!$I$10,"",VLOOKUP(E46,Q1.SL!F:M,4,FALSE))</f>
        <v/>
      </c>
      <c r="H46" s="54" t="str">
        <f ca="1">VLOOKUP(E46,Q1.SL!F:P,8,FALSE)</f>
        <v/>
      </c>
      <c r="I46" s="99" t="str">
        <f ca="1">VLOOKUP(E46,Q2.SL!G:O,6,FALSE)</f>
        <v/>
      </c>
      <c r="J46" s="55" t="str">
        <f>IF(ROW()-9&gt;Inf.!$I$10,"",VLOOKUP(E46,Q2.SL!G:O,4,FALSE))</f>
        <v/>
      </c>
      <c r="K46" s="54" t="str">
        <f ca="1">VLOOKUP(E46,Q2.SL!G:R,8,FALSE)</f>
        <v/>
      </c>
      <c r="L46" s="125" t="str">
        <f ca="1">VLOOKUP(E46,Q3.SL!G:O,6,FALSE)</f>
        <v/>
      </c>
      <c r="M46" s="93" t="str">
        <f>IF(ROW()-9&gt;Inf.!$I$10,"",VLOOKUP(E46,Q3.SL!G:O,4,FALSE))</f>
        <v/>
      </c>
      <c r="N46" s="54" t="str">
        <f ca="1">VLOOKUP(E46,Q3.SL!G:R,8,FALSE)</f>
        <v/>
      </c>
      <c r="O46" s="125" t="str">
        <f ca="1">VLOOKUP(E46,Q4.SL!G:O,6,FALSE)</f>
        <v/>
      </c>
      <c r="P46" s="55" t="str">
        <f>IF(ROW()-9&gt;Inf.!$I$10,"",VLOOKUP(E46,Q4.SL!G:O,4,FALSE))</f>
        <v/>
      </c>
      <c r="Q46" s="54" t="str">
        <f ca="1">VLOOKUP(E46,Q4.SL!G:R,8,FALSE)</f>
        <v/>
      </c>
      <c r="R46" s="99" t="str">
        <f t="shared" ca="1" si="0"/>
        <v/>
      </c>
      <c r="S46" s="52"/>
    </row>
    <row r="47" spans="1:19" ht="21.95" customHeight="1">
      <c r="A47" s="99" t="str">
        <f ca="1">IFERROR(IF(AND(F47=0,I47=0,L47=0,O47=0),"-",VLOOKUP(E47,Rec.!H:N,7,FALSE)),"")</f>
        <v/>
      </c>
      <c r="B47" s="53" t="str">
        <f ca="1">IFERROR(VLOOKUP(E47,Rec.!B:H,4,FALSE),"")</f>
        <v/>
      </c>
      <c r="C47" s="53" t="str">
        <f ca="1">IFERROR(VLOOKUP(E47,Rec.!B:H,5,FALSE),"")</f>
        <v/>
      </c>
      <c r="D47" s="52" t="str">
        <f ca="1">IFERROR(VLOOKUP(E47,Rec.!B:H,6,FALSE),"")</f>
        <v/>
      </c>
      <c r="E47" s="99" t="str">
        <f ca="1">IFERROR(VLOOKUP(ROW()-9,Rec.!P:Q,2,FALSE),"")</f>
        <v/>
      </c>
      <c r="F47" s="99">
        <f ca="1">VLOOKUP(E47,Q1.SL!F:M,3,FALSE)</f>
        <v>0</v>
      </c>
      <c r="G47" s="93" t="str">
        <f>IF(ROW()-9&gt;Inf.!$I$10,"",VLOOKUP(E47,Q1.SL!F:M,4,FALSE))</f>
        <v/>
      </c>
      <c r="H47" s="54" t="str">
        <f ca="1">VLOOKUP(E47,Q1.SL!F:P,8,FALSE)</f>
        <v/>
      </c>
      <c r="I47" s="99" t="str">
        <f ca="1">VLOOKUP(E47,Q2.SL!G:O,6,FALSE)</f>
        <v/>
      </c>
      <c r="J47" s="55" t="str">
        <f>IF(ROW()-9&gt;Inf.!$I$10,"",VLOOKUP(E47,Q2.SL!G:O,4,FALSE))</f>
        <v/>
      </c>
      <c r="K47" s="54" t="str">
        <f ca="1">VLOOKUP(E47,Q2.SL!G:R,8,FALSE)</f>
        <v/>
      </c>
      <c r="L47" s="125" t="str">
        <f ca="1">VLOOKUP(E47,Q3.SL!G:O,6,FALSE)</f>
        <v/>
      </c>
      <c r="M47" s="93" t="str">
        <f>IF(ROW()-9&gt;Inf.!$I$10,"",VLOOKUP(E47,Q3.SL!G:O,4,FALSE))</f>
        <v/>
      </c>
      <c r="N47" s="54" t="str">
        <f ca="1">VLOOKUP(E47,Q3.SL!G:R,8,FALSE)</f>
        <v/>
      </c>
      <c r="O47" s="125" t="str">
        <f ca="1">VLOOKUP(E47,Q4.SL!G:O,6,FALSE)</f>
        <v/>
      </c>
      <c r="P47" s="55" t="str">
        <f>IF(ROW()-9&gt;Inf.!$I$10,"",VLOOKUP(E47,Q4.SL!G:O,4,FALSE))</f>
        <v/>
      </c>
      <c r="Q47" s="54" t="str">
        <f ca="1">VLOOKUP(E47,Q4.SL!G:R,8,FALSE)</f>
        <v/>
      </c>
      <c r="R47" s="99" t="str">
        <f t="shared" ca="1" si="0"/>
        <v/>
      </c>
      <c r="S47" s="52"/>
    </row>
    <row r="48" spans="1:19" ht="21.95" customHeight="1">
      <c r="A48" s="99" t="str">
        <f ca="1">IFERROR(IF(AND(F48=0,I48=0,L48=0,O48=0),"-",VLOOKUP(E48,Rec.!H:N,7,FALSE)),"")</f>
        <v/>
      </c>
      <c r="B48" s="53" t="str">
        <f ca="1">IFERROR(VLOOKUP(E48,Rec.!B:H,4,FALSE),"")</f>
        <v/>
      </c>
      <c r="C48" s="53" t="str">
        <f ca="1">IFERROR(VLOOKUP(E48,Rec.!B:H,5,FALSE),"")</f>
        <v/>
      </c>
      <c r="D48" s="52" t="str">
        <f ca="1">IFERROR(VLOOKUP(E48,Rec.!B:H,6,FALSE),"")</f>
        <v/>
      </c>
      <c r="E48" s="99" t="str">
        <f ca="1">IFERROR(VLOOKUP(ROW()-9,Rec.!P:Q,2,FALSE),"")</f>
        <v/>
      </c>
      <c r="F48" s="99">
        <f ca="1">VLOOKUP(E48,Q1.SL!F:M,3,FALSE)</f>
        <v>0</v>
      </c>
      <c r="G48" s="93" t="str">
        <f>IF(ROW()-9&gt;Inf.!$I$10,"",VLOOKUP(E48,Q1.SL!F:M,4,FALSE))</f>
        <v/>
      </c>
      <c r="H48" s="54" t="str">
        <f ca="1">VLOOKUP(E48,Q1.SL!F:P,8,FALSE)</f>
        <v/>
      </c>
      <c r="I48" s="99" t="str">
        <f ca="1">VLOOKUP(E48,Q2.SL!G:O,6,FALSE)</f>
        <v/>
      </c>
      <c r="J48" s="55" t="str">
        <f>IF(ROW()-9&gt;Inf.!$I$10,"",VLOOKUP(E48,Q2.SL!G:O,4,FALSE))</f>
        <v/>
      </c>
      <c r="K48" s="54" t="str">
        <f ca="1">VLOOKUP(E48,Q2.SL!G:R,8,FALSE)</f>
        <v/>
      </c>
      <c r="L48" s="125" t="str">
        <f ca="1">VLOOKUP(E48,Q3.SL!G:O,6,FALSE)</f>
        <v/>
      </c>
      <c r="M48" s="93" t="str">
        <f>IF(ROW()-9&gt;Inf.!$I$10,"",VLOOKUP(E48,Q3.SL!G:O,4,FALSE))</f>
        <v/>
      </c>
      <c r="N48" s="54" t="str">
        <f ca="1">VLOOKUP(E48,Q3.SL!G:R,8,FALSE)</f>
        <v/>
      </c>
      <c r="O48" s="125" t="str">
        <f ca="1">VLOOKUP(E48,Q4.SL!G:O,6,FALSE)</f>
        <v/>
      </c>
      <c r="P48" s="55" t="str">
        <f>IF(ROW()-9&gt;Inf.!$I$10,"",VLOOKUP(E48,Q4.SL!G:O,4,FALSE))</f>
        <v/>
      </c>
      <c r="Q48" s="54" t="str">
        <f ca="1">VLOOKUP(E48,Q4.SL!G:R,8,FALSE)</f>
        <v/>
      </c>
      <c r="R48" s="99" t="str">
        <f t="shared" ca="1" si="0"/>
        <v/>
      </c>
      <c r="S48" s="52"/>
    </row>
    <row r="49" spans="1:19" ht="21.95" customHeight="1">
      <c r="A49" s="99" t="str">
        <f ca="1">IFERROR(IF(AND(F49=0,I49=0,L49=0,O49=0),"-",VLOOKUP(E49,Rec.!H:N,7,FALSE)),"")</f>
        <v/>
      </c>
      <c r="B49" s="53" t="str">
        <f ca="1">IFERROR(VLOOKUP(E49,Rec.!B:H,4,FALSE),"")</f>
        <v/>
      </c>
      <c r="C49" s="53" t="str">
        <f ca="1">IFERROR(VLOOKUP(E49,Rec.!B:H,5,FALSE),"")</f>
        <v/>
      </c>
      <c r="D49" s="52" t="str">
        <f ca="1">IFERROR(VLOOKUP(E49,Rec.!B:H,6,FALSE),"")</f>
        <v/>
      </c>
      <c r="E49" s="99" t="str">
        <f ca="1">IFERROR(VLOOKUP(ROW()-9,Rec.!P:Q,2,FALSE),"")</f>
        <v/>
      </c>
      <c r="F49" s="99">
        <f ca="1">VLOOKUP(E49,Q1.SL!F:M,3,FALSE)</f>
        <v>0</v>
      </c>
      <c r="G49" s="93" t="str">
        <f>IF(ROW()-9&gt;Inf.!$I$10,"",VLOOKUP(E49,Q1.SL!F:M,4,FALSE))</f>
        <v/>
      </c>
      <c r="H49" s="54" t="str">
        <f ca="1">VLOOKUP(E49,Q1.SL!F:P,8,FALSE)</f>
        <v/>
      </c>
      <c r="I49" s="99" t="str">
        <f ca="1">VLOOKUP(E49,Q2.SL!G:O,6,FALSE)</f>
        <v/>
      </c>
      <c r="J49" s="55" t="str">
        <f>IF(ROW()-9&gt;Inf.!$I$10,"",VLOOKUP(E49,Q2.SL!G:O,4,FALSE))</f>
        <v/>
      </c>
      <c r="K49" s="54" t="str">
        <f ca="1">VLOOKUP(E49,Q2.SL!G:R,8,FALSE)</f>
        <v/>
      </c>
      <c r="L49" s="125" t="str">
        <f ca="1">VLOOKUP(E49,Q3.SL!G:O,6,FALSE)</f>
        <v/>
      </c>
      <c r="M49" s="93" t="str">
        <f>IF(ROW()-9&gt;Inf.!$I$10,"",VLOOKUP(E49,Q3.SL!G:O,4,FALSE))</f>
        <v/>
      </c>
      <c r="N49" s="54" t="str">
        <f ca="1">VLOOKUP(E49,Q3.SL!G:R,8,FALSE)</f>
        <v/>
      </c>
      <c r="O49" s="125" t="str">
        <f ca="1">VLOOKUP(E49,Q4.SL!G:O,6,FALSE)</f>
        <v/>
      </c>
      <c r="P49" s="55" t="str">
        <f>IF(ROW()-9&gt;Inf.!$I$10,"",VLOOKUP(E49,Q4.SL!G:O,4,FALSE))</f>
        <v/>
      </c>
      <c r="Q49" s="54" t="str">
        <f ca="1">VLOOKUP(E49,Q4.SL!G:R,8,FALSE)</f>
        <v/>
      </c>
      <c r="R49" s="99" t="str">
        <f t="shared" ca="1" si="0"/>
        <v/>
      </c>
      <c r="S49" s="52"/>
    </row>
    <row r="50" spans="1:19" ht="21.95" customHeight="1">
      <c r="A50" s="99" t="str">
        <f ca="1">IFERROR(IF(AND(F50=0,I50=0,L50=0,O50=0),"-",VLOOKUP(E50,Rec.!H:N,7,FALSE)),"")</f>
        <v/>
      </c>
      <c r="B50" s="53" t="str">
        <f ca="1">IFERROR(VLOOKUP(E50,Rec.!B:H,4,FALSE),"")</f>
        <v/>
      </c>
      <c r="C50" s="53" t="str">
        <f ca="1">IFERROR(VLOOKUP(E50,Rec.!B:H,5,FALSE),"")</f>
        <v/>
      </c>
      <c r="D50" s="52" t="str">
        <f ca="1">IFERROR(VLOOKUP(E50,Rec.!B:H,6,FALSE),"")</f>
        <v/>
      </c>
      <c r="E50" s="99" t="str">
        <f ca="1">IFERROR(VLOOKUP(ROW()-9,Rec.!P:Q,2,FALSE),"")</f>
        <v/>
      </c>
      <c r="F50" s="99">
        <f ca="1">VLOOKUP(E50,Q1.SL!F:M,3,FALSE)</f>
        <v>0</v>
      </c>
      <c r="G50" s="93" t="str">
        <f>IF(ROW()-9&gt;Inf.!$I$10,"",VLOOKUP(E50,Q1.SL!F:M,4,FALSE))</f>
        <v/>
      </c>
      <c r="H50" s="54" t="str">
        <f ca="1">VLOOKUP(E50,Q1.SL!F:P,8,FALSE)</f>
        <v/>
      </c>
      <c r="I50" s="99" t="str">
        <f ca="1">VLOOKUP(E50,Q2.SL!G:O,6,FALSE)</f>
        <v/>
      </c>
      <c r="J50" s="55" t="str">
        <f>IF(ROW()-9&gt;Inf.!$I$10,"",VLOOKUP(E50,Q2.SL!G:O,4,FALSE))</f>
        <v/>
      </c>
      <c r="K50" s="54" t="str">
        <f ca="1">VLOOKUP(E50,Q2.SL!G:R,8,FALSE)</f>
        <v/>
      </c>
      <c r="L50" s="125" t="str">
        <f ca="1">VLOOKUP(E50,Q3.SL!G:O,6,FALSE)</f>
        <v/>
      </c>
      <c r="M50" s="93" t="str">
        <f>IF(ROW()-9&gt;Inf.!$I$10,"",VLOOKUP(E50,Q3.SL!G:O,4,FALSE))</f>
        <v/>
      </c>
      <c r="N50" s="54" t="str">
        <f ca="1">VLOOKUP(E50,Q3.SL!G:R,8,FALSE)</f>
        <v/>
      </c>
      <c r="O50" s="125" t="str">
        <f ca="1">VLOOKUP(E50,Q4.SL!G:O,6,FALSE)</f>
        <v/>
      </c>
      <c r="P50" s="55" t="str">
        <f>IF(ROW()-9&gt;Inf.!$I$10,"",VLOOKUP(E50,Q4.SL!G:O,4,FALSE))</f>
        <v/>
      </c>
      <c r="Q50" s="54" t="str">
        <f ca="1">VLOOKUP(E50,Q4.SL!G:R,8,FALSE)</f>
        <v/>
      </c>
      <c r="R50" s="99" t="str">
        <f t="shared" ca="1" si="0"/>
        <v/>
      </c>
      <c r="S50" s="52"/>
    </row>
    <row r="51" spans="1:19" ht="21.95" customHeight="1">
      <c r="A51" s="99" t="str">
        <f ca="1">IFERROR(IF(AND(F51=0,I51=0,L51=0,O51=0),"-",VLOOKUP(E51,Rec.!H:N,7,FALSE)),"")</f>
        <v/>
      </c>
      <c r="B51" s="53" t="str">
        <f ca="1">IFERROR(VLOOKUP(E51,Rec.!B:H,4,FALSE),"")</f>
        <v/>
      </c>
      <c r="C51" s="53" t="str">
        <f ca="1">IFERROR(VLOOKUP(E51,Rec.!B:H,5,FALSE),"")</f>
        <v/>
      </c>
      <c r="D51" s="52" t="str">
        <f ca="1">IFERROR(VLOOKUP(E51,Rec.!B:H,6,FALSE),"")</f>
        <v/>
      </c>
      <c r="E51" s="99" t="str">
        <f ca="1">IFERROR(VLOOKUP(ROW()-9,Rec.!P:Q,2,FALSE),"")</f>
        <v/>
      </c>
      <c r="F51" s="99">
        <f ca="1">VLOOKUP(E51,Q1.SL!F:M,3,FALSE)</f>
        <v>0</v>
      </c>
      <c r="G51" s="93" t="str">
        <f>IF(ROW()-9&gt;Inf.!$I$10,"",VLOOKUP(E51,Q1.SL!F:M,4,FALSE))</f>
        <v/>
      </c>
      <c r="H51" s="54" t="str">
        <f ca="1">VLOOKUP(E51,Q1.SL!F:P,8,FALSE)</f>
        <v/>
      </c>
      <c r="I51" s="99" t="str">
        <f ca="1">VLOOKUP(E51,Q2.SL!G:O,6,FALSE)</f>
        <v/>
      </c>
      <c r="J51" s="55" t="str">
        <f>IF(ROW()-9&gt;Inf.!$I$10,"",VLOOKUP(E51,Q2.SL!G:O,4,FALSE))</f>
        <v/>
      </c>
      <c r="K51" s="54" t="str">
        <f ca="1">VLOOKUP(E51,Q2.SL!G:R,8,FALSE)</f>
        <v/>
      </c>
      <c r="L51" s="125" t="str">
        <f ca="1">VLOOKUP(E51,Q3.SL!G:O,6,FALSE)</f>
        <v/>
      </c>
      <c r="M51" s="93" t="str">
        <f>IF(ROW()-9&gt;Inf.!$I$10,"",VLOOKUP(E51,Q3.SL!G:O,4,FALSE))</f>
        <v/>
      </c>
      <c r="N51" s="54" t="str">
        <f ca="1">VLOOKUP(E51,Q3.SL!G:R,8,FALSE)</f>
        <v/>
      </c>
      <c r="O51" s="125" t="str">
        <f ca="1">VLOOKUP(E51,Q4.SL!G:O,6,FALSE)</f>
        <v/>
      </c>
      <c r="P51" s="55" t="str">
        <f>IF(ROW()-9&gt;Inf.!$I$10,"",VLOOKUP(E51,Q4.SL!G:O,4,FALSE))</f>
        <v/>
      </c>
      <c r="Q51" s="54" t="str">
        <f ca="1">VLOOKUP(E51,Q4.SL!G:R,8,FALSE)</f>
        <v/>
      </c>
      <c r="R51" s="99" t="str">
        <f t="shared" ca="1" si="0"/>
        <v/>
      </c>
      <c r="S51" s="52"/>
    </row>
    <row r="52" spans="1:19" ht="21.95" customHeight="1">
      <c r="A52" s="99" t="str">
        <f ca="1">IFERROR(IF(AND(F52=0,I52=0,L52=0,O52=0),"-",VLOOKUP(E52,Rec.!H:N,7,FALSE)),"")</f>
        <v/>
      </c>
      <c r="B52" s="53" t="str">
        <f ca="1">IFERROR(VLOOKUP(E52,Rec.!B:H,4,FALSE),"")</f>
        <v/>
      </c>
      <c r="C52" s="53" t="str">
        <f ca="1">IFERROR(VLOOKUP(E52,Rec.!B:H,5,FALSE),"")</f>
        <v/>
      </c>
      <c r="D52" s="52" t="str">
        <f ca="1">IFERROR(VLOOKUP(E52,Rec.!B:H,6,FALSE),"")</f>
        <v/>
      </c>
      <c r="E52" s="99" t="str">
        <f ca="1">IFERROR(VLOOKUP(ROW()-9,Rec.!P:Q,2,FALSE),"")</f>
        <v/>
      </c>
      <c r="F52" s="99">
        <f ca="1">VLOOKUP(E52,Q1.SL!F:M,3,FALSE)</f>
        <v>0</v>
      </c>
      <c r="G52" s="93" t="str">
        <f>IF(ROW()-9&gt;Inf.!$I$10,"",VLOOKUP(E52,Q1.SL!F:M,4,FALSE))</f>
        <v/>
      </c>
      <c r="H52" s="54" t="str">
        <f ca="1">VLOOKUP(E52,Q1.SL!F:P,8,FALSE)</f>
        <v/>
      </c>
      <c r="I52" s="99" t="str">
        <f ca="1">VLOOKUP(E52,Q2.SL!G:O,6,FALSE)</f>
        <v/>
      </c>
      <c r="J52" s="55" t="str">
        <f>IF(ROW()-9&gt;Inf.!$I$10,"",VLOOKUP(E52,Q2.SL!G:O,4,FALSE))</f>
        <v/>
      </c>
      <c r="K52" s="54" t="str">
        <f ca="1">VLOOKUP(E52,Q2.SL!G:R,8,FALSE)</f>
        <v/>
      </c>
      <c r="L52" s="125" t="str">
        <f ca="1">VLOOKUP(E52,Q3.SL!G:O,6,FALSE)</f>
        <v/>
      </c>
      <c r="M52" s="93" t="str">
        <f>IF(ROW()-9&gt;Inf.!$I$10,"",VLOOKUP(E52,Q3.SL!G:O,4,FALSE))</f>
        <v/>
      </c>
      <c r="N52" s="54" t="str">
        <f ca="1">VLOOKUP(E52,Q3.SL!G:R,8,FALSE)</f>
        <v/>
      </c>
      <c r="O52" s="125" t="str">
        <f ca="1">VLOOKUP(E52,Q4.SL!G:O,6,FALSE)</f>
        <v/>
      </c>
      <c r="P52" s="55" t="str">
        <f>IF(ROW()-9&gt;Inf.!$I$10,"",VLOOKUP(E52,Q4.SL!G:O,4,FALSE))</f>
        <v/>
      </c>
      <c r="Q52" s="54" t="str">
        <f ca="1">VLOOKUP(E52,Q4.SL!G:R,8,FALSE)</f>
        <v/>
      </c>
      <c r="R52" s="99" t="str">
        <f t="shared" ca="1" si="0"/>
        <v/>
      </c>
      <c r="S52" s="52"/>
    </row>
    <row r="53" spans="1:19" ht="21.95" customHeight="1">
      <c r="A53" s="99" t="str">
        <f ca="1">IFERROR(IF(AND(F53=0,I53=0,L53=0,O53=0),"-",VLOOKUP(E53,Rec.!H:N,7,FALSE)),"")</f>
        <v/>
      </c>
      <c r="B53" s="53" t="str">
        <f ca="1">IFERROR(VLOOKUP(E53,Rec.!B:H,4,FALSE),"")</f>
        <v/>
      </c>
      <c r="C53" s="53" t="str">
        <f ca="1">IFERROR(VLOOKUP(E53,Rec.!B:H,5,FALSE),"")</f>
        <v/>
      </c>
      <c r="D53" s="52" t="str">
        <f ca="1">IFERROR(VLOOKUP(E53,Rec.!B:H,6,FALSE),"")</f>
        <v/>
      </c>
      <c r="E53" s="99" t="str">
        <f ca="1">IFERROR(VLOOKUP(ROW()-9,Rec.!P:Q,2,FALSE),"")</f>
        <v/>
      </c>
      <c r="F53" s="99">
        <f ca="1">VLOOKUP(E53,Q1.SL!F:M,3,FALSE)</f>
        <v>0</v>
      </c>
      <c r="G53" s="93" t="str">
        <f>IF(ROW()-9&gt;Inf.!$I$10,"",VLOOKUP(E53,Q1.SL!F:M,4,FALSE))</f>
        <v/>
      </c>
      <c r="H53" s="54" t="str">
        <f ca="1">VLOOKUP(E53,Q1.SL!F:P,8,FALSE)</f>
        <v/>
      </c>
      <c r="I53" s="99" t="str">
        <f ca="1">VLOOKUP(E53,Q2.SL!G:O,6,FALSE)</f>
        <v/>
      </c>
      <c r="J53" s="55" t="str">
        <f>IF(ROW()-9&gt;Inf.!$I$10,"",VLOOKUP(E53,Q2.SL!G:O,4,FALSE))</f>
        <v/>
      </c>
      <c r="K53" s="54" t="str">
        <f ca="1">VLOOKUP(E53,Q2.SL!G:R,8,FALSE)</f>
        <v/>
      </c>
      <c r="L53" s="125" t="str">
        <f ca="1">VLOOKUP(E53,Q3.SL!G:O,6,FALSE)</f>
        <v/>
      </c>
      <c r="M53" s="93" t="str">
        <f>IF(ROW()-9&gt;Inf.!$I$10,"",VLOOKUP(E53,Q3.SL!G:O,4,FALSE))</f>
        <v/>
      </c>
      <c r="N53" s="54" t="str">
        <f ca="1">VLOOKUP(E53,Q3.SL!G:R,8,FALSE)</f>
        <v/>
      </c>
      <c r="O53" s="125" t="str">
        <f ca="1">VLOOKUP(E53,Q4.SL!G:O,6,FALSE)</f>
        <v/>
      </c>
      <c r="P53" s="55" t="str">
        <f>IF(ROW()-9&gt;Inf.!$I$10,"",VLOOKUP(E53,Q4.SL!G:O,4,FALSE))</f>
        <v/>
      </c>
      <c r="Q53" s="54" t="str">
        <f ca="1">VLOOKUP(E53,Q4.SL!G:R,8,FALSE)</f>
        <v/>
      </c>
      <c r="R53" s="99" t="str">
        <f t="shared" ca="1" si="0"/>
        <v/>
      </c>
      <c r="S53" s="52"/>
    </row>
    <row r="54" spans="1:19" ht="21.95" customHeight="1">
      <c r="A54" s="99" t="str">
        <f ca="1">IFERROR(IF(AND(F54=0,I54=0,L54=0,O54=0),"-",VLOOKUP(E54,Rec.!H:N,7,FALSE)),"")</f>
        <v/>
      </c>
      <c r="B54" s="53" t="str">
        <f ca="1">IFERROR(VLOOKUP(E54,Rec.!B:H,4,FALSE),"")</f>
        <v/>
      </c>
      <c r="C54" s="53" t="str">
        <f ca="1">IFERROR(VLOOKUP(E54,Rec.!B:H,5,FALSE),"")</f>
        <v/>
      </c>
      <c r="D54" s="52" t="str">
        <f ca="1">IFERROR(VLOOKUP(E54,Rec.!B:H,6,FALSE),"")</f>
        <v/>
      </c>
      <c r="E54" s="99" t="str">
        <f ca="1">IFERROR(VLOOKUP(ROW()-9,Rec.!P:Q,2,FALSE),"")</f>
        <v/>
      </c>
      <c r="F54" s="99">
        <f ca="1">VLOOKUP(E54,Q1.SL!F:M,3,FALSE)</f>
        <v>0</v>
      </c>
      <c r="G54" s="93" t="str">
        <f>IF(ROW()-9&gt;Inf.!$I$10,"",VLOOKUP(E54,Q1.SL!F:M,4,FALSE))</f>
        <v/>
      </c>
      <c r="H54" s="54" t="str">
        <f ca="1">VLOOKUP(E54,Q1.SL!F:P,8,FALSE)</f>
        <v/>
      </c>
      <c r="I54" s="99" t="str">
        <f ca="1">VLOOKUP(E54,Q2.SL!G:O,6,FALSE)</f>
        <v/>
      </c>
      <c r="J54" s="55" t="str">
        <f>IF(ROW()-9&gt;Inf.!$I$10,"",VLOOKUP(E54,Q2.SL!G:O,4,FALSE))</f>
        <v/>
      </c>
      <c r="K54" s="54" t="str">
        <f ca="1">VLOOKUP(E54,Q2.SL!G:R,8,FALSE)</f>
        <v/>
      </c>
      <c r="L54" s="125" t="str">
        <f ca="1">VLOOKUP(E54,Q3.SL!G:O,6,FALSE)</f>
        <v/>
      </c>
      <c r="M54" s="93" t="str">
        <f>IF(ROW()-9&gt;Inf.!$I$10,"",VLOOKUP(E54,Q3.SL!G:O,4,FALSE))</f>
        <v/>
      </c>
      <c r="N54" s="54" t="str">
        <f ca="1">VLOOKUP(E54,Q3.SL!G:R,8,FALSE)</f>
        <v/>
      </c>
      <c r="O54" s="125" t="str">
        <f ca="1">VLOOKUP(E54,Q4.SL!G:O,6,FALSE)</f>
        <v/>
      </c>
      <c r="P54" s="55" t="str">
        <f>IF(ROW()-9&gt;Inf.!$I$10,"",VLOOKUP(E54,Q4.SL!G:O,4,FALSE))</f>
        <v/>
      </c>
      <c r="Q54" s="54" t="str">
        <f ca="1">VLOOKUP(E54,Q4.SL!G:R,8,FALSE)</f>
        <v/>
      </c>
      <c r="R54" s="99" t="str">
        <f t="shared" ca="1" si="0"/>
        <v/>
      </c>
      <c r="S54" s="52"/>
    </row>
    <row r="55" spans="1:19" ht="21.95" customHeight="1">
      <c r="A55" s="99" t="str">
        <f ca="1">IFERROR(IF(AND(F55=0,I55=0,L55=0,O55=0),"-",VLOOKUP(E55,Rec.!H:N,7,FALSE)),"")</f>
        <v/>
      </c>
      <c r="B55" s="53" t="str">
        <f ca="1">IFERROR(VLOOKUP(E55,Rec.!B:H,4,FALSE),"")</f>
        <v/>
      </c>
      <c r="C55" s="53" t="str">
        <f ca="1">IFERROR(VLOOKUP(E55,Rec.!B:H,5,FALSE),"")</f>
        <v/>
      </c>
      <c r="D55" s="52" t="str">
        <f ca="1">IFERROR(VLOOKUP(E55,Rec.!B:H,6,FALSE),"")</f>
        <v/>
      </c>
      <c r="E55" s="99" t="str">
        <f ca="1">IFERROR(VLOOKUP(ROW()-9,Rec.!P:Q,2,FALSE),"")</f>
        <v/>
      </c>
      <c r="F55" s="99">
        <f ca="1">VLOOKUP(E55,Q1.SL!F:M,3,FALSE)</f>
        <v>0</v>
      </c>
      <c r="G55" s="93" t="str">
        <f>IF(ROW()-9&gt;Inf.!$I$10,"",VLOOKUP(E55,Q1.SL!F:M,4,FALSE))</f>
        <v/>
      </c>
      <c r="H55" s="54" t="str">
        <f ca="1">VLOOKUP(E55,Q1.SL!F:P,8,FALSE)</f>
        <v/>
      </c>
      <c r="I55" s="99" t="str">
        <f ca="1">VLOOKUP(E55,Q2.SL!G:O,6,FALSE)</f>
        <v/>
      </c>
      <c r="J55" s="55" t="str">
        <f>IF(ROW()-9&gt;Inf.!$I$10,"",VLOOKUP(E55,Q2.SL!G:O,4,FALSE))</f>
        <v/>
      </c>
      <c r="K55" s="54" t="str">
        <f ca="1">VLOOKUP(E55,Q2.SL!G:R,8,FALSE)</f>
        <v/>
      </c>
      <c r="L55" s="125" t="str">
        <f ca="1">VLOOKUP(E55,Q3.SL!G:O,6,FALSE)</f>
        <v/>
      </c>
      <c r="M55" s="93" t="str">
        <f>IF(ROW()-9&gt;Inf.!$I$10,"",VLOOKUP(E55,Q3.SL!G:O,4,FALSE))</f>
        <v/>
      </c>
      <c r="N55" s="54" t="str">
        <f ca="1">VLOOKUP(E55,Q3.SL!G:R,8,FALSE)</f>
        <v/>
      </c>
      <c r="O55" s="125" t="str">
        <f ca="1">VLOOKUP(E55,Q4.SL!G:O,6,FALSE)</f>
        <v/>
      </c>
      <c r="P55" s="55" t="str">
        <f>IF(ROW()-9&gt;Inf.!$I$10,"",VLOOKUP(E55,Q4.SL!G:O,4,FALSE))</f>
        <v/>
      </c>
      <c r="Q55" s="54" t="str">
        <f ca="1">VLOOKUP(E55,Q4.SL!G:R,8,FALSE)</f>
        <v/>
      </c>
      <c r="R55" s="99" t="str">
        <f t="shared" ca="1" si="0"/>
        <v/>
      </c>
      <c r="S55" s="52"/>
    </row>
    <row r="56" spans="1:19" ht="21.95" customHeight="1">
      <c r="A56" s="99" t="str">
        <f ca="1">IFERROR(IF(AND(F56=0,I56=0,L56=0,O56=0),"-",VLOOKUP(E56,Rec.!H:N,7,FALSE)),"")</f>
        <v/>
      </c>
      <c r="B56" s="53" t="str">
        <f ca="1">IFERROR(VLOOKUP(E56,Rec.!B:H,4,FALSE),"")</f>
        <v/>
      </c>
      <c r="C56" s="53" t="str">
        <f ca="1">IFERROR(VLOOKUP(E56,Rec.!B:H,5,FALSE),"")</f>
        <v/>
      </c>
      <c r="D56" s="52" t="str">
        <f ca="1">IFERROR(VLOOKUP(E56,Rec.!B:H,6,FALSE),"")</f>
        <v/>
      </c>
      <c r="E56" s="99" t="str">
        <f ca="1">IFERROR(VLOOKUP(ROW()-9,Rec.!P:Q,2,FALSE),"")</f>
        <v/>
      </c>
      <c r="F56" s="99">
        <f ca="1">VLOOKUP(E56,Q1.SL!F:M,3,FALSE)</f>
        <v>0</v>
      </c>
      <c r="G56" s="93" t="str">
        <f>IF(ROW()-9&gt;Inf.!$I$10,"",VLOOKUP(E56,Q1.SL!F:M,4,FALSE))</f>
        <v/>
      </c>
      <c r="H56" s="54" t="str">
        <f ca="1">VLOOKUP(E56,Q1.SL!F:P,8,FALSE)</f>
        <v/>
      </c>
      <c r="I56" s="99" t="str">
        <f ca="1">VLOOKUP(E56,Q2.SL!G:O,6,FALSE)</f>
        <v/>
      </c>
      <c r="J56" s="55" t="str">
        <f>IF(ROW()-9&gt;Inf.!$I$10,"",VLOOKUP(E56,Q2.SL!G:O,4,FALSE))</f>
        <v/>
      </c>
      <c r="K56" s="54" t="str">
        <f ca="1">VLOOKUP(E56,Q2.SL!G:R,8,FALSE)</f>
        <v/>
      </c>
      <c r="L56" s="125" t="str">
        <f ca="1">VLOOKUP(E56,Q3.SL!G:O,6,FALSE)</f>
        <v/>
      </c>
      <c r="M56" s="93" t="str">
        <f>IF(ROW()-9&gt;Inf.!$I$10,"",VLOOKUP(E56,Q3.SL!G:O,4,FALSE))</f>
        <v/>
      </c>
      <c r="N56" s="54" t="str">
        <f ca="1">VLOOKUP(E56,Q3.SL!G:R,8,FALSE)</f>
        <v/>
      </c>
      <c r="O56" s="125" t="str">
        <f ca="1">VLOOKUP(E56,Q4.SL!G:O,6,FALSE)</f>
        <v/>
      </c>
      <c r="P56" s="55" t="str">
        <f>IF(ROW()-9&gt;Inf.!$I$10,"",VLOOKUP(E56,Q4.SL!G:O,4,FALSE))</f>
        <v/>
      </c>
      <c r="Q56" s="54" t="str">
        <f ca="1">VLOOKUP(E56,Q4.SL!G:R,8,FALSE)</f>
        <v/>
      </c>
      <c r="R56" s="99" t="str">
        <f t="shared" ca="1" si="0"/>
        <v/>
      </c>
      <c r="S56" s="52"/>
    </row>
    <row r="57" spans="1:19" ht="21.95" customHeight="1">
      <c r="A57" s="99" t="str">
        <f ca="1">IFERROR(IF(AND(F57=0,I57=0,L57=0,O57=0),"-",VLOOKUP(E57,Rec.!H:N,7,FALSE)),"")</f>
        <v/>
      </c>
      <c r="B57" s="53" t="str">
        <f ca="1">IFERROR(VLOOKUP(E57,Rec.!B:H,4,FALSE),"")</f>
        <v/>
      </c>
      <c r="C57" s="53" t="str">
        <f ca="1">IFERROR(VLOOKUP(E57,Rec.!B:H,5,FALSE),"")</f>
        <v/>
      </c>
      <c r="D57" s="52" t="str">
        <f ca="1">IFERROR(VLOOKUP(E57,Rec.!B:H,6,FALSE),"")</f>
        <v/>
      </c>
      <c r="E57" s="99" t="str">
        <f ca="1">IFERROR(VLOOKUP(ROW()-9,Rec.!P:Q,2,FALSE),"")</f>
        <v/>
      </c>
      <c r="F57" s="99">
        <f ca="1">VLOOKUP(E57,Q1.SL!F:M,3,FALSE)</f>
        <v>0</v>
      </c>
      <c r="G57" s="93" t="str">
        <f>IF(ROW()-9&gt;Inf.!$I$10,"",VLOOKUP(E57,Q1.SL!F:M,4,FALSE))</f>
        <v/>
      </c>
      <c r="H57" s="54" t="str">
        <f ca="1">VLOOKUP(E57,Q1.SL!F:P,8,FALSE)</f>
        <v/>
      </c>
      <c r="I57" s="99" t="str">
        <f ca="1">VLOOKUP(E57,Q2.SL!G:O,6,FALSE)</f>
        <v/>
      </c>
      <c r="J57" s="55" t="str">
        <f>IF(ROW()-9&gt;Inf.!$I$10,"",VLOOKUP(E57,Q2.SL!G:O,4,FALSE))</f>
        <v/>
      </c>
      <c r="K57" s="54" t="str">
        <f ca="1">VLOOKUP(E57,Q2.SL!G:R,8,FALSE)</f>
        <v/>
      </c>
      <c r="L57" s="125" t="str">
        <f ca="1">VLOOKUP(E57,Q3.SL!G:O,6,FALSE)</f>
        <v/>
      </c>
      <c r="M57" s="93" t="str">
        <f>IF(ROW()-9&gt;Inf.!$I$10,"",VLOOKUP(E57,Q3.SL!G:O,4,FALSE))</f>
        <v/>
      </c>
      <c r="N57" s="54" t="str">
        <f ca="1">VLOOKUP(E57,Q3.SL!G:R,8,FALSE)</f>
        <v/>
      </c>
      <c r="O57" s="125" t="str">
        <f ca="1">VLOOKUP(E57,Q4.SL!G:O,6,FALSE)</f>
        <v/>
      </c>
      <c r="P57" s="55" t="str">
        <f>IF(ROW()-9&gt;Inf.!$I$10,"",VLOOKUP(E57,Q4.SL!G:O,4,FALSE))</f>
        <v/>
      </c>
      <c r="Q57" s="54" t="str">
        <f ca="1">VLOOKUP(E57,Q4.SL!G:R,8,FALSE)</f>
        <v/>
      </c>
      <c r="R57" s="99" t="str">
        <f t="shared" ca="1" si="0"/>
        <v/>
      </c>
      <c r="S57" s="52"/>
    </row>
    <row r="58" spans="1:19" ht="21.95" customHeight="1">
      <c r="A58" s="99" t="str">
        <f ca="1">IFERROR(IF(AND(F58=0,I58=0,L58=0,O58=0),"-",VLOOKUP(E58,Rec.!H:N,7,FALSE)),"")</f>
        <v/>
      </c>
      <c r="B58" s="53" t="str">
        <f ca="1">IFERROR(VLOOKUP(E58,Rec.!B:H,4,FALSE),"")</f>
        <v/>
      </c>
      <c r="C58" s="53" t="str">
        <f ca="1">IFERROR(VLOOKUP(E58,Rec.!B:H,5,FALSE),"")</f>
        <v/>
      </c>
      <c r="D58" s="52" t="str">
        <f ca="1">IFERROR(VLOOKUP(E58,Rec.!B:H,6,FALSE),"")</f>
        <v/>
      </c>
      <c r="E58" s="99" t="str">
        <f ca="1">IFERROR(VLOOKUP(ROW()-9,Rec.!P:Q,2,FALSE),"")</f>
        <v/>
      </c>
      <c r="F58" s="99">
        <f ca="1">VLOOKUP(E58,Q1.SL!F:M,3,FALSE)</f>
        <v>0</v>
      </c>
      <c r="G58" s="93" t="str">
        <f>IF(ROW()-9&gt;Inf.!$I$10,"",VLOOKUP(E58,Q1.SL!F:M,4,FALSE))</f>
        <v/>
      </c>
      <c r="H58" s="54" t="str">
        <f ca="1">VLOOKUP(E58,Q1.SL!F:P,8,FALSE)</f>
        <v/>
      </c>
      <c r="I58" s="99" t="str">
        <f ca="1">VLOOKUP(E58,Q2.SL!G:O,6,FALSE)</f>
        <v/>
      </c>
      <c r="J58" s="55" t="str">
        <f>IF(ROW()-9&gt;Inf.!$I$10,"",VLOOKUP(E58,Q2.SL!G:O,4,FALSE))</f>
        <v/>
      </c>
      <c r="K58" s="54" t="str">
        <f ca="1">VLOOKUP(E58,Q2.SL!G:R,8,FALSE)</f>
        <v/>
      </c>
      <c r="L58" s="125" t="str">
        <f ca="1">VLOOKUP(E58,Q3.SL!G:O,6,FALSE)</f>
        <v/>
      </c>
      <c r="M58" s="93" t="str">
        <f>IF(ROW()-9&gt;Inf.!$I$10,"",VLOOKUP(E58,Q3.SL!G:O,4,FALSE))</f>
        <v/>
      </c>
      <c r="N58" s="54" t="str">
        <f ca="1">VLOOKUP(E58,Q3.SL!G:R,8,FALSE)</f>
        <v/>
      </c>
      <c r="O58" s="125" t="str">
        <f ca="1">VLOOKUP(E58,Q4.SL!G:O,6,FALSE)</f>
        <v/>
      </c>
      <c r="P58" s="55" t="str">
        <f>IF(ROW()-9&gt;Inf.!$I$10,"",VLOOKUP(E58,Q4.SL!G:O,4,FALSE))</f>
        <v/>
      </c>
      <c r="Q58" s="54" t="str">
        <f ca="1">VLOOKUP(E58,Q4.SL!G:R,8,FALSE)</f>
        <v/>
      </c>
      <c r="R58" s="99" t="str">
        <f t="shared" ca="1" si="0"/>
        <v/>
      </c>
      <c r="S58" s="52"/>
    </row>
    <row r="59" spans="1:19" ht="21.95" customHeight="1">
      <c r="A59" s="99" t="str">
        <f ca="1">IFERROR(IF(AND(F59=0,I59=0,L59=0,O59=0),"-",VLOOKUP(E59,Rec.!H:N,7,FALSE)),"")</f>
        <v/>
      </c>
      <c r="B59" s="53" t="str">
        <f ca="1">IFERROR(VLOOKUP(E59,Rec.!B:H,4,FALSE),"")</f>
        <v/>
      </c>
      <c r="C59" s="53" t="str">
        <f ca="1">IFERROR(VLOOKUP(E59,Rec.!B:H,5,FALSE),"")</f>
        <v/>
      </c>
      <c r="D59" s="52" t="str">
        <f ca="1">IFERROR(VLOOKUP(E59,Rec.!B:H,6,FALSE),"")</f>
        <v/>
      </c>
      <c r="E59" s="99" t="str">
        <f ca="1">IFERROR(VLOOKUP(ROW()-9,Rec.!P:Q,2,FALSE),"")</f>
        <v/>
      </c>
      <c r="F59" s="99">
        <f ca="1">VLOOKUP(E59,Q1.SL!F:M,3,FALSE)</f>
        <v>0</v>
      </c>
      <c r="G59" s="93" t="str">
        <f>IF(ROW()-9&gt;Inf.!$I$10,"",VLOOKUP(E59,Q1.SL!F:M,4,FALSE))</f>
        <v/>
      </c>
      <c r="H59" s="54" t="str">
        <f ca="1">VLOOKUP(E59,Q1.SL!F:P,8,FALSE)</f>
        <v/>
      </c>
      <c r="I59" s="99" t="str">
        <f ca="1">VLOOKUP(E59,Q2.SL!G:O,6,FALSE)</f>
        <v/>
      </c>
      <c r="J59" s="55" t="str">
        <f>IF(ROW()-9&gt;Inf.!$I$10,"",VLOOKUP(E59,Q2.SL!G:O,4,FALSE))</f>
        <v/>
      </c>
      <c r="K59" s="54" t="str">
        <f ca="1">VLOOKUP(E59,Q2.SL!G:R,8,FALSE)</f>
        <v/>
      </c>
      <c r="L59" s="125" t="str">
        <f ca="1">VLOOKUP(E59,Q3.SL!G:O,6,FALSE)</f>
        <v/>
      </c>
      <c r="M59" s="93" t="str">
        <f>IF(ROW()-9&gt;Inf.!$I$10,"",VLOOKUP(E59,Q3.SL!G:O,4,FALSE))</f>
        <v/>
      </c>
      <c r="N59" s="54" t="str">
        <f ca="1">VLOOKUP(E59,Q3.SL!G:R,8,FALSE)</f>
        <v/>
      </c>
      <c r="O59" s="125" t="str">
        <f ca="1">VLOOKUP(E59,Q4.SL!G:O,6,FALSE)</f>
        <v/>
      </c>
      <c r="P59" s="55" t="str">
        <f>IF(ROW()-9&gt;Inf.!$I$10,"",VLOOKUP(E59,Q4.SL!G:O,4,FALSE))</f>
        <v/>
      </c>
      <c r="Q59" s="54" t="str">
        <f ca="1">VLOOKUP(E59,Q4.SL!G:R,8,FALSE)</f>
        <v/>
      </c>
      <c r="R59" s="99" t="str">
        <f t="shared" ca="1" si="0"/>
        <v/>
      </c>
      <c r="S59" s="52"/>
    </row>
    <row r="60" spans="1:19" ht="21.95" customHeight="1">
      <c r="A60" s="99" t="str">
        <f ca="1">IFERROR(IF(AND(F60=0,I60=0,L60=0,O60=0),"-",VLOOKUP(E60,Rec.!H:N,7,FALSE)),"")</f>
        <v/>
      </c>
      <c r="B60" s="53" t="str">
        <f ca="1">IFERROR(VLOOKUP(E60,Rec.!B:H,4,FALSE),"")</f>
        <v/>
      </c>
      <c r="C60" s="53" t="str">
        <f ca="1">IFERROR(VLOOKUP(E60,Rec.!B:H,5,FALSE),"")</f>
        <v/>
      </c>
      <c r="D60" s="52" t="str">
        <f ca="1">IFERROR(VLOOKUP(E60,Rec.!B:H,6,FALSE),"")</f>
        <v/>
      </c>
      <c r="E60" s="99" t="str">
        <f ca="1">IFERROR(VLOOKUP(ROW()-9,Rec.!P:Q,2,FALSE),"")</f>
        <v/>
      </c>
      <c r="F60" s="99">
        <f ca="1">VLOOKUP(E60,Q1.SL!F:M,3,FALSE)</f>
        <v>0</v>
      </c>
      <c r="G60" s="93" t="str">
        <f>IF(ROW()-9&gt;Inf.!$I$10,"",VLOOKUP(E60,Q1.SL!F:M,4,FALSE))</f>
        <v/>
      </c>
      <c r="H60" s="54" t="str">
        <f ca="1">VLOOKUP(E60,Q1.SL!F:P,8,FALSE)</f>
        <v/>
      </c>
      <c r="I60" s="99" t="str">
        <f ca="1">VLOOKUP(E60,Q2.SL!G:O,6,FALSE)</f>
        <v/>
      </c>
      <c r="J60" s="55" t="str">
        <f>IF(ROW()-9&gt;Inf.!$I$10,"",VLOOKUP(E60,Q2.SL!G:O,4,FALSE))</f>
        <v/>
      </c>
      <c r="K60" s="54" t="str">
        <f ca="1">VLOOKUP(E60,Q2.SL!G:R,8,FALSE)</f>
        <v/>
      </c>
      <c r="L60" s="125" t="str">
        <f ca="1">VLOOKUP(E60,Q3.SL!G:O,6,FALSE)</f>
        <v/>
      </c>
      <c r="M60" s="93" t="str">
        <f>IF(ROW()-9&gt;Inf.!$I$10,"",VLOOKUP(E60,Q3.SL!G:O,4,FALSE))</f>
        <v/>
      </c>
      <c r="N60" s="54" t="str">
        <f ca="1">VLOOKUP(E60,Q3.SL!G:R,8,FALSE)</f>
        <v/>
      </c>
      <c r="O60" s="125" t="str">
        <f ca="1">VLOOKUP(E60,Q4.SL!G:O,6,FALSE)</f>
        <v/>
      </c>
      <c r="P60" s="55" t="str">
        <f>IF(ROW()-9&gt;Inf.!$I$10,"",VLOOKUP(E60,Q4.SL!G:O,4,FALSE))</f>
        <v/>
      </c>
      <c r="Q60" s="54" t="str">
        <f ca="1">VLOOKUP(E60,Q4.SL!G:R,8,FALSE)</f>
        <v/>
      </c>
      <c r="R60" s="99" t="str">
        <f t="shared" ca="1" si="0"/>
        <v/>
      </c>
      <c r="S60" s="52"/>
    </row>
    <row r="61" spans="1:19" ht="21.95" customHeight="1">
      <c r="A61" s="99" t="str">
        <f ca="1">IFERROR(IF(AND(F61=0,I61=0,L61=0,O61=0),"-",VLOOKUP(E61,Rec.!H:N,7,FALSE)),"")</f>
        <v/>
      </c>
      <c r="B61" s="53" t="str">
        <f ca="1">IFERROR(VLOOKUP(E61,Rec.!B:H,4,FALSE),"")</f>
        <v/>
      </c>
      <c r="C61" s="53" t="str">
        <f ca="1">IFERROR(VLOOKUP(E61,Rec.!B:H,5,FALSE),"")</f>
        <v/>
      </c>
      <c r="D61" s="52" t="str">
        <f ca="1">IFERROR(VLOOKUP(E61,Rec.!B:H,6,FALSE),"")</f>
        <v/>
      </c>
      <c r="E61" s="99" t="str">
        <f ca="1">IFERROR(VLOOKUP(ROW()-9,Rec.!P:Q,2,FALSE),"")</f>
        <v/>
      </c>
      <c r="F61" s="99">
        <f ca="1">VLOOKUP(E61,Q1.SL!F:M,3,FALSE)</f>
        <v>0</v>
      </c>
      <c r="G61" s="93" t="str">
        <f>IF(ROW()-9&gt;Inf.!$I$10,"",VLOOKUP(E61,Q1.SL!F:M,4,FALSE))</f>
        <v/>
      </c>
      <c r="H61" s="54" t="str">
        <f ca="1">VLOOKUP(E61,Q1.SL!F:P,8,FALSE)</f>
        <v/>
      </c>
      <c r="I61" s="99" t="str">
        <f ca="1">VLOOKUP(E61,Q2.SL!G:O,6,FALSE)</f>
        <v/>
      </c>
      <c r="J61" s="55" t="str">
        <f>IF(ROW()-9&gt;Inf.!$I$10,"",VLOOKUP(E61,Q2.SL!G:O,4,FALSE))</f>
        <v/>
      </c>
      <c r="K61" s="54" t="str">
        <f ca="1">VLOOKUP(E61,Q2.SL!G:R,8,FALSE)</f>
        <v/>
      </c>
      <c r="L61" s="125" t="str">
        <f ca="1">VLOOKUP(E61,Q3.SL!G:O,6,FALSE)</f>
        <v/>
      </c>
      <c r="M61" s="93" t="str">
        <f>IF(ROW()-9&gt;Inf.!$I$10,"",VLOOKUP(E61,Q3.SL!G:O,4,FALSE))</f>
        <v/>
      </c>
      <c r="N61" s="54" t="str">
        <f ca="1">VLOOKUP(E61,Q3.SL!G:R,8,FALSE)</f>
        <v/>
      </c>
      <c r="O61" s="125" t="str">
        <f ca="1">VLOOKUP(E61,Q4.SL!G:O,6,FALSE)</f>
        <v/>
      </c>
      <c r="P61" s="55" t="str">
        <f>IF(ROW()-9&gt;Inf.!$I$10,"",VLOOKUP(E61,Q4.SL!G:O,4,FALSE))</f>
        <v/>
      </c>
      <c r="Q61" s="54" t="str">
        <f ca="1">VLOOKUP(E61,Q4.SL!G:R,8,FALSE)</f>
        <v/>
      </c>
      <c r="R61" s="99" t="str">
        <f t="shared" ca="1" si="0"/>
        <v/>
      </c>
      <c r="S61" s="52"/>
    </row>
    <row r="62" spans="1:19" ht="21.95" customHeight="1">
      <c r="A62" s="99" t="str">
        <f ca="1">IFERROR(IF(AND(F62=0,I62=0,L62=0,O62=0),"-",VLOOKUP(E62,Rec.!H:N,7,FALSE)),"")</f>
        <v/>
      </c>
      <c r="B62" s="53" t="str">
        <f ca="1">IFERROR(VLOOKUP(E62,Rec.!B:H,4,FALSE),"")</f>
        <v/>
      </c>
      <c r="C62" s="53" t="str">
        <f ca="1">IFERROR(VLOOKUP(E62,Rec.!B:H,5,FALSE),"")</f>
        <v/>
      </c>
      <c r="D62" s="52" t="str">
        <f ca="1">IFERROR(VLOOKUP(E62,Rec.!B:H,6,FALSE),"")</f>
        <v/>
      </c>
      <c r="E62" s="99" t="str">
        <f ca="1">IFERROR(VLOOKUP(ROW()-9,Rec.!P:Q,2,FALSE),"")</f>
        <v/>
      </c>
      <c r="F62" s="99">
        <f ca="1">VLOOKUP(E62,Q1.SL!F:M,3,FALSE)</f>
        <v>0</v>
      </c>
      <c r="G62" s="93" t="str">
        <f>IF(ROW()-9&gt;Inf.!$I$10,"",VLOOKUP(E62,Q1.SL!F:M,4,FALSE))</f>
        <v/>
      </c>
      <c r="H62" s="54" t="str">
        <f ca="1">VLOOKUP(E62,Q1.SL!F:P,8,FALSE)</f>
        <v/>
      </c>
      <c r="I62" s="99" t="str">
        <f ca="1">VLOOKUP(E62,Q2.SL!G:O,6,FALSE)</f>
        <v/>
      </c>
      <c r="J62" s="55" t="str">
        <f>IF(ROW()-9&gt;Inf.!$I$10,"",VLOOKUP(E62,Q2.SL!G:O,4,FALSE))</f>
        <v/>
      </c>
      <c r="K62" s="54" t="str">
        <f ca="1">VLOOKUP(E62,Q2.SL!G:R,8,FALSE)</f>
        <v/>
      </c>
      <c r="L62" s="125" t="str">
        <f ca="1">VLOOKUP(E62,Q3.SL!G:O,6,FALSE)</f>
        <v/>
      </c>
      <c r="M62" s="93" t="str">
        <f>IF(ROW()-9&gt;Inf.!$I$10,"",VLOOKUP(E62,Q3.SL!G:O,4,FALSE))</f>
        <v/>
      </c>
      <c r="N62" s="54" t="str">
        <f ca="1">VLOOKUP(E62,Q3.SL!G:R,8,FALSE)</f>
        <v/>
      </c>
      <c r="O62" s="125" t="str">
        <f ca="1">VLOOKUP(E62,Q4.SL!G:O,6,FALSE)</f>
        <v/>
      </c>
      <c r="P62" s="55" t="str">
        <f>IF(ROW()-9&gt;Inf.!$I$10,"",VLOOKUP(E62,Q4.SL!G:O,4,FALSE))</f>
        <v/>
      </c>
      <c r="Q62" s="54" t="str">
        <f ca="1">VLOOKUP(E62,Q4.SL!G:R,8,FALSE)</f>
        <v/>
      </c>
      <c r="R62" s="99" t="str">
        <f t="shared" ca="1" si="0"/>
        <v/>
      </c>
      <c r="S62" s="52"/>
    </row>
    <row r="63" spans="1:19" ht="21.95" customHeight="1">
      <c r="A63" s="99" t="str">
        <f ca="1">IFERROR(IF(AND(F63=0,I63=0,L63=0,O63=0),"-",VLOOKUP(E63,Rec.!H:N,7,FALSE)),"")</f>
        <v/>
      </c>
      <c r="B63" s="53" t="str">
        <f ca="1">IFERROR(VLOOKUP(E63,Rec.!B:H,4,FALSE),"")</f>
        <v/>
      </c>
      <c r="C63" s="53" t="str">
        <f ca="1">IFERROR(VLOOKUP(E63,Rec.!B:H,5,FALSE),"")</f>
        <v/>
      </c>
      <c r="D63" s="52" t="str">
        <f ca="1">IFERROR(VLOOKUP(E63,Rec.!B:H,6,FALSE),"")</f>
        <v/>
      </c>
      <c r="E63" s="99" t="str">
        <f ca="1">IFERROR(VLOOKUP(ROW()-9,Rec.!P:Q,2,FALSE),"")</f>
        <v/>
      </c>
      <c r="F63" s="99">
        <f ca="1">VLOOKUP(E63,Q1.SL!F:M,3,FALSE)</f>
        <v>0</v>
      </c>
      <c r="G63" s="93" t="str">
        <f>IF(ROW()-9&gt;Inf.!$I$10,"",VLOOKUP(E63,Q1.SL!F:M,4,FALSE))</f>
        <v/>
      </c>
      <c r="H63" s="54" t="str">
        <f ca="1">VLOOKUP(E63,Q1.SL!F:P,8,FALSE)</f>
        <v/>
      </c>
      <c r="I63" s="99" t="str">
        <f ca="1">VLOOKUP(E63,Q2.SL!G:O,6,FALSE)</f>
        <v/>
      </c>
      <c r="J63" s="55" t="str">
        <f>IF(ROW()-9&gt;Inf.!$I$10,"",VLOOKUP(E63,Q2.SL!G:O,4,FALSE))</f>
        <v/>
      </c>
      <c r="K63" s="54" t="str">
        <f ca="1">VLOOKUP(E63,Q2.SL!G:R,8,FALSE)</f>
        <v/>
      </c>
      <c r="L63" s="125" t="str">
        <f ca="1">VLOOKUP(E63,Q3.SL!G:O,6,FALSE)</f>
        <v/>
      </c>
      <c r="M63" s="93" t="str">
        <f>IF(ROW()-9&gt;Inf.!$I$10,"",VLOOKUP(E63,Q3.SL!G:O,4,FALSE))</f>
        <v/>
      </c>
      <c r="N63" s="54" t="str">
        <f ca="1">VLOOKUP(E63,Q3.SL!G:R,8,FALSE)</f>
        <v/>
      </c>
      <c r="O63" s="125" t="str">
        <f ca="1">VLOOKUP(E63,Q4.SL!G:O,6,FALSE)</f>
        <v/>
      </c>
      <c r="P63" s="55" t="str">
        <f>IF(ROW()-9&gt;Inf.!$I$10,"",VLOOKUP(E63,Q4.SL!G:O,4,FALSE))</f>
        <v/>
      </c>
      <c r="Q63" s="54" t="str">
        <f ca="1">VLOOKUP(E63,Q4.SL!G:R,8,FALSE)</f>
        <v/>
      </c>
      <c r="R63" s="99" t="str">
        <f t="shared" ca="1" si="0"/>
        <v/>
      </c>
      <c r="S63" s="52"/>
    </row>
    <row r="64" spans="1:19" ht="21.95" customHeight="1">
      <c r="A64" s="99" t="str">
        <f ca="1">IFERROR(IF(AND(F64=0,I64=0,L64=0,O64=0),"-",VLOOKUP(E64,Rec.!H:N,7,FALSE)),"")</f>
        <v/>
      </c>
      <c r="B64" s="53" t="str">
        <f ca="1">IFERROR(VLOOKUP(E64,Rec.!B:H,4,FALSE),"")</f>
        <v/>
      </c>
      <c r="C64" s="53" t="str">
        <f ca="1">IFERROR(VLOOKUP(E64,Rec.!B:H,5,FALSE),"")</f>
        <v/>
      </c>
      <c r="D64" s="52" t="str">
        <f ca="1">IFERROR(VLOOKUP(E64,Rec.!B:H,6,FALSE),"")</f>
        <v/>
      </c>
      <c r="E64" s="99" t="str">
        <f ca="1">IFERROR(VLOOKUP(ROW()-9,Rec.!P:Q,2,FALSE),"")</f>
        <v/>
      </c>
      <c r="F64" s="99">
        <f ca="1">VLOOKUP(E64,Q1.SL!F:M,3,FALSE)</f>
        <v>0</v>
      </c>
      <c r="G64" s="93" t="str">
        <f>IF(ROW()-9&gt;Inf.!$I$10,"",VLOOKUP(E64,Q1.SL!F:M,4,FALSE))</f>
        <v/>
      </c>
      <c r="H64" s="54" t="str">
        <f ca="1">VLOOKUP(E64,Q1.SL!F:P,8,FALSE)</f>
        <v/>
      </c>
      <c r="I64" s="99" t="str">
        <f ca="1">VLOOKUP(E64,Q2.SL!G:O,6,FALSE)</f>
        <v/>
      </c>
      <c r="J64" s="55" t="str">
        <f>IF(ROW()-9&gt;Inf.!$I$10,"",VLOOKUP(E64,Q2.SL!G:O,4,FALSE))</f>
        <v/>
      </c>
      <c r="K64" s="54" t="str">
        <f ca="1">VLOOKUP(E64,Q2.SL!G:R,8,FALSE)</f>
        <v/>
      </c>
      <c r="L64" s="125" t="str">
        <f ca="1">VLOOKUP(E64,Q3.SL!G:O,6,FALSE)</f>
        <v/>
      </c>
      <c r="M64" s="93" t="str">
        <f>IF(ROW()-9&gt;Inf.!$I$10,"",VLOOKUP(E64,Q3.SL!G:O,4,FALSE))</f>
        <v/>
      </c>
      <c r="N64" s="54" t="str">
        <f ca="1">VLOOKUP(E64,Q3.SL!G:R,8,FALSE)</f>
        <v/>
      </c>
      <c r="O64" s="125" t="str">
        <f ca="1">VLOOKUP(E64,Q4.SL!G:O,6,FALSE)</f>
        <v/>
      </c>
      <c r="P64" s="55" t="str">
        <f>IF(ROW()-9&gt;Inf.!$I$10,"",VLOOKUP(E64,Q4.SL!G:O,4,FALSE))</f>
        <v/>
      </c>
      <c r="Q64" s="54" t="str">
        <f ca="1">VLOOKUP(E64,Q4.SL!G:R,8,FALSE)</f>
        <v/>
      </c>
      <c r="R64" s="99" t="str">
        <f t="shared" ca="1" si="0"/>
        <v/>
      </c>
      <c r="S64" s="52"/>
    </row>
    <row r="65" spans="1:19" ht="21.95" customHeight="1">
      <c r="A65" s="99" t="str">
        <f ca="1">IFERROR(IF(AND(F65=0,I65=0,L65=0,O65=0),"-",VLOOKUP(E65,Rec.!H:N,7,FALSE)),"")</f>
        <v/>
      </c>
      <c r="B65" s="53" t="str">
        <f ca="1">IFERROR(VLOOKUP(E65,Rec.!B:H,4,FALSE),"")</f>
        <v/>
      </c>
      <c r="C65" s="53" t="str">
        <f ca="1">IFERROR(VLOOKUP(E65,Rec.!B:H,5,FALSE),"")</f>
        <v/>
      </c>
      <c r="D65" s="52" t="str">
        <f ca="1">IFERROR(VLOOKUP(E65,Rec.!B:H,6,FALSE),"")</f>
        <v/>
      </c>
      <c r="E65" s="99" t="str">
        <f ca="1">IFERROR(VLOOKUP(ROW()-9,Rec.!P:Q,2,FALSE),"")</f>
        <v/>
      </c>
      <c r="F65" s="99">
        <f ca="1">VLOOKUP(E65,Q1.SL!F:M,3,FALSE)</f>
        <v>0</v>
      </c>
      <c r="G65" s="93" t="str">
        <f>IF(ROW()-9&gt;Inf.!$I$10,"",VLOOKUP(E65,Q1.SL!F:M,4,FALSE))</f>
        <v/>
      </c>
      <c r="H65" s="54" t="str">
        <f ca="1">VLOOKUP(E65,Q1.SL!F:P,8,FALSE)</f>
        <v/>
      </c>
      <c r="I65" s="99" t="str">
        <f ca="1">VLOOKUP(E65,Q2.SL!G:O,6,FALSE)</f>
        <v/>
      </c>
      <c r="J65" s="55" t="str">
        <f>IF(ROW()-9&gt;Inf.!$I$10,"",VLOOKUP(E65,Q2.SL!G:O,4,FALSE))</f>
        <v/>
      </c>
      <c r="K65" s="54" t="str">
        <f ca="1">VLOOKUP(E65,Q2.SL!G:R,8,FALSE)</f>
        <v/>
      </c>
      <c r="L65" s="125" t="str">
        <f ca="1">VLOOKUP(E65,Q3.SL!G:O,6,FALSE)</f>
        <v/>
      </c>
      <c r="M65" s="93" t="str">
        <f>IF(ROW()-9&gt;Inf.!$I$10,"",VLOOKUP(E65,Q3.SL!G:O,4,FALSE))</f>
        <v/>
      </c>
      <c r="N65" s="54" t="str">
        <f ca="1">VLOOKUP(E65,Q3.SL!G:R,8,FALSE)</f>
        <v/>
      </c>
      <c r="O65" s="125" t="str">
        <f ca="1">VLOOKUP(E65,Q4.SL!G:O,6,FALSE)</f>
        <v/>
      </c>
      <c r="P65" s="55" t="str">
        <f>IF(ROW()-9&gt;Inf.!$I$10,"",VLOOKUP(E65,Q4.SL!G:O,4,FALSE))</f>
        <v/>
      </c>
      <c r="Q65" s="54" t="str">
        <f ca="1">VLOOKUP(E65,Q4.SL!G:R,8,FALSE)</f>
        <v/>
      </c>
      <c r="R65" s="99" t="str">
        <f t="shared" ca="1" si="0"/>
        <v/>
      </c>
      <c r="S65" s="52"/>
    </row>
    <row r="66" spans="1:19" ht="21.95" customHeight="1">
      <c r="A66" s="99" t="str">
        <f ca="1">IFERROR(IF(AND(F66=0,I66=0,L66=0,O66=0),"-",VLOOKUP(E66,Rec.!H:N,7,FALSE)),"")</f>
        <v/>
      </c>
      <c r="B66" s="53" t="str">
        <f ca="1">IFERROR(VLOOKUP(E66,Rec.!B:H,4,FALSE),"")</f>
        <v/>
      </c>
      <c r="C66" s="53" t="str">
        <f ca="1">IFERROR(VLOOKUP(E66,Rec.!B:H,5,FALSE),"")</f>
        <v/>
      </c>
      <c r="D66" s="52" t="str">
        <f ca="1">IFERROR(VLOOKUP(E66,Rec.!B:H,6,FALSE),"")</f>
        <v/>
      </c>
      <c r="E66" s="99" t="str">
        <f ca="1">IFERROR(VLOOKUP(ROW()-9,Rec.!P:Q,2,FALSE),"")</f>
        <v/>
      </c>
      <c r="F66" s="99">
        <f ca="1">VLOOKUP(E66,Q1.SL!F:M,3,FALSE)</f>
        <v>0</v>
      </c>
      <c r="G66" s="93" t="str">
        <f>IF(ROW()-9&gt;Inf.!$I$10,"",VLOOKUP(E66,Q1.SL!F:M,4,FALSE))</f>
        <v/>
      </c>
      <c r="H66" s="54" t="str">
        <f ca="1">VLOOKUP(E66,Q1.SL!F:P,8,FALSE)</f>
        <v/>
      </c>
      <c r="I66" s="99" t="str">
        <f ca="1">VLOOKUP(E66,Q2.SL!G:O,6,FALSE)</f>
        <v/>
      </c>
      <c r="J66" s="55" t="str">
        <f>IF(ROW()-9&gt;Inf.!$I$10,"",VLOOKUP(E66,Q2.SL!G:O,4,FALSE))</f>
        <v/>
      </c>
      <c r="K66" s="54" t="str">
        <f ca="1">VLOOKUP(E66,Q2.SL!G:R,8,FALSE)</f>
        <v/>
      </c>
      <c r="L66" s="125" t="str">
        <f ca="1">VLOOKUP(E66,Q3.SL!G:O,6,FALSE)</f>
        <v/>
      </c>
      <c r="M66" s="93" t="str">
        <f>IF(ROW()-9&gt;Inf.!$I$10,"",VLOOKUP(E66,Q3.SL!G:O,4,FALSE))</f>
        <v/>
      </c>
      <c r="N66" s="54" t="str">
        <f ca="1">VLOOKUP(E66,Q3.SL!G:R,8,FALSE)</f>
        <v/>
      </c>
      <c r="O66" s="125" t="str">
        <f ca="1">VLOOKUP(E66,Q4.SL!G:O,6,FALSE)</f>
        <v/>
      </c>
      <c r="P66" s="55" t="str">
        <f>IF(ROW()-9&gt;Inf.!$I$10,"",VLOOKUP(E66,Q4.SL!G:O,4,FALSE))</f>
        <v/>
      </c>
      <c r="Q66" s="54" t="str">
        <f ca="1">VLOOKUP(E66,Q4.SL!G:R,8,FALSE)</f>
        <v/>
      </c>
      <c r="R66" s="99" t="str">
        <f t="shared" ca="1" si="0"/>
        <v/>
      </c>
      <c r="S66" s="52"/>
    </row>
    <row r="67" spans="1:19" ht="21.95" customHeight="1">
      <c r="A67" s="99" t="str">
        <f ca="1">IFERROR(IF(AND(F67=0,I67=0,L67=0,O67=0),"-",VLOOKUP(E67,Rec.!H:N,7,FALSE)),"")</f>
        <v/>
      </c>
      <c r="B67" s="53" t="str">
        <f ca="1">IFERROR(VLOOKUP(E67,Rec.!B:H,4,FALSE),"")</f>
        <v/>
      </c>
      <c r="C67" s="53" t="str">
        <f ca="1">IFERROR(VLOOKUP(E67,Rec.!B:H,5,FALSE),"")</f>
        <v/>
      </c>
      <c r="D67" s="52" t="str">
        <f ca="1">IFERROR(VLOOKUP(E67,Rec.!B:H,6,FALSE),"")</f>
        <v/>
      </c>
      <c r="E67" s="99" t="str">
        <f ca="1">IFERROR(VLOOKUP(ROW()-9,Rec.!P:Q,2,FALSE),"")</f>
        <v/>
      </c>
      <c r="F67" s="99">
        <f ca="1">VLOOKUP(E67,Q1.SL!F:M,3,FALSE)</f>
        <v>0</v>
      </c>
      <c r="G67" s="93" t="str">
        <f>IF(ROW()-9&gt;Inf.!$I$10,"",VLOOKUP(E67,Q1.SL!F:M,4,FALSE))</f>
        <v/>
      </c>
      <c r="H67" s="54" t="str">
        <f ca="1">VLOOKUP(E67,Q1.SL!F:P,8,FALSE)</f>
        <v/>
      </c>
      <c r="I67" s="99" t="str">
        <f ca="1">VLOOKUP(E67,Q2.SL!G:O,6,FALSE)</f>
        <v/>
      </c>
      <c r="J67" s="55" t="str">
        <f>IF(ROW()-9&gt;Inf.!$I$10,"",VLOOKUP(E67,Q2.SL!G:O,4,FALSE))</f>
        <v/>
      </c>
      <c r="K67" s="54" t="str">
        <f ca="1">VLOOKUP(E67,Q2.SL!G:R,8,FALSE)</f>
        <v/>
      </c>
      <c r="L67" s="125" t="str">
        <f ca="1">VLOOKUP(E67,Q3.SL!G:O,6,FALSE)</f>
        <v/>
      </c>
      <c r="M67" s="93" t="str">
        <f>IF(ROW()-9&gt;Inf.!$I$10,"",VLOOKUP(E67,Q3.SL!G:O,4,FALSE))</f>
        <v/>
      </c>
      <c r="N67" s="54" t="str">
        <f ca="1">VLOOKUP(E67,Q3.SL!G:R,8,FALSE)</f>
        <v/>
      </c>
      <c r="O67" s="125" t="str">
        <f ca="1">VLOOKUP(E67,Q4.SL!G:O,6,FALSE)</f>
        <v/>
      </c>
      <c r="P67" s="55" t="str">
        <f>IF(ROW()-9&gt;Inf.!$I$10,"",VLOOKUP(E67,Q4.SL!G:O,4,FALSE))</f>
        <v/>
      </c>
      <c r="Q67" s="54" t="str">
        <f ca="1">VLOOKUP(E67,Q4.SL!G:R,8,FALSE)</f>
        <v/>
      </c>
      <c r="R67" s="99" t="str">
        <f t="shared" ca="1" si="0"/>
        <v/>
      </c>
      <c r="S67" s="52"/>
    </row>
    <row r="68" spans="1:19" ht="21.95" customHeight="1">
      <c r="A68" s="99" t="str">
        <f ca="1">IFERROR(IF(AND(F68=0,I68=0,L68=0,O68=0),"-",VLOOKUP(E68,Rec.!H:N,7,FALSE)),"")</f>
        <v/>
      </c>
      <c r="B68" s="53" t="str">
        <f ca="1">IFERROR(VLOOKUP(E68,Rec.!B:H,4,FALSE),"")</f>
        <v/>
      </c>
      <c r="C68" s="53" t="str">
        <f ca="1">IFERROR(VLOOKUP(E68,Rec.!B:H,5,FALSE),"")</f>
        <v/>
      </c>
      <c r="D68" s="52" t="str">
        <f ca="1">IFERROR(VLOOKUP(E68,Rec.!B:H,6,FALSE),"")</f>
        <v/>
      </c>
      <c r="E68" s="99" t="str">
        <f ca="1">IFERROR(VLOOKUP(ROW()-9,Rec.!P:Q,2,FALSE),"")</f>
        <v/>
      </c>
      <c r="F68" s="99">
        <f ca="1">VLOOKUP(E68,Q1.SL!F:M,3,FALSE)</f>
        <v>0</v>
      </c>
      <c r="G68" s="93" t="str">
        <f>IF(ROW()-9&gt;Inf.!$I$10,"",VLOOKUP(E68,Q1.SL!F:M,4,FALSE))</f>
        <v/>
      </c>
      <c r="H68" s="54" t="str">
        <f ca="1">VLOOKUP(E68,Q1.SL!F:P,8,FALSE)</f>
        <v/>
      </c>
      <c r="I68" s="99" t="str">
        <f ca="1">VLOOKUP(E68,Q2.SL!G:O,6,FALSE)</f>
        <v/>
      </c>
      <c r="J68" s="55" t="str">
        <f>IF(ROW()-9&gt;Inf.!$I$10,"",VLOOKUP(E68,Q2.SL!G:O,4,FALSE))</f>
        <v/>
      </c>
      <c r="K68" s="54" t="str">
        <f ca="1">VLOOKUP(E68,Q2.SL!G:R,8,FALSE)</f>
        <v/>
      </c>
      <c r="L68" s="125" t="str">
        <f ca="1">VLOOKUP(E68,Q3.SL!G:O,6,FALSE)</f>
        <v/>
      </c>
      <c r="M68" s="93" t="str">
        <f>IF(ROW()-9&gt;Inf.!$I$10,"",VLOOKUP(E68,Q3.SL!G:O,4,FALSE))</f>
        <v/>
      </c>
      <c r="N68" s="54" t="str">
        <f ca="1">VLOOKUP(E68,Q3.SL!G:R,8,FALSE)</f>
        <v/>
      </c>
      <c r="O68" s="125" t="str">
        <f ca="1">VLOOKUP(E68,Q4.SL!G:O,6,FALSE)</f>
        <v/>
      </c>
      <c r="P68" s="55" t="str">
        <f>IF(ROW()-9&gt;Inf.!$I$10,"",VLOOKUP(E68,Q4.SL!G:O,4,FALSE))</f>
        <v/>
      </c>
      <c r="Q68" s="54" t="str">
        <f ca="1">VLOOKUP(E68,Q4.SL!G:R,8,FALSE)</f>
        <v/>
      </c>
      <c r="R68" s="99" t="str">
        <f t="shared" ca="1" si="0"/>
        <v/>
      </c>
      <c r="S68" s="52"/>
    </row>
    <row r="69" spans="1:19" ht="21.95" customHeight="1">
      <c r="A69" s="99" t="str">
        <f ca="1">IFERROR(IF(AND(F69=0,I69=0,L69=0,O69=0),"-",VLOOKUP(E69,Rec.!H:N,7,FALSE)),"")</f>
        <v/>
      </c>
      <c r="B69" s="53" t="str">
        <f ca="1">IFERROR(VLOOKUP(E69,Rec.!B:H,4,FALSE),"")</f>
        <v/>
      </c>
      <c r="C69" s="53" t="str">
        <f ca="1">IFERROR(VLOOKUP(E69,Rec.!B:H,5,FALSE),"")</f>
        <v/>
      </c>
      <c r="D69" s="52" t="str">
        <f ca="1">IFERROR(VLOOKUP(E69,Rec.!B:H,6,FALSE),"")</f>
        <v/>
      </c>
      <c r="E69" s="99" t="str">
        <f ca="1">IFERROR(VLOOKUP(ROW()-9,Rec.!P:Q,2,FALSE),"")</f>
        <v/>
      </c>
      <c r="F69" s="99">
        <f ca="1">VLOOKUP(E69,Q1.SL!F:M,3,FALSE)</f>
        <v>0</v>
      </c>
      <c r="G69" s="93" t="str">
        <f>IF(ROW()-9&gt;Inf.!$I$10,"",VLOOKUP(E69,Q1.SL!F:M,4,FALSE))</f>
        <v/>
      </c>
      <c r="H69" s="54" t="str">
        <f ca="1">VLOOKUP(E69,Q1.SL!F:P,8,FALSE)</f>
        <v/>
      </c>
      <c r="I69" s="99" t="str">
        <f ca="1">VLOOKUP(E69,Q2.SL!G:O,6,FALSE)</f>
        <v/>
      </c>
      <c r="J69" s="55" t="str">
        <f>IF(ROW()-9&gt;Inf.!$I$10,"",VLOOKUP(E69,Q2.SL!G:O,4,FALSE))</f>
        <v/>
      </c>
      <c r="K69" s="54" t="str">
        <f ca="1">VLOOKUP(E69,Q2.SL!G:R,8,FALSE)</f>
        <v/>
      </c>
      <c r="L69" s="125" t="str">
        <f ca="1">VLOOKUP(E69,Q3.SL!G:O,6,FALSE)</f>
        <v/>
      </c>
      <c r="M69" s="93" t="str">
        <f>IF(ROW()-9&gt;Inf.!$I$10,"",VLOOKUP(E69,Q3.SL!G:O,4,FALSE))</f>
        <v/>
      </c>
      <c r="N69" s="54" t="str">
        <f ca="1">VLOOKUP(E69,Q3.SL!G:R,8,FALSE)</f>
        <v/>
      </c>
      <c r="O69" s="125" t="str">
        <f ca="1">VLOOKUP(E69,Q4.SL!G:O,6,FALSE)</f>
        <v/>
      </c>
      <c r="P69" s="55" t="str">
        <f>IF(ROW()-9&gt;Inf.!$I$10,"",VLOOKUP(E69,Q4.SL!G:O,4,FALSE))</f>
        <v/>
      </c>
      <c r="Q69" s="54" t="str">
        <f ca="1">VLOOKUP(E69,Q4.SL!G:R,8,FALSE)</f>
        <v/>
      </c>
      <c r="R69" s="99" t="str">
        <f t="shared" ca="1" si="0"/>
        <v/>
      </c>
      <c r="S69" s="52"/>
    </row>
    <row r="70" spans="1:19" ht="21.95" customHeight="1">
      <c r="A70" s="99" t="str">
        <f ca="1">IFERROR(IF(AND(F70=0,I70=0,L70=0,O70=0),"-",VLOOKUP(E70,Rec.!H:N,7,FALSE)),"")</f>
        <v/>
      </c>
      <c r="B70" s="53" t="str">
        <f ca="1">IFERROR(VLOOKUP(E70,Rec.!B:H,4,FALSE),"")</f>
        <v/>
      </c>
      <c r="C70" s="53" t="str">
        <f ca="1">IFERROR(VLOOKUP(E70,Rec.!B:H,5,FALSE),"")</f>
        <v/>
      </c>
      <c r="D70" s="52" t="str">
        <f ca="1">IFERROR(VLOOKUP(E70,Rec.!B:H,6,FALSE),"")</f>
        <v/>
      </c>
      <c r="E70" s="99" t="str">
        <f ca="1">IFERROR(VLOOKUP(ROW()-9,Rec.!P:Q,2,FALSE),"")</f>
        <v/>
      </c>
      <c r="F70" s="99">
        <f ca="1">VLOOKUP(E70,Q1.SL!F:M,3,FALSE)</f>
        <v>0</v>
      </c>
      <c r="G70" s="93" t="str">
        <f>IF(ROW()-9&gt;Inf.!$I$10,"",VLOOKUP(E70,Q1.SL!F:M,4,FALSE))</f>
        <v/>
      </c>
      <c r="H70" s="54" t="str">
        <f ca="1">VLOOKUP(E70,Q1.SL!F:P,8,FALSE)</f>
        <v/>
      </c>
      <c r="I70" s="99" t="str">
        <f ca="1">VLOOKUP(E70,Q2.SL!G:O,6,FALSE)</f>
        <v/>
      </c>
      <c r="J70" s="55" t="str">
        <f>IF(ROW()-9&gt;Inf.!$I$10,"",VLOOKUP(E70,Q2.SL!G:O,4,FALSE))</f>
        <v/>
      </c>
      <c r="K70" s="54" t="str">
        <f ca="1">VLOOKUP(E70,Q2.SL!G:R,8,FALSE)</f>
        <v/>
      </c>
      <c r="L70" s="125" t="str">
        <f ca="1">VLOOKUP(E70,Q3.SL!G:O,6,FALSE)</f>
        <v/>
      </c>
      <c r="M70" s="93" t="str">
        <f>IF(ROW()-9&gt;Inf.!$I$10,"",VLOOKUP(E70,Q3.SL!G:O,4,FALSE))</f>
        <v/>
      </c>
      <c r="N70" s="54" t="str">
        <f ca="1">VLOOKUP(E70,Q3.SL!G:R,8,FALSE)</f>
        <v/>
      </c>
      <c r="O70" s="125" t="str">
        <f ca="1">VLOOKUP(E70,Q4.SL!G:O,6,FALSE)</f>
        <v/>
      </c>
      <c r="P70" s="55" t="str">
        <f>IF(ROW()-9&gt;Inf.!$I$10,"",VLOOKUP(E70,Q4.SL!G:O,4,FALSE))</f>
        <v/>
      </c>
      <c r="Q70" s="54" t="str">
        <f ca="1">VLOOKUP(E70,Q4.SL!G:R,8,FALSE)</f>
        <v/>
      </c>
      <c r="R70" s="99" t="str">
        <f t="shared" ca="1" si="0"/>
        <v/>
      </c>
      <c r="S70" s="52"/>
    </row>
    <row r="71" spans="1:19" ht="21.95" customHeight="1">
      <c r="A71" s="99" t="str">
        <f ca="1">IFERROR(IF(AND(F71=0,I71=0,L71=0,O71=0),"-",VLOOKUP(E71,Rec.!H:N,7,FALSE)),"")</f>
        <v/>
      </c>
      <c r="B71" s="53" t="str">
        <f ca="1">IFERROR(VLOOKUP(E71,Rec.!B:H,4,FALSE),"")</f>
        <v/>
      </c>
      <c r="C71" s="53" t="str">
        <f ca="1">IFERROR(VLOOKUP(E71,Rec.!B:H,5,FALSE),"")</f>
        <v/>
      </c>
      <c r="D71" s="52" t="str">
        <f ca="1">IFERROR(VLOOKUP(E71,Rec.!B:H,6,FALSE),"")</f>
        <v/>
      </c>
      <c r="E71" s="99" t="str">
        <f ca="1">IFERROR(VLOOKUP(ROW()-9,Rec.!P:Q,2,FALSE),"")</f>
        <v/>
      </c>
      <c r="F71" s="99">
        <f ca="1">VLOOKUP(E71,Q1.SL!F:M,3,FALSE)</f>
        <v>0</v>
      </c>
      <c r="G71" s="93" t="str">
        <f>IF(ROW()-9&gt;Inf.!$I$10,"",VLOOKUP(E71,Q1.SL!F:M,4,FALSE))</f>
        <v/>
      </c>
      <c r="H71" s="54" t="str">
        <f ca="1">VLOOKUP(E71,Q1.SL!F:P,8,FALSE)</f>
        <v/>
      </c>
      <c r="I71" s="99" t="str">
        <f ca="1">VLOOKUP(E71,Q2.SL!G:O,6,FALSE)</f>
        <v/>
      </c>
      <c r="J71" s="55" t="str">
        <f>IF(ROW()-9&gt;Inf.!$I$10,"",VLOOKUP(E71,Q2.SL!G:O,4,FALSE))</f>
        <v/>
      </c>
      <c r="K71" s="54" t="str">
        <f ca="1">VLOOKUP(E71,Q2.SL!G:R,8,FALSE)</f>
        <v/>
      </c>
      <c r="L71" s="125" t="str">
        <f ca="1">VLOOKUP(E71,Q3.SL!G:O,6,FALSE)</f>
        <v/>
      </c>
      <c r="M71" s="93" t="str">
        <f>IF(ROW()-9&gt;Inf.!$I$10,"",VLOOKUP(E71,Q3.SL!G:O,4,FALSE))</f>
        <v/>
      </c>
      <c r="N71" s="54" t="str">
        <f ca="1">VLOOKUP(E71,Q3.SL!G:R,8,FALSE)</f>
        <v/>
      </c>
      <c r="O71" s="125" t="str">
        <f ca="1">VLOOKUP(E71,Q4.SL!G:O,6,FALSE)</f>
        <v/>
      </c>
      <c r="P71" s="55" t="str">
        <f>IF(ROW()-9&gt;Inf.!$I$10,"",VLOOKUP(E71,Q4.SL!G:O,4,FALSE))</f>
        <v/>
      </c>
      <c r="Q71" s="54" t="str">
        <f ca="1">VLOOKUP(E71,Q4.SL!G:R,8,FALSE)</f>
        <v/>
      </c>
      <c r="R71" s="99" t="str">
        <f t="shared" ca="1" si="0"/>
        <v/>
      </c>
      <c r="S71" s="52"/>
    </row>
    <row r="72" spans="1:19" ht="21.95" customHeight="1">
      <c r="A72" s="99" t="str">
        <f ca="1">IFERROR(IF(AND(F72=0,I72=0,L72=0,O72=0),"-",VLOOKUP(E72,Rec.!H:N,7,FALSE)),"")</f>
        <v/>
      </c>
      <c r="B72" s="53" t="str">
        <f ca="1">IFERROR(VLOOKUP(E72,Rec.!B:H,4,FALSE),"")</f>
        <v/>
      </c>
      <c r="C72" s="53" t="str">
        <f ca="1">IFERROR(VLOOKUP(E72,Rec.!B:H,5,FALSE),"")</f>
        <v/>
      </c>
      <c r="D72" s="52" t="str">
        <f ca="1">IFERROR(VLOOKUP(E72,Rec.!B:H,6,FALSE),"")</f>
        <v/>
      </c>
      <c r="E72" s="99" t="str">
        <f ca="1">IFERROR(VLOOKUP(ROW()-9,Rec.!P:Q,2,FALSE),"")</f>
        <v/>
      </c>
      <c r="F72" s="99">
        <f ca="1">VLOOKUP(E72,Q1.SL!F:M,3,FALSE)</f>
        <v>0</v>
      </c>
      <c r="G72" s="93" t="str">
        <f>IF(ROW()-9&gt;Inf.!$I$10,"",VLOOKUP(E72,Q1.SL!F:M,4,FALSE))</f>
        <v/>
      </c>
      <c r="H72" s="54" t="str">
        <f ca="1">VLOOKUP(E72,Q1.SL!F:P,8,FALSE)</f>
        <v/>
      </c>
      <c r="I72" s="99" t="str">
        <f ca="1">VLOOKUP(E72,Q2.SL!G:O,6,FALSE)</f>
        <v/>
      </c>
      <c r="J72" s="55" t="str">
        <f>IF(ROW()-9&gt;Inf.!$I$10,"",VLOOKUP(E72,Q2.SL!G:O,4,FALSE))</f>
        <v/>
      </c>
      <c r="K72" s="54" t="str">
        <f ca="1">VLOOKUP(E72,Q2.SL!G:R,8,FALSE)</f>
        <v/>
      </c>
      <c r="L72" s="125" t="str">
        <f ca="1">VLOOKUP(E72,Q3.SL!G:O,6,FALSE)</f>
        <v/>
      </c>
      <c r="M72" s="93" t="str">
        <f>IF(ROW()-9&gt;Inf.!$I$10,"",VLOOKUP(E72,Q3.SL!G:O,4,FALSE))</f>
        <v/>
      </c>
      <c r="N72" s="54" t="str">
        <f ca="1">VLOOKUP(E72,Q3.SL!G:R,8,FALSE)</f>
        <v/>
      </c>
      <c r="O72" s="125" t="str">
        <f ca="1">VLOOKUP(E72,Q4.SL!G:O,6,FALSE)</f>
        <v/>
      </c>
      <c r="P72" s="55" t="str">
        <f>IF(ROW()-9&gt;Inf.!$I$10,"",VLOOKUP(E72,Q4.SL!G:O,4,FALSE))</f>
        <v/>
      </c>
      <c r="Q72" s="54" t="str">
        <f ca="1">VLOOKUP(E72,Q4.SL!G:R,8,FALSE)</f>
        <v/>
      </c>
      <c r="R72" s="99" t="str">
        <f t="shared" ca="1" si="0"/>
        <v/>
      </c>
      <c r="S72" s="52"/>
    </row>
    <row r="73" spans="1:19" ht="21.95" customHeight="1">
      <c r="A73" s="99" t="str">
        <f ca="1">IFERROR(IF(AND(F73=0,I73=0,L73=0,O73=0),"-",VLOOKUP(E73,Rec.!H:N,7,FALSE)),"")</f>
        <v/>
      </c>
      <c r="B73" s="53" t="str">
        <f ca="1">IFERROR(VLOOKUP(E73,Rec.!B:H,4,FALSE),"")</f>
        <v/>
      </c>
      <c r="C73" s="53" t="str">
        <f ca="1">IFERROR(VLOOKUP(E73,Rec.!B:H,5,FALSE),"")</f>
        <v/>
      </c>
      <c r="D73" s="52" t="str">
        <f ca="1">IFERROR(VLOOKUP(E73,Rec.!B:H,6,FALSE),"")</f>
        <v/>
      </c>
      <c r="E73" s="99" t="str">
        <f ca="1">IFERROR(VLOOKUP(ROW()-9,Rec.!P:Q,2,FALSE),"")</f>
        <v/>
      </c>
      <c r="F73" s="99">
        <f ca="1">VLOOKUP(E73,Q1.SL!F:M,3,FALSE)</f>
        <v>0</v>
      </c>
      <c r="G73" s="93" t="str">
        <f>IF(ROW()-9&gt;Inf.!$I$10,"",VLOOKUP(E73,Q1.SL!F:M,4,FALSE))</f>
        <v/>
      </c>
      <c r="H73" s="54" t="str">
        <f ca="1">VLOOKUP(E73,Q1.SL!F:P,8,FALSE)</f>
        <v/>
      </c>
      <c r="I73" s="99" t="str">
        <f ca="1">VLOOKUP(E73,Q2.SL!G:O,6,FALSE)</f>
        <v/>
      </c>
      <c r="J73" s="55" t="str">
        <f>IF(ROW()-9&gt;Inf.!$I$10,"",VLOOKUP(E73,Q2.SL!G:O,4,FALSE))</f>
        <v/>
      </c>
      <c r="K73" s="54" t="str">
        <f ca="1">VLOOKUP(E73,Q2.SL!G:R,8,FALSE)</f>
        <v/>
      </c>
      <c r="L73" s="125" t="str">
        <f ca="1">VLOOKUP(E73,Q3.SL!G:O,6,FALSE)</f>
        <v/>
      </c>
      <c r="M73" s="93" t="str">
        <f>IF(ROW()-9&gt;Inf.!$I$10,"",VLOOKUP(E73,Q3.SL!G:O,4,FALSE))</f>
        <v/>
      </c>
      <c r="N73" s="54" t="str">
        <f ca="1">VLOOKUP(E73,Q3.SL!G:R,8,FALSE)</f>
        <v/>
      </c>
      <c r="O73" s="125" t="str">
        <f ca="1">VLOOKUP(E73,Q4.SL!G:O,6,FALSE)</f>
        <v/>
      </c>
      <c r="P73" s="55" t="str">
        <f>IF(ROW()-9&gt;Inf.!$I$10,"",VLOOKUP(E73,Q4.SL!G:O,4,FALSE))</f>
        <v/>
      </c>
      <c r="Q73" s="54" t="str">
        <f ca="1">VLOOKUP(E73,Q4.SL!G:R,8,FALSE)</f>
        <v/>
      </c>
      <c r="R73" s="99" t="str">
        <f t="shared" ca="1" si="0"/>
        <v/>
      </c>
      <c r="S73" s="52"/>
    </row>
    <row r="74" spans="1:19" ht="21.95" customHeight="1">
      <c r="A74" s="99" t="str">
        <f ca="1">IFERROR(IF(AND(F74=0,I74=0,L74=0,O74=0),"-",VLOOKUP(E74,Rec.!H:N,7,FALSE)),"")</f>
        <v/>
      </c>
      <c r="B74" s="53" t="str">
        <f ca="1">IFERROR(VLOOKUP(E74,Rec.!B:H,4,FALSE),"")</f>
        <v/>
      </c>
      <c r="C74" s="53" t="str">
        <f ca="1">IFERROR(VLOOKUP(E74,Rec.!B:H,5,FALSE),"")</f>
        <v/>
      </c>
      <c r="D74" s="52" t="str">
        <f ca="1">IFERROR(VLOOKUP(E74,Rec.!B:H,6,FALSE),"")</f>
        <v/>
      </c>
      <c r="E74" s="99" t="str">
        <f ca="1">IFERROR(VLOOKUP(ROW()-9,Rec.!P:Q,2,FALSE),"")</f>
        <v/>
      </c>
      <c r="F74" s="99">
        <f ca="1">VLOOKUP(E74,Q1.SL!F:M,3,FALSE)</f>
        <v>0</v>
      </c>
      <c r="G74" s="93" t="str">
        <f>IF(ROW()-9&gt;Inf.!$I$10,"",VLOOKUP(E74,Q1.SL!F:M,4,FALSE))</f>
        <v/>
      </c>
      <c r="H74" s="54" t="str">
        <f ca="1">VLOOKUP(E74,Q1.SL!F:P,8,FALSE)</f>
        <v/>
      </c>
      <c r="I74" s="99" t="str">
        <f ca="1">VLOOKUP(E74,Q2.SL!G:O,6,FALSE)</f>
        <v/>
      </c>
      <c r="J74" s="55" t="str">
        <f>IF(ROW()-9&gt;Inf.!$I$10,"",VLOOKUP(E74,Q2.SL!G:O,4,FALSE))</f>
        <v/>
      </c>
      <c r="K74" s="54" t="str">
        <f ca="1">VLOOKUP(E74,Q2.SL!G:R,8,FALSE)</f>
        <v/>
      </c>
      <c r="L74" s="125" t="str">
        <f ca="1">VLOOKUP(E74,Q3.SL!G:O,6,FALSE)</f>
        <v/>
      </c>
      <c r="M74" s="93" t="str">
        <f>IF(ROW()-9&gt;Inf.!$I$10,"",VLOOKUP(E74,Q3.SL!G:O,4,FALSE))</f>
        <v/>
      </c>
      <c r="N74" s="54" t="str">
        <f ca="1">VLOOKUP(E74,Q3.SL!G:R,8,FALSE)</f>
        <v/>
      </c>
      <c r="O74" s="125" t="str">
        <f ca="1">VLOOKUP(E74,Q4.SL!G:O,6,FALSE)</f>
        <v/>
      </c>
      <c r="P74" s="55" t="str">
        <f>IF(ROW()-9&gt;Inf.!$I$10,"",VLOOKUP(E74,Q4.SL!G:O,4,FALSE))</f>
        <v/>
      </c>
      <c r="Q74" s="54" t="str">
        <f ca="1">VLOOKUP(E74,Q4.SL!G:R,8,FALSE)</f>
        <v/>
      </c>
      <c r="R74" s="99" t="str">
        <f t="shared" ca="1" si="0"/>
        <v/>
      </c>
      <c r="S74" s="52"/>
    </row>
    <row r="75" spans="1:19" ht="21.95" customHeight="1">
      <c r="A75" s="99" t="str">
        <f ca="1">IFERROR(IF(AND(F75=0,I75=0,L75=0,O75=0),"-",VLOOKUP(E75,Rec.!H:N,7,FALSE)),"")</f>
        <v/>
      </c>
      <c r="B75" s="53" t="str">
        <f ca="1">IFERROR(VLOOKUP(E75,Rec.!B:H,4,FALSE),"")</f>
        <v/>
      </c>
      <c r="C75" s="53" t="str">
        <f ca="1">IFERROR(VLOOKUP(E75,Rec.!B:H,5,FALSE),"")</f>
        <v/>
      </c>
      <c r="D75" s="52" t="str">
        <f ca="1">IFERROR(VLOOKUP(E75,Rec.!B:H,6,FALSE),"")</f>
        <v/>
      </c>
      <c r="E75" s="99" t="str">
        <f ca="1">IFERROR(VLOOKUP(ROW()-9,Rec.!P:Q,2,FALSE),"")</f>
        <v/>
      </c>
      <c r="F75" s="99">
        <f ca="1">VLOOKUP(E75,Q1.SL!F:M,3,FALSE)</f>
        <v>0</v>
      </c>
      <c r="G75" s="93" t="str">
        <f>IF(ROW()-9&gt;Inf.!$I$10,"",VLOOKUP(E75,Q1.SL!F:M,4,FALSE))</f>
        <v/>
      </c>
      <c r="H75" s="54" t="str">
        <f ca="1">VLOOKUP(E75,Q1.SL!F:P,8,FALSE)</f>
        <v/>
      </c>
      <c r="I75" s="99" t="str">
        <f ca="1">VLOOKUP(E75,Q2.SL!G:O,6,FALSE)</f>
        <v/>
      </c>
      <c r="J75" s="55" t="str">
        <f>IF(ROW()-9&gt;Inf.!$I$10,"",VLOOKUP(E75,Q2.SL!G:O,4,FALSE))</f>
        <v/>
      </c>
      <c r="K75" s="54" t="str">
        <f ca="1">VLOOKUP(E75,Q2.SL!G:R,8,FALSE)</f>
        <v/>
      </c>
      <c r="L75" s="125" t="str">
        <f ca="1">VLOOKUP(E75,Q3.SL!G:O,6,FALSE)</f>
        <v/>
      </c>
      <c r="M75" s="93" t="str">
        <f>IF(ROW()-9&gt;Inf.!$I$10,"",VLOOKUP(E75,Q3.SL!G:O,4,FALSE))</f>
        <v/>
      </c>
      <c r="N75" s="54" t="str">
        <f ca="1">VLOOKUP(E75,Q3.SL!G:R,8,FALSE)</f>
        <v/>
      </c>
      <c r="O75" s="125" t="str">
        <f ca="1">VLOOKUP(E75,Q4.SL!G:O,6,FALSE)</f>
        <v/>
      </c>
      <c r="P75" s="55" t="str">
        <f>IF(ROW()-9&gt;Inf.!$I$10,"",VLOOKUP(E75,Q4.SL!G:O,4,FALSE))</f>
        <v/>
      </c>
      <c r="Q75" s="54" t="str">
        <f ca="1">VLOOKUP(E75,Q4.SL!G:R,8,FALSE)</f>
        <v/>
      </c>
      <c r="R75" s="99" t="str">
        <f t="shared" ref="R75:R138" ca="1" si="1">IFERROR(_xlfn.RANK.AVG(H75,H:H,1)*_xlfn.RANK.AVG(K75,K:K,1)*_xlfn.RANK.AVG(N75,N:N,1)*_xlfn.RANK.AVG(Q75,Q:Q,1),"")</f>
        <v/>
      </c>
      <c r="S75" s="52"/>
    </row>
    <row r="76" spans="1:19" ht="21.95" customHeight="1">
      <c r="A76" s="99" t="str">
        <f ca="1">IFERROR(IF(AND(F76=0,I76=0,L76=0,O76=0),"-",VLOOKUP(E76,Rec.!H:N,7,FALSE)),"")</f>
        <v/>
      </c>
      <c r="B76" s="53" t="str">
        <f ca="1">IFERROR(VLOOKUP(E76,Rec.!B:H,4,FALSE),"")</f>
        <v/>
      </c>
      <c r="C76" s="53" t="str">
        <f ca="1">IFERROR(VLOOKUP(E76,Rec.!B:H,5,FALSE),"")</f>
        <v/>
      </c>
      <c r="D76" s="52" t="str">
        <f ca="1">IFERROR(VLOOKUP(E76,Rec.!B:H,6,FALSE),"")</f>
        <v/>
      </c>
      <c r="E76" s="99" t="str">
        <f ca="1">IFERROR(VLOOKUP(ROW()-9,Rec.!P:Q,2,FALSE),"")</f>
        <v/>
      </c>
      <c r="F76" s="99">
        <f ca="1">VLOOKUP(E76,Q1.SL!F:M,3,FALSE)</f>
        <v>0</v>
      </c>
      <c r="G76" s="93" t="str">
        <f>IF(ROW()-9&gt;Inf.!$I$10,"",VLOOKUP(E76,Q1.SL!F:M,4,FALSE))</f>
        <v/>
      </c>
      <c r="H76" s="54" t="str">
        <f ca="1">VLOOKUP(E76,Q1.SL!F:P,8,FALSE)</f>
        <v/>
      </c>
      <c r="I76" s="99" t="str">
        <f ca="1">VLOOKUP(E76,Q2.SL!G:O,6,FALSE)</f>
        <v/>
      </c>
      <c r="J76" s="55" t="str">
        <f>IF(ROW()-9&gt;Inf.!$I$10,"",VLOOKUP(E76,Q2.SL!G:O,4,FALSE))</f>
        <v/>
      </c>
      <c r="K76" s="54" t="str">
        <f ca="1">VLOOKUP(E76,Q2.SL!G:R,8,FALSE)</f>
        <v/>
      </c>
      <c r="L76" s="125" t="str">
        <f ca="1">VLOOKUP(E76,Q3.SL!G:O,6,FALSE)</f>
        <v/>
      </c>
      <c r="M76" s="93" t="str">
        <f>IF(ROW()-9&gt;Inf.!$I$10,"",VLOOKUP(E76,Q3.SL!G:O,4,FALSE))</f>
        <v/>
      </c>
      <c r="N76" s="54" t="str">
        <f ca="1">VLOOKUP(E76,Q3.SL!G:R,8,FALSE)</f>
        <v/>
      </c>
      <c r="O76" s="125" t="str">
        <f ca="1">VLOOKUP(E76,Q4.SL!G:O,6,FALSE)</f>
        <v/>
      </c>
      <c r="P76" s="55" t="str">
        <f>IF(ROW()-9&gt;Inf.!$I$10,"",VLOOKUP(E76,Q4.SL!G:O,4,FALSE))</f>
        <v/>
      </c>
      <c r="Q76" s="54" t="str">
        <f ca="1">VLOOKUP(E76,Q4.SL!G:R,8,FALSE)</f>
        <v/>
      </c>
      <c r="R76" s="99" t="str">
        <f t="shared" ca="1" si="1"/>
        <v/>
      </c>
      <c r="S76" s="52"/>
    </row>
    <row r="77" spans="1:19" ht="21.95" customHeight="1">
      <c r="A77" s="99" t="str">
        <f ca="1">IFERROR(IF(AND(F77=0,I77=0,L77=0,O77=0),"-",VLOOKUP(E77,Rec.!H:N,7,FALSE)),"")</f>
        <v/>
      </c>
      <c r="B77" s="53" t="str">
        <f ca="1">IFERROR(VLOOKUP(E77,Rec.!B:H,4,FALSE),"")</f>
        <v/>
      </c>
      <c r="C77" s="53" t="str">
        <f ca="1">IFERROR(VLOOKUP(E77,Rec.!B:H,5,FALSE),"")</f>
        <v/>
      </c>
      <c r="D77" s="52" t="str">
        <f ca="1">IFERROR(VLOOKUP(E77,Rec.!B:H,6,FALSE),"")</f>
        <v/>
      </c>
      <c r="E77" s="99" t="str">
        <f ca="1">IFERROR(VLOOKUP(ROW()-9,Rec.!P:Q,2,FALSE),"")</f>
        <v/>
      </c>
      <c r="F77" s="99">
        <f ca="1">VLOOKUP(E77,Q1.SL!F:M,3,FALSE)</f>
        <v>0</v>
      </c>
      <c r="G77" s="93" t="str">
        <f>IF(ROW()-9&gt;Inf.!$I$10,"",VLOOKUP(E77,Q1.SL!F:M,4,FALSE))</f>
        <v/>
      </c>
      <c r="H77" s="54" t="str">
        <f ca="1">VLOOKUP(E77,Q1.SL!F:P,8,FALSE)</f>
        <v/>
      </c>
      <c r="I77" s="99" t="str">
        <f ca="1">VLOOKUP(E77,Q2.SL!G:O,6,FALSE)</f>
        <v/>
      </c>
      <c r="J77" s="55" t="str">
        <f>IF(ROW()-9&gt;Inf.!$I$10,"",VLOOKUP(E77,Q2.SL!G:O,4,FALSE))</f>
        <v/>
      </c>
      <c r="K77" s="54" t="str">
        <f ca="1">VLOOKUP(E77,Q2.SL!G:R,8,FALSE)</f>
        <v/>
      </c>
      <c r="L77" s="125" t="str">
        <f ca="1">VLOOKUP(E77,Q3.SL!G:O,6,FALSE)</f>
        <v/>
      </c>
      <c r="M77" s="93" t="str">
        <f>IF(ROW()-9&gt;Inf.!$I$10,"",VLOOKUP(E77,Q3.SL!G:O,4,FALSE))</f>
        <v/>
      </c>
      <c r="N77" s="54" t="str">
        <f ca="1">VLOOKUP(E77,Q3.SL!G:R,8,FALSE)</f>
        <v/>
      </c>
      <c r="O77" s="125" t="str">
        <f ca="1">VLOOKUP(E77,Q4.SL!G:O,6,FALSE)</f>
        <v/>
      </c>
      <c r="P77" s="55" t="str">
        <f>IF(ROW()-9&gt;Inf.!$I$10,"",VLOOKUP(E77,Q4.SL!G:O,4,FALSE))</f>
        <v/>
      </c>
      <c r="Q77" s="54" t="str">
        <f ca="1">VLOOKUP(E77,Q4.SL!G:R,8,FALSE)</f>
        <v/>
      </c>
      <c r="R77" s="99" t="str">
        <f t="shared" ca="1" si="1"/>
        <v/>
      </c>
      <c r="S77" s="52"/>
    </row>
    <row r="78" spans="1:19" ht="21.95" customHeight="1">
      <c r="A78" s="99" t="str">
        <f ca="1">IFERROR(IF(AND(F78=0,I78=0,L78=0,O78=0),"-",VLOOKUP(E78,Rec.!H:N,7,FALSE)),"")</f>
        <v/>
      </c>
      <c r="B78" s="53" t="str">
        <f ca="1">IFERROR(VLOOKUP(E78,Rec.!B:H,4,FALSE),"")</f>
        <v/>
      </c>
      <c r="C78" s="53" t="str">
        <f ca="1">IFERROR(VLOOKUP(E78,Rec.!B:H,5,FALSE),"")</f>
        <v/>
      </c>
      <c r="D78" s="52" t="str">
        <f ca="1">IFERROR(VLOOKUP(E78,Rec.!B:H,6,FALSE),"")</f>
        <v/>
      </c>
      <c r="E78" s="99" t="str">
        <f ca="1">IFERROR(VLOOKUP(ROW()-9,Rec.!P:Q,2,FALSE),"")</f>
        <v/>
      </c>
      <c r="F78" s="99">
        <f ca="1">VLOOKUP(E78,Q1.SL!F:M,3,FALSE)</f>
        <v>0</v>
      </c>
      <c r="G78" s="93" t="str">
        <f>IF(ROW()-9&gt;Inf.!$I$10,"",VLOOKUP(E78,Q1.SL!F:M,4,FALSE))</f>
        <v/>
      </c>
      <c r="H78" s="54" t="str">
        <f ca="1">VLOOKUP(E78,Q1.SL!F:P,8,FALSE)</f>
        <v/>
      </c>
      <c r="I78" s="99" t="str">
        <f ca="1">VLOOKUP(E78,Q2.SL!G:O,6,FALSE)</f>
        <v/>
      </c>
      <c r="J78" s="55" t="str">
        <f>IF(ROW()-9&gt;Inf.!$I$10,"",VLOOKUP(E78,Q2.SL!G:O,4,FALSE))</f>
        <v/>
      </c>
      <c r="K78" s="54" t="str">
        <f ca="1">VLOOKUP(E78,Q2.SL!G:R,8,FALSE)</f>
        <v/>
      </c>
      <c r="L78" s="125" t="str">
        <f ca="1">VLOOKUP(E78,Q3.SL!G:O,6,FALSE)</f>
        <v/>
      </c>
      <c r="M78" s="93" t="str">
        <f>IF(ROW()-9&gt;Inf.!$I$10,"",VLOOKUP(E78,Q3.SL!G:O,4,FALSE))</f>
        <v/>
      </c>
      <c r="N78" s="54" t="str">
        <f ca="1">VLOOKUP(E78,Q3.SL!G:R,8,FALSE)</f>
        <v/>
      </c>
      <c r="O78" s="125" t="str">
        <f ca="1">VLOOKUP(E78,Q4.SL!G:O,6,FALSE)</f>
        <v/>
      </c>
      <c r="P78" s="55" t="str">
        <f>IF(ROW()-9&gt;Inf.!$I$10,"",VLOOKUP(E78,Q4.SL!G:O,4,FALSE))</f>
        <v/>
      </c>
      <c r="Q78" s="54" t="str">
        <f ca="1">VLOOKUP(E78,Q4.SL!G:R,8,FALSE)</f>
        <v/>
      </c>
      <c r="R78" s="99" t="str">
        <f t="shared" ca="1" si="1"/>
        <v/>
      </c>
      <c r="S78" s="52"/>
    </row>
    <row r="79" spans="1:19" ht="21.95" customHeight="1">
      <c r="A79" s="99" t="str">
        <f ca="1">IFERROR(IF(AND(F79=0,I79=0,L79=0,O79=0),"-",VLOOKUP(E79,Rec.!H:N,7,FALSE)),"")</f>
        <v/>
      </c>
      <c r="B79" s="53" t="str">
        <f ca="1">IFERROR(VLOOKUP(E79,Rec.!B:H,4,FALSE),"")</f>
        <v/>
      </c>
      <c r="C79" s="53" t="str">
        <f ca="1">IFERROR(VLOOKUP(E79,Rec.!B:H,5,FALSE),"")</f>
        <v/>
      </c>
      <c r="D79" s="52" t="str">
        <f ca="1">IFERROR(VLOOKUP(E79,Rec.!B:H,6,FALSE),"")</f>
        <v/>
      </c>
      <c r="E79" s="99" t="str">
        <f ca="1">IFERROR(VLOOKUP(ROW()-9,Rec.!P:Q,2,FALSE),"")</f>
        <v/>
      </c>
      <c r="F79" s="99">
        <f ca="1">VLOOKUP(E79,Q1.SL!F:M,3,FALSE)</f>
        <v>0</v>
      </c>
      <c r="G79" s="93" t="str">
        <f>IF(ROW()-9&gt;Inf.!$I$10,"",VLOOKUP(E79,Q1.SL!F:M,4,FALSE))</f>
        <v/>
      </c>
      <c r="H79" s="54" t="str">
        <f ca="1">VLOOKUP(E79,Q1.SL!F:P,8,FALSE)</f>
        <v/>
      </c>
      <c r="I79" s="99" t="str">
        <f ca="1">VLOOKUP(E79,Q2.SL!G:O,6,FALSE)</f>
        <v/>
      </c>
      <c r="J79" s="55" t="str">
        <f>IF(ROW()-9&gt;Inf.!$I$10,"",VLOOKUP(E79,Q2.SL!G:O,4,FALSE))</f>
        <v/>
      </c>
      <c r="K79" s="54" t="str">
        <f ca="1">VLOOKUP(E79,Q2.SL!G:R,8,FALSE)</f>
        <v/>
      </c>
      <c r="L79" s="125" t="str">
        <f ca="1">VLOOKUP(E79,Q3.SL!G:O,6,FALSE)</f>
        <v/>
      </c>
      <c r="M79" s="93" t="str">
        <f>IF(ROW()-9&gt;Inf.!$I$10,"",VLOOKUP(E79,Q3.SL!G:O,4,FALSE))</f>
        <v/>
      </c>
      <c r="N79" s="54" t="str">
        <f ca="1">VLOOKUP(E79,Q3.SL!G:R,8,FALSE)</f>
        <v/>
      </c>
      <c r="O79" s="125" t="str">
        <f ca="1">VLOOKUP(E79,Q4.SL!G:O,6,FALSE)</f>
        <v/>
      </c>
      <c r="P79" s="55" t="str">
        <f>IF(ROW()-9&gt;Inf.!$I$10,"",VLOOKUP(E79,Q4.SL!G:O,4,FALSE))</f>
        <v/>
      </c>
      <c r="Q79" s="54" t="str">
        <f ca="1">VLOOKUP(E79,Q4.SL!G:R,8,FALSE)</f>
        <v/>
      </c>
      <c r="R79" s="99" t="str">
        <f t="shared" ca="1" si="1"/>
        <v/>
      </c>
      <c r="S79" s="52"/>
    </row>
    <row r="80" spans="1:19" ht="21.95" customHeight="1">
      <c r="A80" s="99" t="str">
        <f ca="1">IFERROR(IF(AND(F80=0,I80=0,L80=0,O80=0),"-",VLOOKUP(E80,Rec.!H:N,7,FALSE)),"")</f>
        <v/>
      </c>
      <c r="B80" s="53" t="str">
        <f ca="1">IFERROR(VLOOKUP(E80,Rec.!B:H,4,FALSE),"")</f>
        <v/>
      </c>
      <c r="C80" s="53" t="str">
        <f ca="1">IFERROR(VLOOKUP(E80,Rec.!B:H,5,FALSE),"")</f>
        <v/>
      </c>
      <c r="D80" s="52" t="str">
        <f ca="1">IFERROR(VLOOKUP(E80,Rec.!B:H,6,FALSE),"")</f>
        <v/>
      </c>
      <c r="E80" s="99" t="str">
        <f ca="1">IFERROR(VLOOKUP(ROW()-9,Rec.!P:Q,2,FALSE),"")</f>
        <v/>
      </c>
      <c r="F80" s="99">
        <f ca="1">VLOOKUP(E80,Q1.SL!F:M,3,FALSE)</f>
        <v>0</v>
      </c>
      <c r="G80" s="93" t="str">
        <f>IF(ROW()-9&gt;Inf.!$I$10,"",VLOOKUP(E80,Q1.SL!F:M,4,FALSE))</f>
        <v/>
      </c>
      <c r="H80" s="54" t="str">
        <f ca="1">VLOOKUP(E80,Q1.SL!F:P,8,FALSE)</f>
        <v/>
      </c>
      <c r="I80" s="99" t="str">
        <f ca="1">VLOOKUP(E80,Q2.SL!G:O,6,FALSE)</f>
        <v/>
      </c>
      <c r="J80" s="55" t="str">
        <f>IF(ROW()-9&gt;Inf.!$I$10,"",VLOOKUP(E80,Q2.SL!G:O,4,FALSE))</f>
        <v/>
      </c>
      <c r="K80" s="54" t="str">
        <f ca="1">VLOOKUP(E80,Q2.SL!G:R,8,FALSE)</f>
        <v/>
      </c>
      <c r="L80" s="125" t="str">
        <f ca="1">VLOOKUP(E80,Q3.SL!G:O,6,FALSE)</f>
        <v/>
      </c>
      <c r="M80" s="93" t="str">
        <f>IF(ROW()-9&gt;Inf.!$I$10,"",VLOOKUP(E80,Q3.SL!G:O,4,FALSE))</f>
        <v/>
      </c>
      <c r="N80" s="54" t="str">
        <f ca="1">VLOOKUP(E80,Q3.SL!G:R,8,FALSE)</f>
        <v/>
      </c>
      <c r="O80" s="125" t="str">
        <f ca="1">VLOOKUP(E80,Q4.SL!G:O,6,FALSE)</f>
        <v/>
      </c>
      <c r="P80" s="55" t="str">
        <f>IF(ROW()-9&gt;Inf.!$I$10,"",VLOOKUP(E80,Q4.SL!G:O,4,FALSE))</f>
        <v/>
      </c>
      <c r="Q80" s="54" t="str">
        <f ca="1">VLOOKUP(E80,Q4.SL!G:R,8,FALSE)</f>
        <v/>
      </c>
      <c r="R80" s="99" t="str">
        <f t="shared" ca="1" si="1"/>
        <v/>
      </c>
      <c r="S80" s="52"/>
    </row>
    <row r="81" spans="1:19" ht="21.95" customHeight="1">
      <c r="A81" s="99" t="str">
        <f ca="1">IFERROR(IF(AND(F81=0,I81=0,L81=0,O81=0),"-",VLOOKUP(E81,Rec.!H:N,7,FALSE)),"")</f>
        <v/>
      </c>
      <c r="B81" s="53" t="str">
        <f ca="1">IFERROR(VLOOKUP(E81,Rec.!B:H,4,FALSE),"")</f>
        <v/>
      </c>
      <c r="C81" s="53" t="str">
        <f ca="1">IFERROR(VLOOKUP(E81,Rec.!B:H,5,FALSE),"")</f>
        <v/>
      </c>
      <c r="D81" s="52" t="str">
        <f ca="1">IFERROR(VLOOKUP(E81,Rec.!B:H,6,FALSE),"")</f>
        <v/>
      </c>
      <c r="E81" s="99" t="str">
        <f ca="1">IFERROR(VLOOKUP(ROW()-9,Rec.!P:Q,2,FALSE),"")</f>
        <v/>
      </c>
      <c r="F81" s="99">
        <f ca="1">VLOOKUP(E81,Q1.SL!F:M,3,FALSE)</f>
        <v>0</v>
      </c>
      <c r="G81" s="93" t="str">
        <f>IF(ROW()-9&gt;Inf.!$I$10,"",VLOOKUP(E81,Q1.SL!F:M,4,FALSE))</f>
        <v/>
      </c>
      <c r="H81" s="54" t="str">
        <f ca="1">VLOOKUP(E81,Q1.SL!F:P,8,FALSE)</f>
        <v/>
      </c>
      <c r="I81" s="99" t="str">
        <f ca="1">VLOOKUP(E81,Q2.SL!G:O,6,FALSE)</f>
        <v/>
      </c>
      <c r="J81" s="55" t="str">
        <f>IF(ROW()-9&gt;Inf.!$I$10,"",VLOOKUP(E81,Q2.SL!G:O,4,FALSE))</f>
        <v/>
      </c>
      <c r="K81" s="54" t="str">
        <f ca="1">VLOOKUP(E81,Q2.SL!G:R,8,FALSE)</f>
        <v/>
      </c>
      <c r="L81" s="125" t="str">
        <f ca="1">VLOOKUP(E81,Q3.SL!G:O,6,FALSE)</f>
        <v/>
      </c>
      <c r="M81" s="93" t="str">
        <f>IF(ROW()-9&gt;Inf.!$I$10,"",VLOOKUP(E81,Q3.SL!G:O,4,FALSE))</f>
        <v/>
      </c>
      <c r="N81" s="54" t="str">
        <f ca="1">VLOOKUP(E81,Q3.SL!G:R,8,FALSE)</f>
        <v/>
      </c>
      <c r="O81" s="125" t="str">
        <f ca="1">VLOOKUP(E81,Q4.SL!G:O,6,FALSE)</f>
        <v/>
      </c>
      <c r="P81" s="55" t="str">
        <f>IF(ROW()-9&gt;Inf.!$I$10,"",VLOOKUP(E81,Q4.SL!G:O,4,FALSE))</f>
        <v/>
      </c>
      <c r="Q81" s="54" t="str">
        <f ca="1">VLOOKUP(E81,Q4.SL!G:R,8,FALSE)</f>
        <v/>
      </c>
      <c r="R81" s="99" t="str">
        <f t="shared" ca="1" si="1"/>
        <v/>
      </c>
      <c r="S81" s="52"/>
    </row>
    <row r="82" spans="1:19" ht="21.95" customHeight="1">
      <c r="A82" s="99" t="str">
        <f ca="1">IFERROR(IF(AND(F82=0,I82=0,L82=0,O82=0),"-",VLOOKUP(E82,Rec.!H:N,7,FALSE)),"")</f>
        <v/>
      </c>
      <c r="B82" s="53" t="str">
        <f ca="1">IFERROR(VLOOKUP(E82,Rec.!B:H,4,FALSE),"")</f>
        <v/>
      </c>
      <c r="C82" s="53" t="str">
        <f ca="1">IFERROR(VLOOKUP(E82,Rec.!B:H,5,FALSE),"")</f>
        <v/>
      </c>
      <c r="D82" s="52" t="str">
        <f ca="1">IFERROR(VLOOKUP(E82,Rec.!B:H,6,FALSE),"")</f>
        <v/>
      </c>
      <c r="E82" s="99" t="str">
        <f ca="1">IFERROR(VLOOKUP(ROW()-9,Rec.!P:Q,2,FALSE),"")</f>
        <v/>
      </c>
      <c r="F82" s="99">
        <f ca="1">VLOOKUP(E82,Q1.SL!F:M,3,FALSE)</f>
        <v>0</v>
      </c>
      <c r="G82" s="93" t="str">
        <f>IF(ROW()-9&gt;Inf.!$I$10,"",VLOOKUP(E82,Q1.SL!F:M,4,FALSE))</f>
        <v/>
      </c>
      <c r="H82" s="54" t="str">
        <f ca="1">VLOOKUP(E82,Q1.SL!F:P,8,FALSE)</f>
        <v/>
      </c>
      <c r="I82" s="99" t="str">
        <f ca="1">VLOOKUP(E82,Q2.SL!G:O,6,FALSE)</f>
        <v/>
      </c>
      <c r="J82" s="55" t="str">
        <f>IF(ROW()-9&gt;Inf.!$I$10,"",VLOOKUP(E82,Q2.SL!G:O,4,FALSE))</f>
        <v/>
      </c>
      <c r="K82" s="54" t="str">
        <f ca="1">VLOOKUP(E82,Q2.SL!G:R,8,FALSE)</f>
        <v/>
      </c>
      <c r="L82" s="125" t="str">
        <f ca="1">VLOOKUP(E82,Q3.SL!G:O,6,FALSE)</f>
        <v/>
      </c>
      <c r="M82" s="93" t="str">
        <f>IF(ROW()-9&gt;Inf.!$I$10,"",VLOOKUP(E82,Q3.SL!G:O,4,FALSE))</f>
        <v/>
      </c>
      <c r="N82" s="54" t="str">
        <f ca="1">VLOOKUP(E82,Q3.SL!G:R,8,FALSE)</f>
        <v/>
      </c>
      <c r="O82" s="125" t="str">
        <f ca="1">VLOOKUP(E82,Q4.SL!G:O,6,FALSE)</f>
        <v/>
      </c>
      <c r="P82" s="55" t="str">
        <f>IF(ROW()-9&gt;Inf.!$I$10,"",VLOOKUP(E82,Q4.SL!G:O,4,FALSE))</f>
        <v/>
      </c>
      <c r="Q82" s="54" t="str">
        <f ca="1">VLOOKUP(E82,Q4.SL!G:R,8,FALSE)</f>
        <v/>
      </c>
      <c r="R82" s="99" t="str">
        <f t="shared" ca="1" si="1"/>
        <v/>
      </c>
      <c r="S82" s="52"/>
    </row>
    <row r="83" spans="1:19" ht="21.95" customHeight="1">
      <c r="A83" s="99" t="str">
        <f ca="1">IFERROR(IF(AND(F83=0,I83=0,L83=0,O83=0),"-",VLOOKUP(E83,Rec.!H:N,7,FALSE)),"")</f>
        <v/>
      </c>
      <c r="B83" s="53" t="str">
        <f ca="1">IFERROR(VLOOKUP(E83,Rec.!B:H,4,FALSE),"")</f>
        <v/>
      </c>
      <c r="C83" s="53" t="str">
        <f ca="1">IFERROR(VLOOKUP(E83,Rec.!B:H,5,FALSE),"")</f>
        <v/>
      </c>
      <c r="D83" s="52" t="str">
        <f ca="1">IFERROR(VLOOKUP(E83,Rec.!B:H,6,FALSE),"")</f>
        <v/>
      </c>
      <c r="E83" s="99" t="str">
        <f ca="1">IFERROR(VLOOKUP(ROW()-9,Rec.!P:Q,2,FALSE),"")</f>
        <v/>
      </c>
      <c r="F83" s="99">
        <f ca="1">VLOOKUP(E83,Q1.SL!F:M,3,FALSE)</f>
        <v>0</v>
      </c>
      <c r="G83" s="93" t="str">
        <f>IF(ROW()-9&gt;Inf.!$I$10,"",VLOOKUP(E83,Q1.SL!F:M,4,FALSE))</f>
        <v/>
      </c>
      <c r="H83" s="54" t="str">
        <f ca="1">VLOOKUP(E83,Q1.SL!F:P,8,FALSE)</f>
        <v/>
      </c>
      <c r="I83" s="99" t="str">
        <f ca="1">VLOOKUP(E83,Q2.SL!G:O,6,FALSE)</f>
        <v/>
      </c>
      <c r="J83" s="55" t="str">
        <f>IF(ROW()-9&gt;Inf.!$I$10,"",VLOOKUP(E83,Q2.SL!G:O,4,FALSE))</f>
        <v/>
      </c>
      <c r="K83" s="54" t="str">
        <f ca="1">VLOOKUP(E83,Q2.SL!G:R,8,FALSE)</f>
        <v/>
      </c>
      <c r="L83" s="125" t="str">
        <f ca="1">VLOOKUP(E83,Q3.SL!G:O,6,FALSE)</f>
        <v/>
      </c>
      <c r="M83" s="93" t="str">
        <f>IF(ROW()-9&gt;Inf.!$I$10,"",VLOOKUP(E83,Q3.SL!G:O,4,FALSE))</f>
        <v/>
      </c>
      <c r="N83" s="54" t="str">
        <f ca="1">VLOOKUP(E83,Q3.SL!G:R,8,FALSE)</f>
        <v/>
      </c>
      <c r="O83" s="125" t="str">
        <f ca="1">VLOOKUP(E83,Q4.SL!G:O,6,FALSE)</f>
        <v/>
      </c>
      <c r="P83" s="55" t="str">
        <f>IF(ROW()-9&gt;Inf.!$I$10,"",VLOOKUP(E83,Q4.SL!G:O,4,FALSE))</f>
        <v/>
      </c>
      <c r="Q83" s="54" t="str">
        <f ca="1">VLOOKUP(E83,Q4.SL!G:R,8,FALSE)</f>
        <v/>
      </c>
      <c r="R83" s="99" t="str">
        <f t="shared" ca="1" si="1"/>
        <v/>
      </c>
      <c r="S83" s="52"/>
    </row>
    <row r="84" spans="1:19" ht="21.95" customHeight="1">
      <c r="A84" s="99" t="str">
        <f ca="1">IFERROR(IF(AND(F84=0,I84=0,L84=0,O84=0),"-",VLOOKUP(E84,Rec.!H:N,7,FALSE)),"")</f>
        <v/>
      </c>
      <c r="B84" s="53" t="str">
        <f ca="1">IFERROR(VLOOKUP(E84,Rec.!B:H,4,FALSE),"")</f>
        <v/>
      </c>
      <c r="C84" s="53" t="str">
        <f ca="1">IFERROR(VLOOKUP(E84,Rec.!B:H,5,FALSE),"")</f>
        <v/>
      </c>
      <c r="D84" s="52" t="str">
        <f ca="1">IFERROR(VLOOKUP(E84,Rec.!B:H,6,FALSE),"")</f>
        <v/>
      </c>
      <c r="E84" s="99" t="str">
        <f ca="1">IFERROR(VLOOKUP(ROW()-9,Rec.!P:Q,2,FALSE),"")</f>
        <v/>
      </c>
      <c r="F84" s="99">
        <f ca="1">VLOOKUP(E84,Q1.SL!F:M,3,FALSE)</f>
        <v>0</v>
      </c>
      <c r="G84" s="93" t="str">
        <f>IF(ROW()-9&gt;Inf.!$I$10,"",VLOOKUP(E84,Q1.SL!F:M,4,FALSE))</f>
        <v/>
      </c>
      <c r="H84" s="54" t="str">
        <f ca="1">VLOOKUP(E84,Q1.SL!F:P,8,FALSE)</f>
        <v/>
      </c>
      <c r="I84" s="99" t="str">
        <f ca="1">VLOOKUP(E84,Q2.SL!G:O,6,FALSE)</f>
        <v/>
      </c>
      <c r="J84" s="55" t="str">
        <f>IF(ROW()-9&gt;Inf.!$I$10,"",VLOOKUP(E84,Q2.SL!G:O,4,FALSE))</f>
        <v/>
      </c>
      <c r="K84" s="54" t="str">
        <f ca="1">VLOOKUP(E84,Q2.SL!G:R,8,FALSE)</f>
        <v/>
      </c>
      <c r="L84" s="125" t="str">
        <f ca="1">VLOOKUP(E84,Q3.SL!G:O,6,FALSE)</f>
        <v/>
      </c>
      <c r="M84" s="93" t="str">
        <f>IF(ROW()-9&gt;Inf.!$I$10,"",VLOOKUP(E84,Q3.SL!G:O,4,FALSE))</f>
        <v/>
      </c>
      <c r="N84" s="54" t="str">
        <f ca="1">VLOOKUP(E84,Q3.SL!G:R,8,FALSE)</f>
        <v/>
      </c>
      <c r="O84" s="125" t="str">
        <f ca="1">VLOOKUP(E84,Q4.SL!G:O,6,FALSE)</f>
        <v/>
      </c>
      <c r="P84" s="55" t="str">
        <f>IF(ROW()-9&gt;Inf.!$I$10,"",VLOOKUP(E84,Q4.SL!G:O,4,FALSE))</f>
        <v/>
      </c>
      <c r="Q84" s="54" t="str">
        <f ca="1">VLOOKUP(E84,Q4.SL!G:R,8,FALSE)</f>
        <v/>
      </c>
      <c r="R84" s="99" t="str">
        <f t="shared" ca="1" si="1"/>
        <v/>
      </c>
      <c r="S84" s="52"/>
    </row>
    <row r="85" spans="1:19" ht="21.95" customHeight="1">
      <c r="A85" s="99" t="str">
        <f ca="1">IFERROR(IF(AND(F85=0,I85=0,L85=0,O85=0),"-",VLOOKUP(E85,Rec.!H:N,7,FALSE)),"")</f>
        <v/>
      </c>
      <c r="B85" s="53" t="str">
        <f ca="1">IFERROR(VLOOKUP(E85,Rec.!B:H,4,FALSE),"")</f>
        <v/>
      </c>
      <c r="C85" s="53" t="str">
        <f ca="1">IFERROR(VLOOKUP(E85,Rec.!B:H,5,FALSE),"")</f>
        <v/>
      </c>
      <c r="D85" s="52" t="str">
        <f ca="1">IFERROR(VLOOKUP(E85,Rec.!B:H,6,FALSE),"")</f>
        <v/>
      </c>
      <c r="E85" s="99" t="str">
        <f ca="1">IFERROR(VLOOKUP(ROW()-9,Rec.!P:Q,2,FALSE),"")</f>
        <v/>
      </c>
      <c r="F85" s="99">
        <f ca="1">VLOOKUP(E85,Q1.SL!F:M,3,FALSE)</f>
        <v>0</v>
      </c>
      <c r="G85" s="93" t="str">
        <f>IF(ROW()-9&gt;Inf.!$I$10,"",VLOOKUP(E85,Q1.SL!F:M,4,FALSE))</f>
        <v/>
      </c>
      <c r="H85" s="54" t="str">
        <f ca="1">VLOOKUP(E85,Q1.SL!F:P,8,FALSE)</f>
        <v/>
      </c>
      <c r="I85" s="99" t="str">
        <f ca="1">VLOOKUP(E85,Q2.SL!G:O,6,FALSE)</f>
        <v/>
      </c>
      <c r="J85" s="55" t="str">
        <f>IF(ROW()-9&gt;Inf.!$I$10,"",VLOOKUP(E85,Q2.SL!G:O,4,FALSE))</f>
        <v/>
      </c>
      <c r="K85" s="54" t="str">
        <f ca="1">VLOOKUP(E85,Q2.SL!G:R,8,FALSE)</f>
        <v/>
      </c>
      <c r="L85" s="125" t="str">
        <f ca="1">VLOOKUP(E85,Q3.SL!G:O,6,FALSE)</f>
        <v/>
      </c>
      <c r="M85" s="93" t="str">
        <f>IF(ROW()-9&gt;Inf.!$I$10,"",VLOOKUP(E85,Q3.SL!G:O,4,FALSE))</f>
        <v/>
      </c>
      <c r="N85" s="54" t="str">
        <f ca="1">VLOOKUP(E85,Q3.SL!G:R,8,FALSE)</f>
        <v/>
      </c>
      <c r="O85" s="125" t="str">
        <f ca="1">VLOOKUP(E85,Q4.SL!G:O,6,FALSE)</f>
        <v/>
      </c>
      <c r="P85" s="55" t="str">
        <f>IF(ROW()-9&gt;Inf.!$I$10,"",VLOOKUP(E85,Q4.SL!G:O,4,FALSE))</f>
        <v/>
      </c>
      <c r="Q85" s="54" t="str">
        <f ca="1">VLOOKUP(E85,Q4.SL!G:R,8,FALSE)</f>
        <v/>
      </c>
      <c r="R85" s="99" t="str">
        <f t="shared" ca="1" si="1"/>
        <v/>
      </c>
      <c r="S85" s="52"/>
    </row>
    <row r="86" spans="1:19" ht="21.95" customHeight="1">
      <c r="A86" s="99" t="str">
        <f ca="1">IFERROR(IF(AND(F86=0,I86=0,L86=0,O86=0),"-",VLOOKUP(E86,Rec.!H:N,7,FALSE)),"")</f>
        <v/>
      </c>
      <c r="B86" s="53" t="str">
        <f ca="1">IFERROR(VLOOKUP(E86,Rec.!B:H,4,FALSE),"")</f>
        <v/>
      </c>
      <c r="C86" s="53" t="str">
        <f ca="1">IFERROR(VLOOKUP(E86,Rec.!B:H,5,FALSE),"")</f>
        <v/>
      </c>
      <c r="D86" s="52" t="str">
        <f ca="1">IFERROR(VLOOKUP(E86,Rec.!B:H,6,FALSE),"")</f>
        <v/>
      </c>
      <c r="E86" s="99" t="str">
        <f ca="1">IFERROR(VLOOKUP(ROW()-9,Rec.!P:Q,2,FALSE),"")</f>
        <v/>
      </c>
      <c r="F86" s="99">
        <f ca="1">VLOOKUP(E86,Q1.SL!F:M,3,FALSE)</f>
        <v>0</v>
      </c>
      <c r="G86" s="93" t="str">
        <f>IF(ROW()-9&gt;Inf.!$I$10,"",VLOOKUP(E86,Q1.SL!F:M,4,FALSE))</f>
        <v/>
      </c>
      <c r="H86" s="54" t="str">
        <f ca="1">VLOOKUP(E86,Q1.SL!F:P,8,FALSE)</f>
        <v/>
      </c>
      <c r="I86" s="99" t="str">
        <f ca="1">VLOOKUP(E86,Q2.SL!G:O,6,FALSE)</f>
        <v/>
      </c>
      <c r="J86" s="55" t="str">
        <f>IF(ROW()-9&gt;Inf.!$I$10,"",VLOOKUP(E86,Q2.SL!G:O,4,FALSE))</f>
        <v/>
      </c>
      <c r="K86" s="54" t="str">
        <f ca="1">VLOOKUP(E86,Q2.SL!G:R,8,FALSE)</f>
        <v/>
      </c>
      <c r="L86" s="125" t="str">
        <f ca="1">VLOOKUP(E86,Q3.SL!G:O,6,FALSE)</f>
        <v/>
      </c>
      <c r="M86" s="93" t="str">
        <f>IF(ROW()-9&gt;Inf.!$I$10,"",VLOOKUP(E86,Q3.SL!G:O,4,FALSE))</f>
        <v/>
      </c>
      <c r="N86" s="54" t="str">
        <f ca="1">VLOOKUP(E86,Q3.SL!G:R,8,FALSE)</f>
        <v/>
      </c>
      <c r="O86" s="125" t="str">
        <f ca="1">VLOOKUP(E86,Q4.SL!G:O,6,FALSE)</f>
        <v/>
      </c>
      <c r="P86" s="55" t="str">
        <f>IF(ROW()-9&gt;Inf.!$I$10,"",VLOOKUP(E86,Q4.SL!G:O,4,FALSE))</f>
        <v/>
      </c>
      <c r="Q86" s="54" t="str">
        <f ca="1">VLOOKUP(E86,Q4.SL!G:R,8,FALSE)</f>
        <v/>
      </c>
      <c r="R86" s="99" t="str">
        <f t="shared" ca="1" si="1"/>
        <v/>
      </c>
      <c r="S86" s="52"/>
    </row>
    <row r="87" spans="1:19" ht="21.95" customHeight="1">
      <c r="A87" s="99" t="str">
        <f ca="1">IFERROR(IF(AND(F87=0,I87=0,L87=0,O87=0),"-",VLOOKUP(E87,Rec.!H:N,7,FALSE)),"")</f>
        <v/>
      </c>
      <c r="B87" s="53" t="str">
        <f ca="1">IFERROR(VLOOKUP(E87,Rec.!B:H,4,FALSE),"")</f>
        <v/>
      </c>
      <c r="C87" s="53" t="str">
        <f ca="1">IFERROR(VLOOKUP(E87,Rec.!B:H,5,FALSE),"")</f>
        <v/>
      </c>
      <c r="D87" s="52" t="str">
        <f ca="1">IFERROR(VLOOKUP(E87,Rec.!B:H,6,FALSE),"")</f>
        <v/>
      </c>
      <c r="E87" s="99" t="str">
        <f ca="1">IFERROR(VLOOKUP(ROW()-9,Rec.!P:Q,2,FALSE),"")</f>
        <v/>
      </c>
      <c r="F87" s="99">
        <f ca="1">VLOOKUP(E87,Q1.SL!F:M,3,FALSE)</f>
        <v>0</v>
      </c>
      <c r="G87" s="93" t="str">
        <f>IF(ROW()-9&gt;Inf.!$I$10,"",VLOOKUP(E87,Q1.SL!F:M,4,FALSE))</f>
        <v/>
      </c>
      <c r="H87" s="54" t="str">
        <f ca="1">VLOOKUP(E87,Q1.SL!F:P,8,FALSE)</f>
        <v/>
      </c>
      <c r="I87" s="99" t="str">
        <f ca="1">VLOOKUP(E87,Q2.SL!G:O,6,FALSE)</f>
        <v/>
      </c>
      <c r="J87" s="55" t="str">
        <f>IF(ROW()-9&gt;Inf.!$I$10,"",VLOOKUP(E87,Q2.SL!G:O,4,FALSE))</f>
        <v/>
      </c>
      <c r="K87" s="54" t="str">
        <f ca="1">VLOOKUP(E87,Q2.SL!G:R,8,FALSE)</f>
        <v/>
      </c>
      <c r="L87" s="125" t="str">
        <f ca="1">VLOOKUP(E87,Q3.SL!G:O,6,FALSE)</f>
        <v/>
      </c>
      <c r="M87" s="93" t="str">
        <f>IF(ROW()-9&gt;Inf.!$I$10,"",VLOOKUP(E87,Q3.SL!G:O,4,FALSE))</f>
        <v/>
      </c>
      <c r="N87" s="54" t="str">
        <f ca="1">VLOOKUP(E87,Q3.SL!G:R,8,FALSE)</f>
        <v/>
      </c>
      <c r="O87" s="125" t="str">
        <f ca="1">VLOOKUP(E87,Q4.SL!G:O,6,FALSE)</f>
        <v/>
      </c>
      <c r="P87" s="55" t="str">
        <f>IF(ROW()-9&gt;Inf.!$I$10,"",VLOOKUP(E87,Q4.SL!G:O,4,FALSE))</f>
        <v/>
      </c>
      <c r="Q87" s="54" t="str">
        <f ca="1">VLOOKUP(E87,Q4.SL!G:R,8,FALSE)</f>
        <v/>
      </c>
      <c r="R87" s="99" t="str">
        <f t="shared" ca="1" si="1"/>
        <v/>
      </c>
      <c r="S87" s="52"/>
    </row>
    <row r="88" spans="1:19" ht="21.95" customHeight="1">
      <c r="A88" s="99" t="str">
        <f ca="1">IFERROR(IF(AND(F88=0,I88=0,L88=0,O88=0),"-",VLOOKUP(E88,Rec.!H:N,7,FALSE)),"")</f>
        <v/>
      </c>
      <c r="B88" s="53" t="str">
        <f ca="1">IFERROR(VLOOKUP(E88,Rec.!B:H,4,FALSE),"")</f>
        <v/>
      </c>
      <c r="C88" s="53" t="str">
        <f ca="1">IFERROR(VLOOKUP(E88,Rec.!B:H,5,FALSE),"")</f>
        <v/>
      </c>
      <c r="D88" s="52" t="str">
        <f ca="1">IFERROR(VLOOKUP(E88,Rec.!B:H,6,FALSE),"")</f>
        <v/>
      </c>
      <c r="E88" s="99" t="str">
        <f ca="1">IFERROR(VLOOKUP(ROW()-9,Rec.!P:Q,2,FALSE),"")</f>
        <v/>
      </c>
      <c r="F88" s="99">
        <f ca="1">VLOOKUP(E88,Q1.SL!F:M,3,FALSE)</f>
        <v>0</v>
      </c>
      <c r="G88" s="93" t="str">
        <f>IF(ROW()-9&gt;Inf.!$I$10,"",VLOOKUP(E88,Q1.SL!F:M,4,FALSE))</f>
        <v/>
      </c>
      <c r="H88" s="54" t="str">
        <f ca="1">VLOOKUP(E88,Q1.SL!F:P,8,FALSE)</f>
        <v/>
      </c>
      <c r="I88" s="99" t="str">
        <f ca="1">VLOOKUP(E88,Q2.SL!G:O,6,FALSE)</f>
        <v/>
      </c>
      <c r="J88" s="55" t="str">
        <f>IF(ROW()-9&gt;Inf.!$I$10,"",VLOOKUP(E88,Q2.SL!G:O,4,FALSE))</f>
        <v/>
      </c>
      <c r="K88" s="54" t="str">
        <f ca="1">VLOOKUP(E88,Q2.SL!G:R,8,FALSE)</f>
        <v/>
      </c>
      <c r="L88" s="125" t="str">
        <f ca="1">VLOOKUP(E88,Q3.SL!G:O,6,FALSE)</f>
        <v/>
      </c>
      <c r="M88" s="93" t="str">
        <f>IF(ROW()-9&gt;Inf.!$I$10,"",VLOOKUP(E88,Q3.SL!G:O,4,FALSE))</f>
        <v/>
      </c>
      <c r="N88" s="54" t="str">
        <f ca="1">VLOOKUP(E88,Q3.SL!G:R,8,FALSE)</f>
        <v/>
      </c>
      <c r="O88" s="125" t="str">
        <f ca="1">VLOOKUP(E88,Q4.SL!G:O,6,FALSE)</f>
        <v/>
      </c>
      <c r="P88" s="55" t="str">
        <f>IF(ROW()-9&gt;Inf.!$I$10,"",VLOOKUP(E88,Q4.SL!G:O,4,FALSE))</f>
        <v/>
      </c>
      <c r="Q88" s="54" t="str">
        <f ca="1">VLOOKUP(E88,Q4.SL!G:R,8,FALSE)</f>
        <v/>
      </c>
      <c r="R88" s="99" t="str">
        <f t="shared" ca="1" si="1"/>
        <v/>
      </c>
      <c r="S88" s="52"/>
    </row>
    <row r="89" spans="1:19" ht="21.95" customHeight="1">
      <c r="A89" s="99" t="str">
        <f ca="1">IFERROR(IF(AND(F89=0,I89=0,L89=0,O89=0),"-",VLOOKUP(E89,Rec.!H:N,7,FALSE)),"")</f>
        <v/>
      </c>
      <c r="B89" s="53" t="str">
        <f ca="1">IFERROR(VLOOKUP(E89,Rec.!B:H,4,FALSE),"")</f>
        <v/>
      </c>
      <c r="C89" s="53" t="str">
        <f ca="1">IFERROR(VLOOKUP(E89,Rec.!B:H,5,FALSE),"")</f>
        <v/>
      </c>
      <c r="D89" s="52" t="str">
        <f ca="1">IFERROR(VLOOKUP(E89,Rec.!B:H,6,FALSE),"")</f>
        <v/>
      </c>
      <c r="E89" s="99" t="str">
        <f ca="1">IFERROR(VLOOKUP(ROW()-9,Rec.!P:Q,2,FALSE),"")</f>
        <v/>
      </c>
      <c r="F89" s="99">
        <f ca="1">VLOOKUP(E89,Q1.SL!F:M,3,FALSE)</f>
        <v>0</v>
      </c>
      <c r="G89" s="93" t="str">
        <f>IF(ROW()-9&gt;Inf.!$I$10,"",VLOOKUP(E89,Q1.SL!F:M,4,FALSE))</f>
        <v/>
      </c>
      <c r="H89" s="54" t="str">
        <f ca="1">VLOOKUP(E89,Q1.SL!F:P,8,FALSE)</f>
        <v/>
      </c>
      <c r="I89" s="99" t="str">
        <f ca="1">VLOOKUP(E89,Q2.SL!G:O,6,FALSE)</f>
        <v/>
      </c>
      <c r="J89" s="55" t="str">
        <f>IF(ROW()-9&gt;Inf.!$I$10,"",VLOOKUP(E89,Q2.SL!G:O,4,FALSE))</f>
        <v/>
      </c>
      <c r="K89" s="54" t="str">
        <f ca="1">VLOOKUP(E89,Q2.SL!G:R,8,FALSE)</f>
        <v/>
      </c>
      <c r="L89" s="125" t="str">
        <f ca="1">VLOOKUP(E89,Q3.SL!G:O,6,FALSE)</f>
        <v/>
      </c>
      <c r="M89" s="93" t="str">
        <f>IF(ROW()-9&gt;Inf.!$I$10,"",VLOOKUP(E89,Q3.SL!G:O,4,FALSE))</f>
        <v/>
      </c>
      <c r="N89" s="54" t="str">
        <f ca="1">VLOOKUP(E89,Q3.SL!G:R,8,FALSE)</f>
        <v/>
      </c>
      <c r="O89" s="125" t="str">
        <f ca="1">VLOOKUP(E89,Q4.SL!G:O,6,FALSE)</f>
        <v/>
      </c>
      <c r="P89" s="55" t="str">
        <f>IF(ROW()-9&gt;Inf.!$I$10,"",VLOOKUP(E89,Q4.SL!G:O,4,FALSE))</f>
        <v/>
      </c>
      <c r="Q89" s="54" t="str">
        <f ca="1">VLOOKUP(E89,Q4.SL!G:R,8,FALSE)</f>
        <v/>
      </c>
      <c r="R89" s="99" t="str">
        <f t="shared" ca="1" si="1"/>
        <v/>
      </c>
      <c r="S89" s="52"/>
    </row>
    <row r="90" spans="1:19" ht="21.95" customHeight="1">
      <c r="A90" s="99" t="str">
        <f ca="1">IFERROR(IF(AND(F90=0,I90=0,L90=0,O90=0),"-",VLOOKUP(E90,Rec.!H:N,7,FALSE)),"")</f>
        <v/>
      </c>
      <c r="B90" s="53" t="str">
        <f ca="1">IFERROR(VLOOKUP(E90,Rec.!B:H,4,FALSE),"")</f>
        <v/>
      </c>
      <c r="C90" s="53" t="str">
        <f ca="1">IFERROR(VLOOKUP(E90,Rec.!B:H,5,FALSE),"")</f>
        <v/>
      </c>
      <c r="D90" s="52" t="str">
        <f ca="1">IFERROR(VLOOKUP(E90,Rec.!B:H,6,FALSE),"")</f>
        <v/>
      </c>
      <c r="E90" s="99" t="str">
        <f ca="1">IFERROR(VLOOKUP(ROW()-9,Rec.!P:Q,2,FALSE),"")</f>
        <v/>
      </c>
      <c r="F90" s="99">
        <f ca="1">VLOOKUP(E90,Q1.SL!F:M,3,FALSE)</f>
        <v>0</v>
      </c>
      <c r="G90" s="93" t="str">
        <f>IF(ROW()-9&gt;Inf.!$I$10,"",VLOOKUP(E90,Q1.SL!F:M,4,FALSE))</f>
        <v/>
      </c>
      <c r="H90" s="54" t="str">
        <f ca="1">VLOOKUP(E90,Q1.SL!F:P,8,FALSE)</f>
        <v/>
      </c>
      <c r="I90" s="99" t="str">
        <f ca="1">VLOOKUP(E90,Q2.SL!G:O,6,FALSE)</f>
        <v/>
      </c>
      <c r="J90" s="55" t="str">
        <f>IF(ROW()-9&gt;Inf.!$I$10,"",VLOOKUP(E90,Q2.SL!G:O,4,FALSE))</f>
        <v/>
      </c>
      <c r="K90" s="54" t="str">
        <f ca="1">VLOOKUP(E90,Q2.SL!G:R,8,FALSE)</f>
        <v/>
      </c>
      <c r="L90" s="125" t="str">
        <f ca="1">VLOOKUP(E90,Q3.SL!G:O,6,FALSE)</f>
        <v/>
      </c>
      <c r="M90" s="93" t="str">
        <f>IF(ROW()-9&gt;Inf.!$I$10,"",VLOOKUP(E90,Q3.SL!G:O,4,FALSE))</f>
        <v/>
      </c>
      <c r="N90" s="54" t="str">
        <f ca="1">VLOOKUP(E90,Q3.SL!G:R,8,FALSE)</f>
        <v/>
      </c>
      <c r="O90" s="125" t="str">
        <f ca="1">VLOOKUP(E90,Q4.SL!G:O,6,FALSE)</f>
        <v/>
      </c>
      <c r="P90" s="55" t="str">
        <f>IF(ROW()-9&gt;Inf.!$I$10,"",VLOOKUP(E90,Q4.SL!G:O,4,FALSE))</f>
        <v/>
      </c>
      <c r="Q90" s="54" t="str">
        <f ca="1">VLOOKUP(E90,Q4.SL!G:R,8,FALSE)</f>
        <v/>
      </c>
      <c r="R90" s="99" t="str">
        <f t="shared" ca="1" si="1"/>
        <v/>
      </c>
      <c r="S90" s="52"/>
    </row>
    <row r="91" spans="1:19" ht="21.95" customHeight="1">
      <c r="A91" s="99" t="str">
        <f ca="1">IFERROR(IF(AND(F91=0,I91=0,L91=0,O91=0),"-",VLOOKUP(E91,Rec.!H:N,7,FALSE)),"")</f>
        <v/>
      </c>
      <c r="B91" s="53" t="str">
        <f ca="1">IFERROR(VLOOKUP(E91,Rec.!B:H,4,FALSE),"")</f>
        <v/>
      </c>
      <c r="C91" s="53" t="str">
        <f ca="1">IFERROR(VLOOKUP(E91,Rec.!B:H,5,FALSE),"")</f>
        <v/>
      </c>
      <c r="D91" s="52" t="str">
        <f ca="1">IFERROR(VLOOKUP(E91,Rec.!B:H,6,FALSE),"")</f>
        <v/>
      </c>
      <c r="E91" s="99" t="str">
        <f ca="1">IFERROR(VLOOKUP(ROW()-9,Rec.!P:Q,2,FALSE),"")</f>
        <v/>
      </c>
      <c r="F91" s="99">
        <f ca="1">VLOOKUP(E91,Q1.SL!F:M,3,FALSE)</f>
        <v>0</v>
      </c>
      <c r="G91" s="93" t="str">
        <f>IF(ROW()-9&gt;Inf.!$I$10,"",VLOOKUP(E91,Q1.SL!F:M,4,FALSE))</f>
        <v/>
      </c>
      <c r="H91" s="54" t="str">
        <f ca="1">VLOOKUP(E91,Q1.SL!F:P,8,FALSE)</f>
        <v/>
      </c>
      <c r="I91" s="99" t="str">
        <f ca="1">VLOOKUP(E91,Q2.SL!G:O,6,FALSE)</f>
        <v/>
      </c>
      <c r="J91" s="55" t="str">
        <f>IF(ROW()-9&gt;Inf.!$I$10,"",VLOOKUP(E91,Q2.SL!G:O,4,FALSE))</f>
        <v/>
      </c>
      <c r="K91" s="54" t="str">
        <f ca="1">VLOOKUP(E91,Q2.SL!G:R,8,FALSE)</f>
        <v/>
      </c>
      <c r="L91" s="125" t="str">
        <f ca="1">VLOOKUP(E91,Q3.SL!G:O,6,FALSE)</f>
        <v/>
      </c>
      <c r="M91" s="93" t="str">
        <f>IF(ROW()-9&gt;Inf.!$I$10,"",VLOOKUP(E91,Q3.SL!G:O,4,FALSE))</f>
        <v/>
      </c>
      <c r="N91" s="54" t="str">
        <f ca="1">VLOOKUP(E91,Q3.SL!G:R,8,FALSE)</f>
        <v/>
      </c>
      <c r="O91" s="125" t="str">
        <f ca="1">VLOOKUP(E91,Q4.SL!G:O,6,FALSE)</f>
        <v/>
      </c>
      <c r="P91" s="55" t="str">
        <f>IF(ROW()-9&gt;Inf.!$I$10,"",VLOOKUP(E91,Q4.SL!G:O,4,FALSE))</f>
        <v/>
      </c>
      <c r="Q91" s="54" t="str">
        <f ca="1">VLOOKUP(E91,Q4.SL!G:R,8,FALSE)</f>
        <v/>
      </c>
      <c r="R91" s="99" t="str">
        <f t="shared" ca="1" si="1"/>
        <v/>
      </c>
      <c r="S91" s="52"/>
    </row>
    <row r="92" spans="1:19" ht="21.95" customHeight="1">
      <c r="A92" s="99" t="str">
        <f ca="1">IFERROR(IF(AND(F92=0,I92=0,L92=0,O92=0),"-",VLOOKUP(E92,Rec.!H:N,7,FALSE)),"")</f>
        <v/>
      </c>
      <c r="B92" s="53" t="str">
        <f ca="1">IFERROR(VLOOKUP(E92,Rec.!B:H,4,FALSE),"")</f>
        <v/>
      </c>
      <c r="C92" s="53" t="str">
        <f ca="1">IFERROR(VLOOKUP(E92,Rec.!B:H,5,FALSE),"")</f>
        <v/>
      </c>
      <c r="D92" s="52" t="str">
        <f ca="1">IFERROR(VLOOKUP(E92,Rec.!B:H,6,FALSE),"")</f>
        <v/>
      </c>
      <c r="E92" s="99" t="str">
        <f ca="1">IFERROR(VLOOKUP(ROW()-9,Rec.!P:Q,2,FALSE),"")</f>
        <v/>
      </c>
      <c r="F92" s="99">
        <f ca="1">VLOOKUP(E92,Q1.SL!F:M,3,FALSE)</f>
        <v>0</v>
      </c>
      <c r="G92" s="93" t="str">
        <f>IF(ROW()-9&gt;Inf.!$I$10,"",VLOOKUP(E92,Q1.SL!F:M,4,FALSE))</f>
        <v/>
      </c>
      <c r="H92" s="54" t="str">
        <f ca="1">VLOOKUP(E92,Q1.SL!F:P,8,FALSE)</f>
        <v/>
      </c>
      <c r="I92" s="99" t="str">
        <f ca="1">VLOOKUP(E92,Q2.SL!G:O,6,FALSE)</f>
        <v/>
      </c>
      <c r="J92" s="55" t="str">
        <f>IF(ROW()-9&gt;Inf.!$I$10,"",VLOOKUP(E92,Q2.SL!G:O,4,FALSE))</f>
        <v/>
      </c>
      <c r="K92" s="54" t="str">
        <f ca="1">VLOOKUP(E92,Q2.SL!G:R,8,FALSE)</f>
        <v/>
      </c>
      <c r="L92" s="125" t="str">
        <f ca="1">VLOOKUP(E92,Q3.SL!G:O,6,FALSE)</f>
        <v/>
      </c>
      <c r="M92" s="93" t="str">
        <f>IF(ROW()-9&gt;Inf.!$I$10,"",VLOOKUP(E92,Q3.SL!G:O,4,FALSE))</f>
        <v/>
      </c>
      <c r="N92" s="54" t="str">
        <f ca="1">VLOOKUP(E92,Q3.SL!G:R,8,FALSE)</f>
        <v/>
      </c>
      <c r="O92" s="125" t="str">
        <f ca="1">VLOOKUP(E92,Q4.SL!G:O,6,FALSE)</f>
        <v/>
      </c>
      <c r="P92" s="55" t="str">
        <f>IF(ROW()-9&gt;Inf.!$I$10,"",VLOOKUP(E92,Q4.SL!G:O,4,FALSE))</f>
        <v/>
      </c>
      <c r="Q92" s="54" t="str">
        <f ca="1">VLOOKUP(E92,Q4.SL!G:R,8,FALSE)</f>
        <v/>
      </c>
      <c r="R92" s="99" t="str">
        <f t="shared" ca="1" si="1"/>
        <v/>
      </c>
      <c r="S92" s="52"/>
    </row>
    <row r="93" spans="1:19" ht="21.95" customHeight="1">
      <c r="A93" s="99" t="str">
        <f ca="1">IFERROR(IF(AND(F93=0,I93=0,L93=0,O93=0),"-",VLOOKUP(E93,Rec.!H:N,7,FALSE)),"")</f>
        <v/>
      </c>
      <c r="B93" s="53" t="str">
        <f ca="1">IFERROR(VLOOKUP(E93,Rec.!B:H,4,FALSE),"")</f>
        <v/>
      </c>
      <c r="C93" s="53" t="str">
        <f ca="1">IFERROR(VLOOKUP(E93,Rec.!B:H,5,FALSE),"")</f>
        <v/>
      </c>
      <c r="D93" s="52" t="str">
        <f ca="1">IFERROR(VLOOKUP(E93,Rec.!B:H,6,FALSE),"")</f>
        <v/>
      </c>
      <c r="E93" s="99" t="str">
        <f ca="1">IFERROR(VLOOKUP(ROW()-9,Rec.!P:Q,2,FALSE),"")</f>
        <v/>
      </c>
      <c r="F93" s="99">
        <f ca="1">VLOOKUP(E93,Q1.SL!F:M,3,FALSE)</f>
        <v>0</v>
      </c>
      <c r="G93" s="93" t="str">
        <f>IF(ROW()-9&gt;Inf.!$I$10,"",VLOOKUP(E93,Q1.SL!F:M,4,FALSE))</f>
        <v/>
      </c>
      <c r="H93" s="54" t="str">
        <f ca="1">VLOOKUP(E93,Q1.SL!F:P,8,FALSE)</f>
        <v/>
      </c>
      <c r="I93" s="99" t="str">
        <f ca="1">VLOOKUP(E93,Q2.SL!G:O,6,FALSE)</f>
        <v/>
      </c>
      <c r="J93" s="55" t="str">
        <f>IF(ROW()-9&gt;Inf.!$I$10,"",VLOOKUP(E93,Q2.SL!G:O,4,FALSE))</f>
        <v/>
      </c>
      <c r="K93" s="54" t="str">
        <f ca="1">VLOOKUP(E93,Q2.SL!G:R,8,FALSE)</f>
        <v/>
      </c>
      <c r="L93" s="125" t="str">
        <f ca="1">VLOOKUP(E93,Q3.SL!G:O,6,FALSE)</f>
        <v/>
      </c>
      <c r="M93" s="93" t="str">
        <f>IF(ROW()-9&gt;Inf.!$I$10,"",VLOOKUP(E93,Q3.SL!G:O,4,FALSE))</f>
        <v/>
      </c>
      <c r="N93" s="54" t="str">
        <f ca="1">VLOOKUP(E93,Q3.SL!G:R,8,FALSE)</f>
        <v/>
      </c>
      <c r="O93" s="125" t="str">
        <f ca="1">VLOOKUP(E93,Q4.SL!G:O,6,FALSE)</f>
        <v/>
      </c>
      <c r="P93" s="55" t="str">
        <f>IF(ROW()-9&gt;Inf.!$I$10,"",VLOOKUP(E93,Q4.SL!G:O,4,FALSE))</f>
        <v/>
      </c>
      <c r="Q93" s="54" t="str">
        <f ca="1">VLOOKUP(E93,Q4.SL!G:R,8,FALSE)</f>
        <v/>
      </c>
      <c r="R93" s="99" t="str">
        <f t="shared" ca="1" si="1"/>
        <v/>
      </c>
      <c r="S93" s="52"/>
    </row>
    <row r="94" spans="1:19" ht="21.95" customHeight="1">
      <c r="A94" s="99" t="str">
        <f ca="1">IFERROR(IF(AND(F94=0,I94=0,L94=0,O94=0),"-",VLOOKUP(E94,Rec.!H:N,7,FALSE)),"")</f>
        <v/>
      </c>
      <c r="B94" s="53" t="str">
        <f ca="1">IFERROR(VLOOKUP(E94,Rec.!B:H,4,FALSE),"")</f>
        <v/>
      </c>
      <c r="C94" s="53" t="str">
        <f ca="1">IFERROR(VLOOKUP(E94,Rec.!B:H,5,FALSE),"")</f>
        <v/>
      </c>
      <c r="D94" s="52" t="str">
        <f ca="1">IFERROR(VLOOKUP(E94,Rec.!B:H,6,FALSE),"")</f>
        <v/>
      </c>
      <c r="E94" s="99" t="str">
        <f ca="1">IFERROR(VLOOKUP(ROW()-9,Rec.!P:Q,2,FALSE),"")</f>
        <v/>
      </c>
      <c r="F94" s="99">
        <f ca="1">VLOOKUP(E94,Q1.SL!F:M,3,FALSE)</f>
        <v>0</v>
      </c>
      <c r="G94" s="93" t="str">
        <f>IF(ROW()-9&gt;Inf.!$I$10,"",VLOOKUP(E94,Q1.SL!F:M,4,FALSE))</f>
        <v/>
      </c>
      <c r="H94" s="54" t="str">
        <f ca="1">VLOOKUP(E94,Q1.SL!F:P,8,FALSE)</f>
        <v/>
      </c>
      <c r="I94" s="99" t="str">
        <f ca="1">VLOOKUP(E94,Q2.SL!G:O,6,FALSE)</f>
        <v/>
      </c>
      <c r="J94" s="55" t="str">
        <f>IF(ROW()-9&gt;Inf.!$I$10,"",VLOOKUP(E94,Q2.SL!G:O,4,FALSE))</f>
        <v/>
      </c>
      <c r="K94" s="54" t="str">
        <f ca="1">VLOOKUP(E94,Q2.SL!G:R,8,FALSE)</f>
        <v/>
      </c>
      <c r="L94" s="125" t="str">
        <f ca="1">VLOOKUP(E94,Q3.SL!G:O,6,FALSE)</f>
        <v/>
      </c>
      <c r="M94" s="93" t="str">
        <f>IF(ROW()-9&gt;Inf.!$I$10,"",VLOOKUP(E94,Q3.SL!G:O,4,FALSE))</f>
        <v/>
      </c>
      <c r="N94" s="54" t="str">
        <f ca="1">VLOOKUP(E94,Q3.SL!G:R,8,FALSE)</f>
        <v/>
      </c>
      <c r="O94" s="125" t="str">
        <f ca="1">VLOOKUP(E94,Q4.SL!G:O,6,FALSE)</f>
        <v/>
      </c>
      <c r="P94" s="55" t="str">
        <f>IF(ROW()-9&gt;Inf.!$I$10,"",VLOOKUP(E94,Q4.SL!G:O,4,FALSE))</f>
        <v/>
      </c>
      <c r="Q94" s="54" t="str">
        <f ca="1">VLOOKUP(E94,Q4.SL!G:R,8,FALSE)</f>
        <v/>
      </c>
      <c r="R94" s="99" t="str">
        <f t="shared" ca="1" si="1"/>
        <v/>
      </c>
      <c r="S94" s="52"/>
    </row>
    <row r="95" spans="1:19" ht="21.95" customHeight="1">
      <c r="A95" s="99" t="str">
        <f ca="1">IFERROR(IF(AND(F95=0,I95=0,L95=0,O95=0),"-",VLOOKUP(E95,Rec.!H:N,7,FALSE)),"")</f>
        <v/>
      </c>
      <c r="B95" s="53" t="str">
        <f ca="1">IFERROR(VLOOKUP(E95,Rec.!B:H,4,FALSE),"")</f>
        <v/>
      </c>
      <c r="C95" s="53" t="str">
        <f ca="1">IFERROR(VLOOKUP(E95,Rec.!B:H,5,FALSE),"")</f>
        <v/>
      </c>
      <c r="D95" s="52" t="str">
        <f ca="1">IFERROR(VLOOKUP(E95,Rec.!B:H,6,FALSE),"")</f>
        <v/>
      </c>
      <c r="E95" s="99" t="str">
        <f ca="1">IFERROR(VLOOKUP(ROW()-9,Rec.!P:Q,2,FALSE),"")</f>
        <v/>
      </c>
      <c r="F95" s="99">
        <f ca="1">VLOOKUP(E95,Q1.SL!F:M,3,FALSE)</f>
        <v>0</v>
      </c>
      <c r="G95" s="93" t="str">
        <f>IF(ROW()-9&gt;Inf.!$I$10,"",VLOOKUP(E95,Q1.SL!F:M,4,FALSE))</f>
        <v/>
      </c>
      <c r="H95" s="54" t="str">
        <f ca="1">VLOOKUP(E95,Q1.SL!F:P,8,FALSE)</f>
        <v/>
      </c>
      <c r="I95" s="99" t="str">
        <f ca="1">VLOOKUP(E95,Q2.SL!G:O,6,FALSE)</f>
        <v/>
      </c>
      <c r="J95" s="55" t="str">
        <f>IF(ROW()-9&gt;Inf.!$I$10,"",VLOOKUP(E95,Q2.SL!G:O,4,FALSE))</f>
        <v/>
      </c>
      <c r="K95" s="54" t="str">
        <f ca="1">VLOOKUP(E95,Q2.SL!G:R,8,FALSE)</f>
        <v/>
      </c>
      <c r="L95" s="125" t="str">
        <f ca="1">VLOOKUP(E95,Q3.SL!G:O,6,FALSE)</f>
        <v/>
      </c>
      <c r="M95" s="93" t="str">
        <f>IF(ROW()-9&gt;Inf.!$I$10,"",VLOOKUP(E95,Q3.SL!G:O,4,FALSE))</f>
        <v/>
      </c>
      <c r="N95" s="54" t="str">
        <f ca="1">VLOOKUP(E95,Q3.SL!G:R,8,FALSE)</f>
        <v/>
      </c>
      <c r="O95" s="125" t="str">
        <f ca="1">VLOOKUP(E95,Q4.SL!G:O,6,FALSE)</f>
        <v/>
      </c>
      <c r="P95" s="55" t="str">
        <f>IF(ROW()-9&gt;Inf.!$I$10,"",VLOOKUP(E95,Q4.SL!G:O,4,FALSE))</f>
        <v/>
      </c>
      <c r="Q95" s="54" t="str">
        <f ca="1">VLOOKUP(E95,Q4.SL!G:R,8,FALSE)</f>
        <v/>
      </c>
      <c r="R95" s="99" t="str">
        <f t="shared" ca="1" si="1"/>
        <v/>
      </c>
      <c r="S95" s="52"/>
    </row>
    <row r="96" spans="1:19" ht="21.95" customHeight="1">
      <c r="A96" s="99" t="str">
        <f ca="1">IFERROR(IF(AND(F96=0,I96=0,L96=0,O96=0),"-",VLOOKUP(E96,Rec.!H:N,7,FALSE)),"")</f>
        <v/>
      </c>
      <c r="B96" s="53" t="str">
        <f ca="1">IFERROR(VLOOKUP(E96,Rec.!B:H,4,FALSE),"")</f>
        <v/>
      </c>
      <c r="C96" s="53" t="str">
        <f ca="1">IFERROR(VLOOKUP(E96,Rec.!B:H,5,FALSE),"")</f>
        <v/>
      </c>
      <c r="D96" s="52" t="str">
        <f ca="1">IFERROR(VLOOKUP(E96,Rec.!B:H,6,FALSE),"")</f>
        <v/>
      </c>
      <c r="E96" s="99" t="str">
        <f ca="1">IFERROR(VLOOKUP(ROW()-9,Rec.!P:Q,2,FALSE),"")</f>
        <v/>
      </c>
      <c r="F96" s="99">
        <f ca="1">VLOOKUP(E96,Q1.SL!F:M,3,FALSE)</f>
        <v>0</v>
      </c>
      <c r="G96" s="93" t="str">
        <f>IF(ROW()-9&gt;Inf.!$I$10,"",VLOOKUP(E96,Q1.SL!F:M,4,FALSE))</f>
        <v/>
      </c>
      <c r="H96" s="54" t="str">
        <f ca="1">VLOOKUP(E96,Q1.SL!F:P,8,FALSE)</f>
        <v/>
      </c>
      <c r="I96" s="99" t="str">
        <f ca="1">VLOOKUP(E96,Q2.SL!G:O,6,FALSE)</f>
        <v/>
      </c>
      <c r="J96" s="55" t="str">
        <f>IF(ROW()-9&gt;Inf.!$I$10,"",VLOOKUP(E96,Q2.SL!G:O,4,FALSE))</f>
        <v/>
      </c>
      <c r="K96" s="54" t="str">
        <f ca="1">VLOOKUP(E96,Q2.SL!G:R,8,FALSE)</f>
        <v/>
      </c>
      <c r="L96" s="125" t="str">
        <f ca="1">VLOOKUP(E96,Q3.SL!G:O,6,FALSE)</f>
        <v/>
      </c>
      <c r="M96" s="93" t="str">
        <f>IF(ROW()-9&gt;Inf.!$I$10,"",VLOOKUP(E96,Q3.SL!G:O,4,FALSE))</f>
        <v/>
      </c>
      <c r="N96" s="54" t="str">
        <f ca="1">VLOOKUP(E96,Q3.SL!G:R,8,FALSE)</f>
        <v/>
      </c>
      <c r="O96" s="125" t="str">
        <f ca="1">VLOOKUP(E96,Q4.SL!G:O,6,FALSE)</f>
        <v/>
      </c>
      <c r="P96" s="55" t="str">
        <f>IF(ROW()-9&gt;Inf.!$I$10,"",VLOOKUP(E96,Q4.SL!G:O,4,FALSE))</f>
        <v/>
      </c>
      <c r="Q96" s="54" t="str">
        <f ca="1">VLOOKUP(E96,Q4.SL!G:R,8,FALSE)</f>
        <v/>
      </c>
      <c r="R96" s="99" t="str">
        <f t="shared" ca="1" si="1"/>
        <v/>
      </c>
      <c r="S96" s="52"/>
    </row>
    <row r="97" spans="1:19" ht="21.95" customHeight="1">
      <c r="A97" s="99" t="str">
        <f ca="1">IFERROR(IF(AND(F97=0,I97=0,L97=0,O97=0),"-",VLOOKUP(E97,Rec.!H:N,7,FALSE)),"")</f>
        <v/>
      </c>
      <c r="B97" s="53" t="str">
        <f ca="1">IFERROR(VLOOKUP(E97,Rec.!B:H,4,FALSE),"")</f>
        <v/>
      </c>
      <c r="C97" s="53" t="str">
        <f ca="1">IFERROR(VLOOKUP(E97,Rec.!B:H,5,FALSE),"")</f>
        <v/>
      </c>
      <c r="D97" s="52" t="str">
        <f ca="1">IFERROR(VLOOKUP(E97,Rec.!B:H,6,FALSE),"")</f>
        <v/>
      </c>
      <c r="E97" s="99" t="str">
        <f ca="1">IFERROR(VLOOKUP(ROW()-9,Rec.!P:Q,2,FALSE),"")</f>
        <v/>
      </c>
      <c r="F97" s="99">
        <f ca="1">VLOOKUP(E97,Q1.SL!F:M,3,FALSE)</f>
        <v>0</v>
      </c>
      <c r="G97" s="93" t="str">
        <f>IF(ROW()-9&gt;Inf.!$I$10,"",VLOOKUP(E97,Q1.SL!F:M,4,FALSE))</f>
        <v/>
      </c>
      <c r="H97" s="54" t="str">
        <f ca="1">VLOOKUP(E97,Q1.SL!F:P,8,FALSE)</f>
        <v/>
      </c>
      <c r="I97" s="99" t="str">
        <f ca="1">VLOOKUP(E97,Q2.SL!G:O,6,FALSE)</f>
        <v/>
      </c>
      <c r="J97" s="55" t="str">
        <f>IF(ROW()-9&gt;Inf.!$I$10,"",VLOOKUP(E97,Q2.SL!G:O,4,FALSE))</f>
        <v/>
      </c>
      <c r="K97" s="54" t="str">
        <f ca="1">VLOOKUP(E97,Q2.SL!G:R,8,FALSE)</f>
        <v/>
      </c>
      <c r="L97" s="125" t="str">
        <f ca="1">VLOOKUP(E97,Q3.SL!G:O,6,FALSE)</f>
        <v/>
      </c>
      <c r="M97" s="93" t="str">
        <f>IF(ROW()-9&gt;Inf.!$I$10,"",VLOOKUP(E97,Q3.SL!G:O,4,FALSE))</f>
        <v/>
      </c>
      <c r="N97" s="54" t="str">
        <f ca="1">VLOOKUP(E97,Q3.SL!G:R,8,FALSE)</f>
        <v/>
      </c>
      <c r="O97" s="125" t="str">
        <f ca="1">VLOOKUP(E97,Q4.SL!G:O,6,FALSE)</f>
        <v/>
      </c>
      <c r="P97" s="55" t="str">
        <f>IF(ROW()-9&gt;Inf.!$I$10,"",VLOOKUP(E97,Q4.SL!G:O,4,FALSE))</f>
        <v/>
      </c>
      <c r="Q97" s="54" t="str">
        <f ca="1">VLOOKUP(E97,Q4.SL!G:R,8,FALSE)</f>
        <v/>
      </c>
      <c r="R97" s="99" t="str">
        <f t="shared" ca="1" si="1"/>
        <v/>
      </c>
      <c r="S97" s="52"/>
    </row>
    <row r="98" spans="1:19" ht="21.95" customHeight="1">
      <c r="A98" s="99" t="str">
        <f ca="1">IFERROR(IF(AND(F98=0,I98=0,L98=0,O98=0),"-",VLOOKUP(E98,Rec.!H:N,7,FALSE)),"")</f>
        <v/>
      </c>
      <c r="B98" s="53" t="str">
        <f ca="1">IFERROR(VLOOKUP(E98,Rec.!B:H,4,FALSE),"")</f>
        <v/>
      </c>
      <c r="C98" s="53" t="str">
        <f ca="1">IFERROR(VLOOKUP(E98,Rec.!B:H,5,FALSE),"")</f>
        <v/>
      </c>
      <c r="D98" s="52" t="str">
        <f ca="1">IFERROR(VLOOKUP(E98,Rec.!B:H,6,FALSE),"")</f>
        <v/>
      </c>
      <c r="E98" s="99" t="str">
        <f ca="1">IFERROR(VLOOKUP(ROW()-9,Rec.!P:Q,2,FALSE),"")</f>
        <v/>
      </c>
      <c r="F98" s="99">
        <f ca="1">VLOOKUP(E98,Q1.SL!F:M,3,FALSE)</f>
        <v>0</v>
      </c>
      <c r="G98" s="93" t="str">
        <f>IF(ROW()-9&gt;Inf.!$I$10,"",VLOOKUP(E98,Q1.SL!F:M,4,FALSE))</f>
        <v/>
      </c>
      <c r="H98" s="54" t="str">
        <f ca="1">VLOOKUP(E98,Q1.SL!F:P,8,FALSE)</f>
        <v/>
      </c>
      <c r="I98" s="99" t="str">
        <f ca="1">VLOOKUP(E98,Q2.SL!G:O,6,FALSE)</f>
        <v/>
      </c>
      <c r="J98" s="55" t="str">
        <f>IF(ROW()-9&gt;Inf.!$I$10,"",VLOOKUP(E98,Q2.SL!G:O,4,FALSE))</f>
        <v/>
      </c>
      <c r="K98" s="54" t="str">
        <f ca="1">VLOOKUP(E98,Q2.SL!G:R,8,FALSE)</f>
        <v/>
      </c>
      <c r="L98" s="125" t="str">
        <f ca="1">VLOOKUP(E98,Q3.SL!G:O,6,FALSE)</f>
        <v/>
      </c>
      <c r="M98" s="93" t="str">
        <f>IF(ROW()-9&gt;Inf.!$I$10,"",VLOOKUP(E98,Q3.SL!G:O,4,FALSE))</f>
        <v/>
      </c>
      <c r="N98" s="54" t="str">
        <f ca="1">VLOOKUP(E98,Q3.SL!G:R,8,FALSE)</f>
        <v/>
      </c>
      <c r="O98" s="125" t="str">
        <f ca="1">VLOOKUP(E98,Q4.SL!G:O,6,FALSE)</f>
        <v/>
      </c>
      <c r="P98" s="55" t="str">
        <f>IF(ROW()-9&gt;Inf.!$I$10,"",VLOOKUP(E98,Q4.SL!G:O,4,FALSE))</f>
        <v/>
      </c>
      <c r="Q98" s="54" t="str">
        <f ca="1">VLOOKUP(E98,Q4.SL!G:R,8,FALSE)</f>
        <v/>
      </c>
      <c r="R98" s="99" t="str">
        <f t="shared" ca="1" si="1"/>
        <v/>
      </c>
      <c r="S98" s="52"/>
    </row>
    <row r="99" spans="1:19" ht="21.95" customHeight="1">
      <c r="A99" s="99" t="str">
        <f ca="1">IFERROR(IF(AND(F99=0,I99=0,L99=0,O99=0),"-",VLOOKUP(E99,Rec.!H:N,7,FALSE)),"")</f>
        <v/>
      </c>
      <c r="B99" s="53" t="str">
        <f ca="1">IFERROR(VLOOKUP(E99,Rec.!B:H,4,FALSE),"")</f>
        <v/>
      </c>
      <c r="C99" s="53" t="str">
        <f ca="1">IFERROR(VLOOKUP(E99,Rec.!B:H,5,FALSE),"")</f>
        <v/>
      </c>
      <c r="D99" s="52" t="str">
        <f ca="1">IFERROR(VLOOKUP(E99,Rec.!B:H,6,FALSE),"")</f>
        <v/>
      </c>
      <c r="E99" s="99" t="str">
        <f ca="1">IFERROR(VLOOKUP(ROW()-9,Rec.!P:Q,2,FALSE),"")</f>
        <v/>
      </c>
      <c r="F99" s="99">
        <f ca="1">VLOOKUP(E99,Q1.SL!F:M,3,FALSE)</f>
        <v>0</v>
      </c>
      <c r="G99" s="93" t="str">
        <f>IF(ROW()-9&gt;Inf.!$I$10,"",VLOOKUP(E99,Q1.SL!F:M,4,FALSE))</f>
        <v/>
      </c>
      <c r="H99" s="54" t="str">
        <f ca="1">VLOOKUP(E99,Q1.SL!F:P,8,FALSE)</f>
        <v/>
      </c>
      <c r="I99" s="99" t="str">
        <f ca="1">VLOOKUP(E99,Q2.SL!G:O,6,FALSE)</f>
        <v/>
      </c>
      <c r="J99" s="55" t="str">
        <f>IF(ROW()-9&gt;Inf.!$I$10,"",VLOOKUP(E99,Q2.SL!G:O,4,FALSE))</f>
        <v/>
      </c>
      <c r="K99" s="54" t="str">
        <f ca="1">VLOOKUP(E99,Q2.SL!G:R,8,FALSE)</f>
        <v/>
      </c>
      <c r="L99" s="125" t="str">
        <f ca="1">VLOOKUP(E99,Q3.SL!G:O,6,FALSE)</f>
        <v/>
      </c>
      <c r="M99" s="93" t="str">
        <f>IF(ROW()-9&gt;Inf.!$I$10,"",VLOOKUP(E99,Q3.SL!G:O,4,FALSE))</f>
        <v/>
      </c>
      <c r="N99" s="54" t="str">
        <f ca="1">VLOOKUP(E99,Q3.SL!G:R,8,FALSE)</f>
        <v/>
      </c>
      <c r="O99" s="125" t="str">
        <f ca="1">VLOOKUP(E99,Q4.SL!G:O,6,FALSE)</f>
        <v/>
      </c>
      <c r="P99" s="55" t="str">
        <f>IF(ROW()-9&gt;Inf.!$I$10,"",VLOOKUP(E99,Q4.SL!G:O,4,FALSE))</f>
        <v/>
      </c>
      <c r="Q99" s="54" t="str">
        <f ca="1">VLOOKUP(E99,Q4.SL!G:R,8,FALSE)</f>
        <v/>
      </c>
      <c r="R99" s="99" t="str">
        <f t="shared" ca="1" si="1"/>
        <v/>
      </c>
      <c r="S99" s="52"/>
    </row>
    <row r="100" spans="1:19" ht="21.95" customHeight="1">
      <c r="A100" s="99" t="str">
        <f ca="1">IFERROR(IF(AND(F100=0,I100=0,L100=0,O100=0),"-",VLOOKUP(E100,Rec.!H:N,7,FALSE)),"")</f>
        <v/>
      </c>
      <c r="B100" s="53" t="str">
        <f ca="1">IFERROR(VLOOKUP(E100,Rec.!B:H,4,FALSE),"")</f>
        <v/>
      </c>
      <c r="C100" s="53" t="str">
        <f ca="1">IFERROR(VLOOKUP(E100,Rec.!B:H,5,FALSE),"")</f>
        <v/>
      </c>
      <c r="D100" s="52" t="str">
        <f ca="1">IFERROR(VLOOKUP(E100,Rec.!B:H,6,FALSE),"")</f>
        <v/>
      </c>
      <c r="E100" s="99" t="str">
        <f ca="1">IFERROR(VLOOKUP(ROW()-9,Rec.!P:Q,2,FALSE),"")</f>
        <v/>
      </c>
      <c r="F100" s="99">
        <f ca="1">VLOOKUP(E100,Q1.SL!F:M,3,FALSE)</f>
        <v>0</v>
      </c>
      <c r="G100" s="93" t="str">
        <f>IF(ROW()-9&gt;Inf.!$I$10,"",VLOOKUP(E100,Q1.SL!F:M,4,FALSE))</f>
        <v/>
      </c>
      <c r="H100" s="54" t="str">
        <f ca="1">VLOOKUP(E100,Q1.SL!F:P,8,FALSE)</f>
        <v/>
      </c>
      <c r="I100" s="99" t="str">
        <f ca="1">VLOOKUP(E100,Q2.SL!G:O,6,FALSE)</f>
        <v/>
      </c>
      <c r="J100" s="55" t="str">
        <f>IF(ROW()-9&gt;Inf.!$I$10,"",VLOOKUP(E100,Q2.SL!G:O,4,FALSE))</f>
        <v/>
      </c>
      <c r="K100" s="54" t="str">
        <f ca="1">VLOOKUP(E100,Q2.SL!G:R,8,FALSE)</f>
        <v/>
      </c>
      <c r="L100" s="125" t="str">
        <f ca="1">VLOOKUP(E100,Q3.SL!G:O,6,FALSE)</f>
        <v/>
      </c>
      <c r="M100" s="93" t="str">
        <f>IF(ROW()-9&gt;Inf.!$I$10,"",VLOOKUP(E100,Q3.SL!G:O,4,FALSE))</f>
        <v/>
      </c>
      <c r="N100" s="54" t="str">
        <f ca="1">VLOOKUP(E100,Q3.SL!G:R,8,FALSE)</f>
        <v/>
      </c>
      <c r="O100" s="125" t="str">
        <f ca="1">VLOOKUP(E100,Q4.SL!G:O,6,FALSE)</f>
        <v/>
      </c>
      <c r="P100" s="55" t="str">
        <f>IF(ROW()-9&gt;Inf.!$I$10,"",VLOOKUP(E100,Q4.SL!G:O,4,FALSE))</f>
        <v/>
      </c>
      <c r="Q100" s="54" t="str">
        <f ca="1">VLOOKUP(E100,Q4.SL!G:R,8,FALSE)</f>
        <v/>
      </c>
      <c r="R100" s="99" t="str">
        <f t="shared" ca="1" si="1"/>
        <v/>
      </c>
      <c r="S100" s="52"/>
    </row>
    <row r="101" spans="1:19" ht="21.95" customHeight="1">
      <c r="A101" s="99" t="str">
        <f ca="1">IFERROR(IF(AND(F101=0,I101=0,L101=0,O101=0),"-",VLOOKUP(E101,Rec.!H:N,7,FALSE)),"")</f>
        <v/>
      </c>
      <c r="B101" s="53" t="str">
        <f ca="1">IFERROR(VLOOKUP(E101,Rec.!B:H,4,FALSE),"")</f>
        <v/>
      </c>
      <c r="C101" s="53" t="str">
        <f ca="1">IFERROR(VLOOKUP(E101,Rec.!B:H,5,FALSE),"")</f>
        <v/>
      </c>
      <c r="D101" s="52" t="str">
        <f ca="1">IFERROR(VLOOKUP(E101,Rec.!B:H,6,FALSE),"")</f>
        <v/>
      </c>
      <c r="E101" s="99" t="str">
        <f ca="1">IFERROR(VLOOKUP(ROW()-9,Rec.!P:Q,2,FALSE),"")</f>
        <v/>
      </c>
      <c r="F101" s="99">
        <f ca="1">VLOOKUP(E101,Q1.SL!F:M,3,FALSE)</f>
        <v>0</v>
      </c>
      <c r="G101" s="93" t="str">
        <f>IF(ROW()-9&gt;Inf.!$I$10,"",VLOOKUP(E101,Q1.SL!F:M,4,FALSE))</f>
        <v/>
      </c>
      <c r="H101" s="54" t="str">
        <f ca="1">VLOOKUP(E101,Q1.SL!F:P,8,FALSE)</f>
        <v/>
      </c>
      <c r="I101" s="99" t="str">
        <f ca="1">VLOOKUP(E101,Q2.SL!G:O,6,FALSE)</f>
        <v/>
      </c>
      <c r="J101" s="55" t="str">
        <f>IF(ROW()-9&gt;Inf.!$I$10,"",VLOOKUP(E101,Q2.SL!G:O,4,FALSE))</f>
        <v/>
      </c>
      <c r="K101" s="54" t="str">
        <f ca="1">VLOOKUP(E101,Q2.SL!G:R,8,FALSE)</f>
        <v/>
      </c>
      <c r="L101" s="125" t="str">
        <f ca="1">VLOOKUP(E101,Q3.SL!G:O,6,FALSE)</f>
        <v/>
      </c>
      <c r="M101" s="93" t="str">
        <f>IF(ROW()-9&gt;Inf.!$I$10,"",VLOOKUP(E101,Q3.SL!G:O,4,FALSE))</f>
        <v/>
      </c>
      <c r="N101" s="54" t="str">
        <f ca="1">VLOOKUP(E101,Q3.SL!G:R,8,FALSE)</f>
        <v/>
      </c>
      <c r="O101" s="125" t="str">
        <f ca="1">VLOOKUP(E101,Q4.SL!G:O,6,FALSE)</f>
        <v/>
      </c>
      <c r="P101" s="55" t="str">
        <f>IF(ROW()-9&gt;Inf.!$I$10,"",VLOOKUP(E101,Q4.SL!G:O,4,FALSE))</f>
        <v/>
      </c>
      <c r="Q101" s="54" t="str">
        <f ca="1">VLOOKUP(E101,Q4.SL!G:R,8,FALSE)</f>
        <v/>
      </c>
      <c r="R101" s="99" t="str">
        <f t="shared" ca="1" si="1"/>
        <v/>
      </c>
      <c r="S101" s="52"/>
    </row>
    <row r="102" spans="1:19" ht="21.95" customHeight="1">
      <c r="A102" s="99" t="str">
        <f ca="1">IFERROR(IF(AND(F102=0,I102=0,L102=0,O102=0),"-",VLOOKUP(E102,Rec.!H:N,7,FALSE)),"")</f>
        <v/>
      </c>
      <c r="B102" s="53" t="str">
        <f ca="1">IFERROR(VLOOKUP(E102,Rec.!B:H,4,FALSE),"")</f>
        <v/>
      </c>
      <c r="C102" s="53" t="str">
        <f ca="1">IFERROR(VLOOKUP(E102,Rec.!B:H,5,FALSE),"")</f>
        <v/>
      </c>
      <c r="D102" s="52" t="str">
        <f ca="1">IFERROR(VLOOKUP(E102,Rec.!B:H,6,FALSE),"")</f>
        <v/>
      </c>
      <c r="E102" s="99" t="str">
        <f ca="1">IFERROR(VLOOKUP(ROW()-9,Rec.!P:Q,2,FALSE),"")</f>
        <v/>
      </c>
      <c r="F102" s="99">
        <f ca="1">VLOOKUP(E102,Q1.SL!F:M,3,FALSE)</f>
        <v>0</v>
      </c>
      <c r="G102" s="93" t="str">
        <f>IF(ROW()-9&gt;Inf.!$I$10,"",VLOOKUP(E102,Q1.SL!F:M,4,FALSE))</f>
        <v/>
      </c>
      <c r="H102" s="54" t="str">
        <f ca="1">VLOOKUP(E102,Q1.SL!F:P,8,FALSE)</f>
        <v/>
      </c>
      <c r="I102" s="99" t="str">
        <f ca="1">VLOOKUP(E102,Q2.SL!G:O,6,FALSE)</f>
        <v/>
      </c>
      <c r="J102" s="55" t="str">
        <f>IF(ROW()-9&gt;Inf.!$I$10,"",VLOOKUP(E102,Q2.SL!G:O,4,FALSE))</f>
        <v/>
      </c>
      <c r="K102" s="54" t="str">
        <f ca="1">VLOOKUP(E102,Q2.SL!G:R,8,FALSE)</f>
        <v/>
      </c>
      <c r="L102" s="125" t="str">
        <f ca="1">VLOOKUP(E102,Q3.SL!G:O,6,FALSE)</f>
        <v/>
      </c>
      <c r="M102" s="93" t="str">
        <f>IF(ROW()-9&gt;Inf.!$I$10,"",VLOOKUP(E102,Q3.SL!G:O,4,FALSE))</f>
        <v/>
      </c>
      <c r="N102" s="54" t="str">
        <f ca="1">VLOOKUP(E102,Q3.SL!G:R,8,FALSE)</f>
        <v/>
      </c>
      <c r="O102" s="125" t="str">
        <f ca="1">VLOOKUP(E102,Q4.SL!G:O,6,FALSE)</f>
        <v/>
      </c>
      <c r="P102" s="55" t="str">
        <f>IF(ROW()-9&gt;Inf.!$I$10,"",VLOOKUP(E102,Q4.SL!G:O,4,FALSE))</f>
        <v/>
      </c>
      <c r="Q102" s="54" t="str">
        <f ca="1">VLOOKUP(E102,Q4.SL!G:R,8,FALSE)</f>
        <v/>
      </c>
      <c r="R102" s="99" t="str">
        <f t="shared" ca="1" si="1"/>
        <v/>
      </c>
      <c r="S102" s="52"/>
    </row>
    <row r="103" spans="1:19" ht="21.95" customHeight="1">
      <c r="A103" s="99" t="str">
        <f ca="1">IFERROR(IF(AND(F103=0,I103=0,L103=0,O103=0),"-",VLOOKUP(E103,Rec.!H:N,7,FALSE)),"")</f>
        <v/>
      </c>
      <c r="B103" s="53" t="str">
        <f ca="1">IFERROR(VLOOKUP(E103,Rec.!B:H,4,FALSE),"")</f>
        <v/>
      </c>
      <c r="C103" s="53" t="str">
        <f ca="1">IFERROR(VLOOKUP(E103,Rec.!B:H,5,FALSE),"")</f>
        <v/>
      </c>
      <c r="D103" s="52" t="str">
        <f ca="1">IFERROR(VLOOKUP(E103,Rec.!B:H,6,FALSE),"")</f>
        <v/>
      </c>
      <c r="E103" s="99" t="str">
        <f ca="1">IFERROR(VLOOKUP(ROW()-9,Rec.!P:Q,2,FALSE),"")</f>
        <v/>
      </c>
      <c r="F103" s="99">
        <f ca="1">VLOOKUP(E103,Q1.SL!F:M,3,FALSE)</f>
        <v>0</v>
      </c>
      <c r="G103" s="93" t="str">
        <f>IF(ROW()-9&gt;Inf.!$I$10,"",VLOOKUP(E103,Q1.SL!F:M,4,FALSE))</f>
        <v/>
      </c>
      <c r="H103" s="54" t="str">
        <f ca="1">VLOOKUP(E103,Q1.SL!F:P,8,FALSE)</f>
        <v/>
      </c>
      <c r="I103" s="99" t="str">
        <f ca="1">VLOOKUP(E103,Q2.SL!G:O,6,FALSE)</f>
        <v/>
      </c>
      <c r="J103" s="55" t="str">
        <f>IF(ROW()-9&gt;Inf.!$I$10,"",VLOOKUP(E103,Q2.SL!G:O,4,FALSE))</f>
        <v/>
      </c>
      <c r="K103" s="54" t="str">
        <f ca="1">VLOOKUP(E103,Q2.SL!G:R,8,FALSE)</f>
        <v/>
      </c>
      <c r="L103" s="125" t="str">
        <f ca="1">VLOOKUP(E103,Q3.SL!G:O,6,FALSE)</f>
        <v/>
      </c>
      <c r="M103" s="93" t="str">
        <f>IF(ROW()-9&gt;Inf.!$I$10,"",VLOOKUP(E103,Q3.SL!G:O,4,FALSE))</f>
        <v/>
      </c>
      <c r="N103" s="54" t="str">
        <f ca="1">VLOOKUP(E103,Q3.SL!G:R,8,FALSE)</f>
        <v/>
      </c>
      <c r="O103" s="125" t="str">
        <f ca="1">VLOOKUP(E103,Q4.SL!G:O,6,FALSE)</f>
        <v/>
      </c>
      <c r="P103" s="55" t="str">
        <f>IF(ROW()-9&gt;Inf.!$I$10,"",VLOOKUP(E103,Q4.SL!G:O,4,FALSE))</f>
        <v/>
      </c>
      <c r="Q103" s="54" t="str">
        <f ca="1">VLOOKUP(E103,Q4.SL!G:R,8,FALSE)</f>
        <v/>
      </c>
      <c r="R103" s="99" t="str">
        <f t="shared" ca="1" si="1"/>
        <v/>
      </c>
      <c r="S103" s="52"/>
    </row>
    <row r="104" spans="1:19" ht="21.95" customHeight="1">
      <c r="A104" s="99" t="str">
        <f ca="1">IFERROR(IF(AND(F104=0,I104=0,L104=0,O104=0),"-",VLOOKUP(E104,Rec.!H:N,7,FALSE)),"")</f>
        <v/>
      </c>
      <c r="B104" s="53" t="str">
        <f ca="1">IFERROR(VLOOKUP(E104,Rec.!B:H,4,FALSE),"")</f>
        <v/>
      </c>
      <c r="C104" s="53" t="str">
        <f ca="1">IFERROR(VLOOKUP(E104,Rec.!B:H,5,FALSE),"")</f>
        <v/>
      </c>
      <c r="D104" s="52" t="str">
        <f ca="1">IFERROR(VLOOKUP(E104,Rec.!B:H,6,FALSE),"")</f>
        <v/>
      </c>
      <c r="E104" s="99" t="str">
        <f ca="1">IFERROR(VLOOKUP(ROW()-9,Rec.!P:Q,2,FALSE),"")</f>
        <v/>
      </c>
      <c r="F104" s="99">
        <f ca="1">VLOOKUP(E104,Q1.SL!F:M,3,FALSE)</f>
        <v>0</v>
      </c>
      <c r="G104" s="93" t="str">
        <f>IF(ROW()-9&gt;Inf.!$I$10,"",VLOOKUP(E104,Q1.SL!F:M,4,FALSE))</f>
        <v/>
      </c>
      <c r="H104" s="54" t="str">
        <f ca="1">VLOOKUP(E104,Q1.SL!F:P,8,FALSE)</f>
        <v/>
      </c>
      <c r="I104" s="99" t="str">
        <f ca="1">VLOOKUP(E104,Q2.SL!G:O,6,FALSE)</f>
        <v/>
      </c>
      <c r="J104" s="55" t="str">
        <f>IF(ROW()-9&gt;Inf.!$I$10,"",VLOOKUP(E104,Q2.SL!G:O,4,FALSE))</f>
        <v/>
      </c>
      <c r="K104" s="54" t="str">
        <f ca="1">VLOOKUP(E104,Q2.SL!G:R,8,FALSE)</f>
        <v/>
      </c>
      <c r="L104" s="125" t="str">
        <f ca="1">VLOOKUP(E104,Q3.SL!G:O,6,FALSE)</f>
        <v/>
      </c>
      <c r="M104" s="93" t="str">
        <f>IF(ROW()-9&gt;Inf.!$I$10,"",VLOOKUP(E104,Q3.SL!G:O,4,FALSE))</f>
        <v/>
      </c>
      <c r="N104" s="54" t="str">
        <f ca="1">VLOOKUP(E104,Q3.SL!G:R,8,FALSE)</f>
        <v/>
      </c>
      <c r="O104" s="125" t="str">
        <f ca="1">VLOOKUP(E104,Q4.SL!G:O,6,FALSE)</f>
        <v/>
      </c>
      <c r="P104" s="55" t="str">
        <f>IF(ROW()-9&gt;Inf.!$I$10,"",VLOOKUP(E104,Q4.SL!G:O,4,FALSE))</f>
        <v/>
      </c>
      <c r="Q104" s="54" t="str">
        <f ca="1">VLOOKUP(E104,Q4.SL!G:R,8,FALSE)</f>
        <v/>
      </c>
      <c r="R104" s="99" t="str">
        <f t="shared" ca="1" si="1"/>
        <v/>
      </c>
      <c r="S104" s="52"/>
    </row>
    <row r="105" spans="1:19" ht="21.95" customHeight="1">
      <c r="A105" s="99" t="str">
        <f ca="1">IFERROR(IF(AND(F105=0,I105=0,L105=0,O105=0),"-",VLOOKUP(E105,Rec.!H:N,7,FALSE)),"")</f>
        <v/>
      </c>
      <c r="B105" s="53" t="str">
        <f ca="1">IFERROR(VLOOKUP(E105,Rec.!B:H,4,FALSE),"")</f>
        <v/>
      </c>
      <c r="C105" s="53" t="str">
        <f ca="1">IFERROR(VLOOKUP(E105,Rec.!B:H,5,FALSE),"")</f>
        <v/>
      </c>
      <c r="D105" s="52" t="str">
        <f ca="1">IFERROR(VLOOKUP(E105,Rec.!B:H,6,FALSE),"")</f>
        <v/>
      </c>
      <c r="E105" s="99" t="str">
        <f ca="1">IFERROR(VLOOKUP(ROW()-9,Rec.!P:Q,2,FALSE),"")</f>
        <v/>
      </c>
      <c r="F105" s="99">
        <f ca="1">VLOOKUP(E105,Q1.SL!F:M,3,FALSE)</f>
        <v>0</v>
      </c>
      <c r="G105" s="93" t="str">
        <f>IF(ROW()-9&gt;Inf.!$I$10,"",VLOOKUP(E105,Q1.SL!F:M,4,FALSE))</f>
        <v/>
      </c>
      <c r="H105" s="54" t="str">
        <f ca="1">VLOOKUP(E105,Q1.SL!F:P,8,FALSE)</f>
        <v/>
      </c>
      <c r="I105" s="99" t="str">
        <f ca="1">VLOOKUP(E105,Q2.SL!G:O,6,FALSE)</f>
        <v/>
      </c>
      <c r="J105" s="55" t="str">
        <f>IF(ROW()-9&gt;Inf.!$I$10,"",VLOOKUP(E105,Q2.SL!G:O,4,FALSE))</f>
        <v/>
      </c>
      <c r="K105" s="54" t="str">
        <f ca="1">VLOOKUP(E105,Q2.SL!G:R,8,FALSE)</f>
        <v/>
      </c>
      <c r="L105" s="125" t="str">
        <f ca="1">VLOOKUP(E105,Q3.SL!G:O,6,FALSE)</f>
        <v/>
      </c>
      <c r="M105" s="93" t="str">
        <f>IF(ROW()-9&gt;Inf.!$I$10,"",VLOOKUP(E105,Q3.SL!G:O,4,FALSE))</f>
        <v/>
      </c>
      <c r="N105" s="54" t="str">
        <f ca="1">VLOOKUP(E105,Q3.SL!G:R,8,FALSE)</f>
        <v/>
      </c>
      <c r="O105" s="125" t="str">
        <f ca="1">VLOOKUP(E105,Q4.SL!G:O,6,FALSE)</f>
        <v/>
      </c>
      <c r="P105" s="55" t="str">
        <f>IF(ROW()-9&gt;Inf.!$I$10,"",VLOOKUP(E105,Q4.SL!G:O,4,FALSE))</f>
        <v/>
      </c>
      <c r="Q105" s="54" t="str">
        <f ca="1">VLOOKUP(E105,Q4.SL!G:R,8,FALSE)</f>
        <v/>
      </c>
      <c r="R105" s="99" t="str">
        <f t="shared" ca="1" si="1"/>
        <v/>
      </c>
      <c r="S105" s="52"/>
    </row>
    <row r="106" spans="1:19" ht="21.95" customHeight="1">
      <c r="A106" s="99" t="str">
        <f ca="1">IFERROR(IF(AND(F106=0,I106=0,L106=0,O106=0),"-",VLOOKUP(E106,Rec.!H:N,7,FALSE)),"")</f>
        <v/>
      </c>
      <c r="B106" s="53" t="str">
        <f ca="1">IFERROR(VLOOKUP(E106,Rec.!B:H,4,FALSE),"")</f>
        <v/>
      </c>
      <c r="C106" s="53" t="str">
        <f ca="1">IFERROR(VLOOKUP(E106,Rec.!B:H,5,FALSE),"")</f>
        <v/>
      </c>
      <c r="D106" s="52" t="str">
        <f ca="1">IFERROR(VLOOKUP(E106,Rec.!B:H,6,FALSE),"")</f>
        <v/>
      </c>
      <c r="E106" s="99" t="str">
        <f ca="1">IFERROR(VLOOKUP(ROW()-9,Rec.!P:Q,2,FALSE),"")</f>
        <v/>
      </c>
      <c r="F106" s="99">
        <f ca="1">VLOOKUP(E106,Q1.SL!F:M,3,FALSE)</f>
        <v>0</v>
      </c>
      <c r="G106" s="93" t="str">
        <f>IF(ROW()-9&gt;Inf.!$I$10,"",VLOOKUP(E106,Q1.SL!F:M,4,FALSE))</f>
        <v/>
      </c>
      <c r="H106" s="54" t="str">
        <f ca="1">VLOOKUP(E106,Q1.SL!F:P,8,FALSE)</f>
        <v/>
      </c>
      <c r="I106" s="99" t="str">
        <f ca="1">VLOOKUP(E106,Q2.SL!G:O,6,FALSE)</f>
        <v/>
      </c>
      <c r="J106" s="55" t="str">
        <f>IF(ROW()-9&gt;Inf.!$I$10,"",VLOOKUP(E106,Q2.SL!G:O,4,FALSE))</f>
        <v/>
      </c>
      <c r="K106" s="54" t="str">
        <f ca="1">VLOOKUP(E106,Q2.SL!G:R,8,FALSE)</f>
        <v/>
      </c>
      <c r="L106" s="125" t="str">
        <f ca="1">VLOOKUP(E106,Q3.SL!G:O,6,FALSE)</f>
        <v/>
      </c>
      <c r="M106" s="93" t="str">
        <f>IF(ROW()-9&gt;Inf.!$I$10,"",VLOOKUP(E106,Q3.SL!G:O,4,FALSE))</f>
        <v/>
      </c>
      <c r="N106" s="54" t="str">
        <f ca="1">VLOOKUP(E106,Q3.SL!G:R,8,FALSE)</f>
        <v/>
      </c>
      <c r="O106" s="125" t="str">
        <f ca="1">VLOOKUP(E106,Q4.SL!G:O,6,FALSE)</f>
        <v/>
      </c>
      <c r="P106" s="55" t="str">
        <f>IF(ROW()-9&gt;Inf.!$I$10,"",VLOOKUP(E106,Q4.SL!G:O,4,FALSE))</f>
        <v/>
      </c>
      <c r="Q106" s="54" t="str">
        <f ca="1">VLOOKUP(E106,Q4.SL!G:R,8,FALSE)</f>
        <v/>
      </c>
      <c r="R106" s="99" t="str">
        <f t="shared" ca="1" si="1"/>
        <v/>
      </c>
      <c r="S106" s="52"/>
    </row>
    <row r="107" spans="1:19" ht="21.95" customHeight="1">
      <c r="A107" s="99" t="str">
        <f ca="1">IFERROR(IF(AND(F107=0,I107=0,L107=0,O107=0),"-",VLOOKUP(E107,Rec.!H:N,7,FALSE)),"")</f>
        <v/>
      </c>
      <c r="B107" s="53" t="str">
        <f ca="1">IFERROR(VLOOKUP(E107,Rec.!B:H,4,FALSE),"")</f>
        <v/>
      </c>
      <c r="C107" s="53" t="str">
        <f ca="1">IFERROR(VLOOKUP(E107,Rec.!B:H,5,FALSE),"")</f>
        <v/>
      </c>
      <c r="D107" s="52" t="str">
        <f ca="1">IFERROR(VLOOKUP(E107,Rec.!B:H,6,FALSE),"")</f>
        <v/>
      </c>
      <c r="E107" s="99" t="str">
        <f ca="1">IFERROR(VLOOKUP(ROW()-9,Rec.!P:Q,2,FALSE),"")</f>
        <v/>
      </c>
      <c r="F107" s="99">
        <f ca="1">VLOOKUP(E107,Q1.SL!F:M,3,FALSE)</f>
        <v>0</v>
      </c>
      <c r="G107" s="93" t="str">
        <f>IF(ROW()-9&gt;Inf.!$I$10,"",VLOOKUP(E107,Q1.SL!F:M,4,FALSE))</f>
        <v/>
      </c>
      <c r="H107" s="54" t="str">
        <f ca="1">VLOOKUP(E107,Q1.SL!F:P,8,FALSE)</f>
        <v/>
      </c>
      <c r="I107" s="99" t="str">
        <f ca="1">VLOOKUP(E107,Q2.SL!G:O,6,FALSE)</f>
        <v/>
      </c>
      <c r="J107" s="55" t="str">
        <f>IF(ROW()-9&gt;Inf.!$I$10,"",VLOOKUP(E107,Q2.SL!G:O,4,FALSE))</f>
        <v/>
      </c>
      <c r="K107" s="54" t="str">
        <f ca="1">VLOOKUP(E107,Q2.SL!G:R,8,FALSE)</f>
        <v/>
      </c>
      <c r="L107" s="125" t="str">
        <f ca="1">VLOOKUP(E107,Q3.SL!G:O,6,FALSE)</f>
        <v/>
      </c>
      <c r="M107" s="93" t="str">
        <f>IF(ROW()-9&gt;Inf.!$I$10,"",VLOOKUP(E107,Q3.SL!G:O,4,FALSE))</f>
        <v/>
      </c>
      <c r="N107" s="54" t="str">
        <f ca="1">VLOOKUP(E107,Q3.SL!G:R,8,FALSE)</f>
        <v/>
      </c>
      <c r="O107" s="125" t="str">
        <f ca="1">VLOOKUP(E107,Q4.SL!G:O,6,FALSE)</f>
        <v/>
      </c>
      <c r="P107" s="55" t="str">
        <f>IF(ROW()-9&gt;Inf.!$I$10,"",VLOOKUP(E107,Q4.SL!G:O,4,FALSE))</f>
        <v/>
      </c>
      <c r="Q107" s="54" t="str">
        <f ca="1">VLOOKUP(E107,Q4.SL!G:R,8,FALSE)</f>
        <v/>
      </c>
      <c r="R107" s="99" t="str">
        <f t="shared" ca="1" si="1"/>
        <v/>
      </c>
      <c r="S107" s="52"/>
    </row>
    <row r="108" spans="1:19" ht="21.95" customHeight="1">
      <c r="A108" s="99" t="str">
        <f ca="1">IFERROR(IF(AND(F108=0,I108=0,L108=0,O108=0),"-",VLOOKUP(E108,Rec.!H:N,7,FALSE)),"")</f>
        <v/>
      </c>
      <c r="B108" s="53" t="str">
        <f ca="1">IFERROR(VLOOKUP(E108,Rec.!B:H,4,FALSE),"")</f>
        <v/>
      </c>
      <c r="C108" s="53" t="str">
        <f ca="1">IFERROR(VLOOKUP(E108,Rec.!B:H,5,FALSE),"")</f>
        <v/>
      </c>
      <c r="D108" s="52" t="str">
        <f ca="1">IFERROR(VLOOKUP(E108,Rec.!B:H,6,FALSE),"")</f>
        <v/>
      </c>
      <c r="E108" s="99" t="str">
        <f ca="1">IFERROR(VLOOKUP(ROW()-9,Rec.!P:Q,2,FALSE),"")</f>
        <v/>
      </c>
      <c r="F108" s="99">
        <f ca="1">VLOOKUP(E108,Q1.SL!F:M,3,FALSE)</f>
        <v>0</v>
      </c>
      <c r="G108" s="93" t="str">
        <f>IF(ROW()-9&gt;Inf.!$I$10,"",VLOOKUP(E108,Q1.SL!F:M,4,FALSE))</f>
        <v/>
      </c>
      <c r="H108" s="54" t="str">
        <f ca="1">VLOOKUP(E108,Q1.SL!F:P,8,FALSE)</f>
        <v/>
      </c>
      <c r="I108" s="99" t="str">
        <f ca="1">VLOOKUP(E108,Q2.SL!G:O,6,FALSE)</f>
        <v/>
      </c>
      <c r="J108" s="55" t="str">
        <f>IF(ROW()-9&gt;Inf.!$I$10,"",VLOOKUP(E108,Q2.SL!G:O,4,FALSE))</f>
        <v/>
      </c>
      <c r="K108" s="54" t="str">
        <f ca="1">VLOOKUP(E108,Q2.SL!G:R,8,FALSE)</f>
        <v/>
      </c>
      <c r="L108" s="125" t="str">
        <f ca="1">VLOOKUP(E108,Q3.SL!G:O,6,FALSE)</f>
        <v/>
      </c>
      <c r="M108" s="93" t="str">
        <f>IF(ROW()-9&gt;Inf.!$I$10,"",VLOOKUP(E108,Q3.SL!G:O,4,FALSE))</f>
        <v/>
      </c>
      <c r="N108" s="54" t="str">
        <f ca="1">VLOOKUP(E108,Q3.SL!G:R,8,FALSE)</f>
        <v/>
      </c>
      <c r="O108" s="125" t="str">
        <f ca="1">VLOOKUP(E108,Q4.SL!G:O,6,FALSE)</f>
        <v/>
      </c>
      <c r="P108" s="55" t="str">
        <f>IF(ROW()-9&gt;Inf.!$I$10,"",VLOOKUP(E108,Q4.SL!G:O,4,FALSE))</f>
        <v/>
      </c>
      <c r="Q108" s="54" t="str">
        <f ca="1">VLOOKUP(E108,Q4.SL!G:R,8,FALSE)</f>
        <v/>
      </c>
      <c r="R108" s="99" t="str">
        <f t="shared" ca="1" si="1"/>
        <v/>
      </c>
      <c r="S108" s="52"/>
    </row>
    <row r="109" spans="1:19" ht="21.95" customHeight="1">
      <c r="A109" s="99" t="str">
        <f ca="1">IFERROR(IF(AND(F109=0,I109=0,L109=0,O109=0),"-",VLOOKUP(E109,Rec.!H:N,7,FALSE)),"")</f>
        <v/>
      </c>
      <c r="B109" s="53" t="str">
        <f ca="1">IFERROR(VLOOKUP(E109,Rec.!B:H,4,FALSE),"")</f>
        <v/>
      </c>
      <c r="C109" s="53" t="str">
        <f ca="1">IFERROR(VLOOKUP(E109,Rec.!B:H,5,FALSE),"")</f>
        <v/>
      </c>
      <c r="D109" s="52" t="str">
        <f ca="1">IFERROR(VLOOKUP(E109,Rec.!B:H,6,FALSE),"")</f>
        <v/>
      </c>
      <c r="E109" s="99" t="str">
        <f ca="1">IFERROR(VLOOKUP(ROW()-9,Rec.!P:Q,2,FALSE),"")</f>
        <v/>
      </c>
      <c r="F109" s="99">
        <f ca="1">VLOOKUP(E109,Q1.SL!F:M,3,FALSE)</f>
        <v>0</v>
      </c>
      <c r="G109" s="93" t="str">
        <f>IF(ROW()-9&gt;Inf.!$I$10,"",VLOOKUP(E109,Q1.SL!F:M,4,FALSE))</f>
        <v/>
      </c>
      <c r="H109" s="54" t="str">
        <f ca="1">VLOOKUP(E109,Q1.SL!F:P,8,FALSE)</f>
        <v/>
      </c>
      <c r="I109" s="99" t="str">
        <f ca="1">VLOOKUP(E109,Q2.SL!G:O,6,FALSE)</f>
        <v/>
      </c>
      <c r="J109" s="55" t="str">
        <f>IF(ROW()-9&gt;Inf.!$I$10,"",VLOOKUP(E109,Q2.SL!G:O,4,FALSE))</f>
        <v/>
      </c>
      <c r="K109" s="54" t="str">
        <f ca="1">VLOOKUP(E109,Q2.SL!G:R,8,FALSE)</f>
        <v/>
      </c>
      <c r="L109" s="125" t="str">
        <f ca="1">VLOOKUP(E109,Q3.SL!G:O,6,FALSE)</f>
        <v/>
      </c>
      <c r="M109" s="93" t="str">
        <f>IF(ROW()-9&gt;Inf.!$I$10,"",VLOOKUP(E109,Q3.SL!G:O,4,FALSE))</f>
        <v/>
      </c>
      <c r="N109" s="54" t="str">
        <f ca="1">VLOOKUP(E109,Q3.SL!G:R,8,FALSE)</f>
        <v/>
      </c>
      <c r="O109" s="125" t="str">
        <f ca="1">VLOOKUP(E109,Q4.SL!G:O,6,FALSE)</f>
        <v/>
      </c>
      <c r="P109" s="55" t="str">
        <f>IF(ROW()-9&gt;Inf.!$I$10,"",VLOOKUP(E109,Q4.SL!G:O,4,FALSE))</f>
        <v/>
      </c>
      <c r="Q109" s="54" t="str">
        <f ca="1">VLOOKUP(E109,Q4.SL!G:R,8,FALSE)</f>
        <v/>
      </c>
      <c r="R109" s="99" t="str">
        <f t="shared" ca="1" si="1"/>
        <v/>
      </c>
      <c r="S109" s="52"/>
    </row>
    <row r="110" spans="1:19" ht="21.95" customHeight="1">
      <c r="A110" s="99" t="str">
        <f ca="1">IFERROR(IF(AND(F110=0,I110=0,L110=0,O110=0),"-",VLOOKUP(E110,Rec.!H:N,7,FALSE)),"")</f>
        <v/>
      </c>
      <c r="B110" s="53" t="str">
        <f ca="1">IFERROR(VLOOKUP(E110,Rec.!B:H,4,FALSE),"")</f>
        <v/>
      </c>
      <c r="C110" s="53" t="str">
        <f ca="1">IFERROR(VLOOKUP(E110,Rec.!B:H,5,FALSE),"")</f>
        <v/>
      </c>
      <c r="D110" s="52" t="str">
        <f ca="1">IFERROR(VLOOKUP(E110,Rec.!B:H,6,FALSE),"")</f>
        <v/>
      </c>
      <c r="E110" s="99" t="str">
        <f ca="1">IFERROR(VLOOKUP(ROW()-9,Rec.!P:Q,2,FALSE),"")</f>
        <v/>
      </c>
      <c r="F110" s="99">
        <f ca="1">VLOOKUP(E110,Q1.SL!F:M,3,FALSE)</f>
        <v>0</v>
      </c>
      <c r="G110" s="93" t="str">
        <f>IF(ROW()-9&gt;Inf.!$I$10,"",VLOOKUP(E110,Q1.SL!F:M,4,FALSE))</f>
        <v/>
      </c>
      <c r="H110" s="54" t="str">
        <f ca="1">VLOOKUP(E110,Q1.SL!F:P,8,FALSE)</f>
        <v/>
      </c>
      <c r="I110" s="99" t="str">
        <f ca="1">VLOOKUP(E110,Q2.SL!G:O,6,FALSE)</f>
        <v/>
      </c>
      <c r="J110" s="55" t="str">
        <f>IF(ROW()-9&gt;Inf.!$I$10,"",VLOOKUP(E110,Q2.SL!G:O,4,FALSE))</f>
        <v/>
      </c>
      <c r="K110" s="54" t="str">
        <f ca="1">VLOOKUP(E110,Q2.SL!G:R,8,FALSE)</f>
        <v/>
      </c>
      <c r="L110" s="125" t="str">
        <f ca="1">VLOOKUP(E110,Q3.SL!G:O,6,FALSE)</f>
        <v/>
      </c>
      <c r="M110" s="93" t="str">
        <f>IF(ROW()-9&gt;Inf.!$I$10,"",VLOOKUP(E110,Q3.SL!G:O,4,FALSE))</f>
        <v/>
      </c>
      <c r="N110" s="54" t="str">
        <f ca="1">VLOOKUP(E110,Q3.SL!G:R,8,FALSE)</f>
        <v/>
      </c>
      <c r="O110" s="125" t="str">
        <f ca="1">VLOOKUP(E110,Q4.SL!G:O,6,FALSE)</f>
        <v/>
      </c>
      <c r="P110" s="55" t="str">
        <f>IF(ROW()-9&gt;Inf.!$I$10,"",VLOOKUP(E110,Q4.SL!G:O,4,FALSE))</f>
        <v/>
      </c>
      <c r="Q110" s="54" t="str">
        <f ca="1">VLOOKUP(E110,Q4.SL!G:R,8,FALSE)</f>
        <v/>
      </c>
      <c r="R110" s="99" t="str">
        <f t="shared" ca="1" si="1"/>
        <v/>
      </c>
      <c r="S110" s="52"/>
    </row>
    <row r="111" spans="1:19" ht="21.95" customHeight="1">
      <c r="A111" s="99" t="str">
        <f ca="1">IFERROR(IF(AND(F111=0,I111=0,L111=0,O111=0),"-",VLOOKUP(E111,Rec.!H:N,7,FALSE)),"")</f>
        <v/>
      </c>
      <c r="B111" s="53" t="str">
        <f ca="1">IFERROR(VLOOKUP(E111,Rec.!B:H,4,FALSE),"")</f>
        <v/>
      </c>
      <c r="C111" s="53" t="str">
        <f ca="1">IFERROR(VLOOKUP(E111,Rec.!B:H,5,FALSE),"")</f>
        <v/>
      </c>
      <c r="D111" s="52" t="str">
        <f ca="1">IFERROR(VLOOKUP(E111,Rec.!B:H,6,FALSE),"")</f>
        <v/>
      </c>
      <c r="E111" s="99" t="str">
        <f ca="1">IFERROR(VLOOKUP(ROW()-9,Rec.!P:Q,2,FALSE),"")</f>
        <v/>
      </c>
      <c r="F111" s="99">
        <f ca="1">VLOOKUP(E111,Q1.SL!F:M,3,FALSE)</f>
        <v>0</v>
      </c>
      <c r="G111" s="93" t="str">
        <f>IF(ROW()-9&gt;Inf.!$I$10,"",VLOOKUP(E111,Q1.SL!F:M,4,FALSE))</f>
        <v/>
      </c>
      <c r="H111" s="54" t="str">
        <f ca="1">VLOOKUP(E111,Q1.SL!F:P,8,FALSE)</f>
        <v/>
      </c>
      <c r="I111" s="99" t="str">
        <f ca="1">VLOOKUP(E111,Q2.SL!G:O,6,FALSE)</f>
        <v/>
      </c>
      <c r="J111" s="55" t="str">
        <f>IF(ROW()-9&gt;Inf.!$I$10,"",VLOOKUP(E111,Q2.SL!G:O,4,FALSE))</f>
        <v/>
      </c>
      <c r="K111" s="54" t="str">
        <f ca="1">VLOOKUP(E111,Q2.SL!G:R,8,FALSE)</f>
        <v/>
      </c>
      <c r="L111" s="125" t="str">
        <f ca="1">VLOOKUP(E111,Q3.SL!G:O,6,FALSE)</f>
        <v/>
      </c>
      <c r="M111" s="93" t="str">
        <f>IF(ROW()-9&gt;Inf.!$I$10,"",VLOOKUP(E111,Q3.SL!G:O,4,FALSE))</f>
        <v/>
      </c>
      <c r="N111" s="54" t="str">
        <f ca="1">VLOOKUP(E111,Q3.SL!G:R,8,FALSE)</f>
        <v/>
      </c>
      <c r="O111" s="125" t="str">
        <f ca="1">VLOOKUP(E111,Q4.SL!G:O,6,FALSE)</f>
        <v/>
      </c>
      <c r="P111" s="55" t="str">
        <f>IF(ROW()-9&gt;Inf.!$I$10,"",VLOOKUP(E111,Q4.SL!G:O,4,FALSE))</f>
        <v/>
      </c>
      <c r="Q111" s="54" t="str">
        <f ca="1">VLOOKUP(E111,Q4.SL!G:R,8,FALSE)</f>
        <v/>
      </c>
      <c r="R111" s="99" t="str">
        <f t="shared" ca="1" si="1"/>
        <v/>
      </c>
      <c r="S111" s="52"/>
    </row>
    <row r="112" spans="1:19" ht="21.95" customHeight="1">
      <c r="A112" s="99" t="str">
        <f ca="1">IFERROR(IF(AND(F112=0,I112=0,L112=0,O112=0),"-",VLOOKUP(E112,Rec.!H:N,7,FALSE)),"")</f>
        <v/>
      </c>
      <c r="B112" s="53" t="str">
        <f ca="1">IFERROR(VLOOKUP(E112,Rec.!B:H,4,FALSE),"")</f>
        <v/>
      </c>
      <c r="C112" s="53" t="str">
        <f ca="1">IFERROR(VLOOKUP(E112,Rec.!B:H,5,FALSE),"")</f>
        <v/>
      </c>
      <c r="D112" s="52" t="str">
        <f ca="1">IFERROR(VLOOKUP(E112,Rec.!B:H,6,FALSE),"")</f>
        <v/>
      </c>
      <c r="E112" s="99" t="str">
        <f ca="1">IFERROR(VLOOKUP(ROW()-9,Rec.!P:Q,2,FALSE),"")</f>
        <v/>
      </c>
      <c r="F112" s="99">
        <f ca="1">VLOOKUP(E112,Q1.SL!F:M,3,FALSE)</f>
        <v>0</v>
      </c>
      <c r="G112" s="93" t="str">
        <f>IF(ROW()-9&gt;Inf.!$I$10,"",VLOOKUP(E112,Q1.SL!F:M,4,FALSE))</f>
        <v/>
      </c>
      <c r="H112" s="54" t="str">
        <f ca="1">VLOOKUP(E112,Q1.SL!F:P,8,FALSE)</f>
        <v/>
      </c>
      <c r="I112" s="99" t="str">
        <f ca="1">VLOOKUP(E112,Q2.SL!G:O,6,FALSE)</f>
        <v/>
      </c>
      <c r="J112" s="55" t="str">
        <f>IF(ROW()-9&gt;Inf.!$I$10,"",VLOOKUP(E112,Q2.SL!G:O,4,FALSE))</f>
        <v/>
      </c>
      <c r="K112" s="54" t="str">
        <f ca="1">VLOOKUP(E112,Q2.SL!G:R,8,FALSE)</f>
        <v/>
      </c>
      <c r="L112" s="125" t="str">
        <f ca="1">VLOOKUP(E112,Q3.SL!G:O,6,FALSE)</f>
        <v/>
      </c>
      <c r="M112" s="93" t="str">
        <f>IF(ROW()-9&gt;Inf.!$I$10,"",VLOOKUP(E112,Q3.SL!G:O,4,FALSE))</f>
        <v/>
      </c>
      <c r="N112" s="54" t="str">
        <f ca="1">VLOOKUP(E112,Q3.SL!G:R,8,FALSE)</f>
        <v/>
      </c>
      <c r="O112" s="125" t="str">
        <f ca="1">VLOOKUP(E112,Q4.SL!G:O,6,FALSE)</f>
        <v/>
      </c>
      <c r="P112" s="55" t="str">
        <f>IF(ROW()-9&gt;Inf.!$I$10,"",VLOOKUP(E112,Q4.SL!G:O,4,FALSE))</f>
        <v/>
      </c>
      <c r="Q112" s="54" t="str">
        <f ca="1">VLOOKUP(E112,Q4.SL!G:R,8,FALSE)</f>
        <v/>
      </c>
      <c r="R112" s="99" t="str">
        <f t="shared" ca="1" si="1"/>
        <v/>
      </c>
      <c r="S112" s="52"/>
    </row>
    <row r="113" spans="1:19" ht="21.95" customHeight="1">
      <c r="A113" s="99" t="str">
        <f ca="1">IFERROR(IF(AND(F113=0,I113=0,L113=0,O113=0),"-",VLOOKUP(E113,Rec.!H:N,7,FALSE)),"")</f>
        <v/>
      </c>
      <c r="B113" s="53" t="str">
        <f ca="1">IFERROR(VLOOKUP(E113,Rec.!B:H,4,FALSE),"")</f>
        <v/>
      </c>
      <c r="C113" s="53" t="str">
        <f ca="1">IFERROR(VLOOKUP(E113,Rec.!B:H,5,FALSE),"")</f>
        <v/>
      </c>
      <c r="D113" s="52" t="str">
        <f ca="1">IFERROR(VLOOKUP(E113,Rec.!B:H,6,FALSE),"")</f>
        <v/>
      </c>
      <c r="E113" s="99" t="str">
        <f ca="1">IFERROR(VLOOKUP(ROW()-9,Rec.!P:Q,2,FALSE),"")</f>
        <v/>
      </c>
      <c r="F113" s="99">
        <f ca="1">VLOOKUP(E113,Q1.SL!F:M,3,FALSE)</f>
        <v>0</v>
      </c>
      <c r="G113" s="93" t="str">
        <f>IF(ROW()-9&gt;Inf.!$I$10,"",VLOOKUP(E113,Q1.SL!F:M,4,FALSE))</f>
        <v/>
      </c>
      <c r="H113" s="54" t="str">
        <f ca="1">VLOOKUP(E113,Q1.SL!F:P,8,FALSE)</f>
        <v/>
      </c>
      <c r="I113" s="99" t="str">
        <f ca="1">VLOOKUP(E113,Q2.SL!G:O,6,FALSE)</f>
        <v/>
      </c>
      <c r="J113" s="55" t="str">
        <f>IF(ROW()-9&gt;Inf.!$I$10,"",VLOOKUP(E113,Q2.SL!G:O,4,FALSE))</f>
        <v/>
      </c>
      <c r="K113" s="54" t="str">
        <f ca="1">VLOOKUP(E113,Q2.SL!G:R,8,FALSE)</f>
        <v/>
      </c>
      <c r="L113" s="125" t="str">
        <f ca="1">VLOOKUP(E113,Q3.SL!G:O,6,FALSE)</f>
        <v/>
      </c>
      <c r="M113" s="93" t="str">
        <f>IF(ROW()-9&gt;Inf.!$I$10,"",VLOOKUP(E113,Q3.SL!G:O,4,FALSE))</f>
        <v/>
      </c>
      <c r="N113" s="54" t="str">
        <f ca="1">VLOOKUP(E113,Q3.SL!G:R,8,FALSE)</f>
        <v/>
      </c>
      <c r="O113" s="125" t="str">
        <f ca="1">VLOOKUP(E113,Q4.SL!G:O,6,FALSE)</f>
        <v/>
      </c>
      <c r="P113" s="55" t="str">
        <f>IF(ROW()-9&gt;Inf.!$I$10,"",VLOOKUP(E113,Q4.SL!G:O,4,FALSE))</f>
        <v/>
      </c>
      <c r="Q113" s="54" t="str">
        <f ca="1">VLOOKUP(E113,Q4.SL!G:R,8,FALSE)</f>
        <v/>
      </c>
      <c r="R113" s="99" t="str">
        <f t="shared" ca="1" si="1"/>
        <v/>
      </c>
      <c r="S113" s="52"/>
    </row>
    <row r="114" spans="1:19" ht="21.95" customHeight="1">
      <c r="A114" s="99" t="str">
        <f ca="1">IFERROR(IF(AND(F114=0,I114=0,L114=0,O114=0),"-",VLOOKUP(E114,Rec.!H:N,7,FALSE)),"")</f>
        <v/>
      </c>
      <c r="B114" s="53" t="str">
        <f ca="1">IFERROR(VLOOKUP(E114,Rec.!B:H,4,FALSE),"")</f>
        <v/>
      </c>
      <c r="C114" s="53" t="str">
        <f ca="1">IFERROR(VLOOKUP(E114,Rec.!B:H,5,FALSE),"")</f>
        <v/>
      </c>
      <c r="D114" s="52" t="str">
        <f ca="1">IFERROR(VLOOKUP(E114,Rec.!B:H,6,FALSE),"")</f>
        <v/>
      </c>
      <c r="E114" s="99" t="str">
        <f ca="1">IFERROR(VLOOKUP(ROW()-9,Rec.!P:Q,2,FALSE),"")</f>
        <v/>
      </c>
      <c r="F114" s="99">
        <f ca="1">VLOOKUP(E114,Q1.SL!F:M,3,FALSE)</f>
        <v>0</v>
      </c>
      <c r="G114" s="93" t="str">
        <f>IF(ROW()-9&gt;Inf.!$I$10,"",VLOOKUP(E114,Q1.SL!F:M,4,FALSE))</f>
        <v/>
      </c>
      <c r="H114" s="54" t="str">
        <f ca="1">VLOOKUP(E114,Q1.SL!F:P,8,FALSE)</f>
        <v/>
      </c>
      <c r="I114" s="99" t="str">
        <f ca="1">VLOOKUP(E114,Q2.SL!G:O,6,FALSE)</f>
        <v/>
      </c>
      <c r="J114" s="55" t="str">
        <f>IF(ROW()-9&gt;Inf.!$I$10,"",VLOOKUP(E114,Q2.SL!G:O,4,FALSE))</f>
        <v/>
      </c>
      <c r="K114" s="54" t="str">
        <f ca="1">VLOOKUP(E114,Q2.SL!G:R,8,FALSE)</f>
        <v/>
      </c>
      <c r="L114" s="125" t="str">
        <f ca="1">VLOOKUP(E114,Q3.SL!G:O,6,FALSE)</f>
        <v/>
      </c>
      <c r="M114" s="93" t="str">
        <f>IF(ROW()-9&gt;Inf.!$I$10,"",VLOOKUP(E114,Q3.SL!G:O,4,FALSE))</f>
        <v/>
      </c>
      <c r="N114" s="54" t="str">
        <f ca="1">VLOOKUP(E114,Q3.SL!G:R,8,FALSE)</f>
        <v/>
      </c>
      <c r="O114" s="125" t="str">
        <f ca="1">VLOOKUP(E114,Q4.SL!G:O,6,FALSE)</f>
        <v/>
      </c>
      <c r="P114" s="55" t="str">
        <f>IF(ROW()-9&gt;Inf.!$I$10,"",VLOOKUP(E114,Q4.SL!G:O,4,FALSE))</f>
        <v/>
      </c>
      <c r="Q114" s="54" t="str">
        <f ca="1">VLOOKUP(E114,Q4.SL!G:R,8,FALSE)</f>
        <v/>
      </c>
      <c r="R114" s="99" t="str">
        <f t="shared" ca="1" si="1"/>
        <v/>
      </c>
      <c r="S114" s="52"/>
    </row>
    <row r="115" spans="1:19" ht="21.95" customHeight="1">
      <c r="A115" s="99" t="str">
        <f ca="1">IFERROR(IF(AND(F115=0,I115=0,L115=0,O115=0),"-",VLOOKUP(E115,Rec.!H:N,7,FALSE)),"")</f>
        <v/>
      </c>
      <c r="B115" s="53" t="str">
        <f ca="1">IFERROR(VLOOKUP(E115,Rec.!B:H,4,FALSE),"")</f>
        <v/>
      </c>
      <c r="C115" s="53" t="str">
        <f ca="1">IFERROR(VLOOKUP(E115,Rec.!B:H,5,FALSE),"")</f>
        <v/>
      </c>
      <c r="D115" s="52" t="str">
        <f ca="1">IFERROR(VLOOKUP(E115,Rec.!B:H,6,FALSE),"")</f>
        <v/>
      </c>
      <c r="E115" s="99" t="str">
        <f ca="1">IFERROR(VLOOKUP(ROW()-9,Rec.!P:Q,2,FALSE),"")</f>
        <v/>
      </c>
      <c r="F115" s="99">
        <f ca="1">VLOOKUP(E115,Q1.SL!F:M,3,FALSE)</f>
        <v>0</v>
      </c>
      <c r="G115" s="93" t="str">
        <f>IF(ROW()-9&gt;Inf.!$I$10,"",VLOOKUP(E115,Q1.SL!F:M,4,FALSE))</f>
        <v/>
      </c>
      <c r="H115" s="54" t="str">
        <f ca="1">VLOOKUP(E115,Q1.SL!F:P,8,FALSE)</f>
        <v/>
      </c>
      <c r="I115" s="99" t="str">
        <f ca="1">VLOOKUP(E115,Q2.SL!G:O,6,FALSE)</f>
        <v/>
      </c>
      <c r="J115" s="55" t="str">
        <f>IF(ROW()-9&gt;Inf.!$I$10,"",VLOOKUP(E115,Q2.SL!G:O,4,FALSE))</f>
        <v/>
      </c>
      <c r="K115" s="54" t="str">
        <f ca="1">VLOOKUP(E115,Q2.SL!G:R,8,FALSE)</f>
        <v/>
      </c>
      <c r="L115" s="125" t="str">
        <f ca="1">VLOOKUP(E115,Q3.SL!G:O,6,FALSE)</f>
        <v/>
      </c>
      <c r="M115" s="93" t="str">
        <f>IF(ROW()-9&gt;Inf.!$I$10,"",VLOOKUP(E115,Q3.SL!G:O,4,FALSE))</f>
        <v/>
      </c>
      <c r="N115" s="54" t="str">
        <f ca="1">VLOOKUP(E115,Q3.SL!G:R,8,FALSE)</f>
        <v/>
      </c>
      <c r="O115" s="125" t="str">
        <f ca="1">VLOOKUP(E115,Q4.SL!G:O,6,FALSE)</f>
        <v/>
      </c>
      <c r="P115" s="55" t="str">
        <f>IF(ROW()-9&gt;Inf.!$I$10,"",VLOOKUP(E115,Q4.SL!G:O,4,FALSE))</f>
        <v/>
      </c>
      <c r="Q115" s="54" t="str">
        <f ca="1">VLOOKUP(E115,Q4.SL!G:R,8,FALSE)</f>
        <v/>
      </c>
      <c r="R115" s="99" t="str">
        <f t="shared" ca="1" si="1"/>
        <v/>
      </c>
      <c r="S115" s="52"/>
    </row>
    <row r="116" spans="1:19" ht="21.95" customHeight="1">
      <c r="A116" s="99" t="str">
        <f ca="1">IFERROR(IF(AND(F116=0,I116=0,L116=0,O116=0),"-",VLOOKUP(E116,Rec.!H:N,7,FALSE)),"")</f>
        <v/>
      </c>
      <c r="B116" s="53" t="str">
        <f ca="1">IFERROR(VLOOKUP(E116,Rec.!B:H,4,FALSE),"")</f>
        <v/>
      </c>
      <c r="C116" s="53" t="str">
        <f ca="1">IFERROR(VLOOKUP(E116,Rec.!B:H,5,FALSE),"")</f>
        <v/>
      </c>
      <c r="D116" s="52" t="str">
        <f ca="1">IFERROR(VLOOKUP(E116,Rec.!B:H,6,FALSE),"")</f>
        <v/>
      </c>
      <c r="E116" s="99" t="str">
        <f ca="1">IFERROR(VLOOKUP(ROW()-9,Rec.!P:Q,2,FALSE),"")</f>
        <v/>
      </c>
      <c r="F116" s="99">
        <f ca="1">VLOOKUP(E116,Q1.SL!F:M,3,FALSE)</f>
        <v>0</v>
      </c>
      <c r="G116" s="93" t="str">
        <f>IF(ROW()-9&gt;Inf.!$I$10,"",VLOOKUP(E116,Q1.SL!F:M,4,FALSE))</f>
        <v/>
      </c>
      <c r="H116" s="54" t="str">
        <f ca="1">VLOOKUP(E116,Q1.SL!F:P,8,FALSE)</f>
        <v/>
      </c>
      <c r="I116" s="99" t="str">
        <f ca="1">VLOOKUP(E116,Q2.SL!G:O,6,FALSE)</f>
        <v/>
      </c>
      <c r="J116" s="55" t="str">
        <f>IF(ROW()-9&gt;Inf.!$I$10,"",VLOOKUP(E116,Q2.SL!G:O,4,FALSE))</f>
        <v/>
      </c>
      <c r="K116" s="54" t="str">
        <f ca="1">VLOOKUP(E116,Q2.SL!G:R,8,FALSE)</f>
        <v/>
      </c>
      <c r="L116" s="125" t="str">
        <f ca="1">VLOOKUP(E116,Q3.SL!G:O,6,FALSE)</f>
        <v/>
      </c>
      <c r="M116" s="93" t="str">
        <f>IF(ROW()-9&gt;Inf.!$I$10,"",VLOOKUP(E116,Q3.SL!G:O,4,FALSE))</f>
        <v/>
      </c>
      <c r="N116" s="54" t="str">
        <f ca="1">VLOOKUP(E116,Q3.SL!G:R,8,FALSE)</f>
        <v/>
      </c>
      <c r="O116" s="125" t="str">
        <f ca="1">VLOOKUP(E116,Q4.SL!G:O,6,FALSE)</f>
        <v/>
      </c>
      <c r="P116" s="55" t="str">
        <f>IF(ROW()-9&gt;Inf.!$I$10,"",VLOOKUP(E116,Q4.SL!G:O,4,FALSE))</f>
        <v/>
      </c>
      <c r="Q116" s="54" t="str">
        <f ca="1">VLOOKUP(E116,Q4.SL!G:R,8,FALSE)</f>
        <v/>
      </c>
      <c r="R116" s="99" t="str">
        <f t="shared" ca="1" si="1"/>
        <v/>
      </c>
      <c r="S116" s="52"/>
    </row>
    <row r="117" spans="1:19" ht="21.95" customHeight="1">
      <c r="A117" s="99" t="str">
        <f ca="1">IFERROR(IF(AND(F117=0,I117=0,L117=0,O117=0),"-",VLOOKUP(E117,Rec.!H:N,7,FALSE)),"")</f>
        <v/>
      </c>
      <c r="B117" s="53" t="str">
        <f ca="1">IFERROR(VLOOKUP(E117,Rec.!B:H,4,FALSE),"")</f>
        <v/>
      </c>
      <c r="C117" s="53" t="str">
        <f ca="1">IFERROR(VLOOKUP(E117,Rec.!B:H,5,FALSE),"")</f>
        <v/>
      </c>
      <c r="D117" s="52" t="str">
        <f ca="1">IFERROR(VLOOKUP(E117,Rec.!B:H,6,FALSE),"")</f>
        <v/>
      </c>
      <c r="E117" s="99" t="str">
        <f ca="1">IFERROR(VLOOKUP(ROW()-9,Rec.!P:Q,2,FALSE),"")</f>
        <v/>
      </c>
      <c r="F117" s="99">
        <f ca="1">VLOOKUP(E117,Q1.SL!F:M,3,FALSE)</f>
        <v>0</v>
      </c>
      <c r="G117" s="93" t="str">
        <f>IF(ROW()-9&gt;Inf.!$I$10,"",VLOOKUP(E117,Q1.SL!F:M,4,FALSE))</f>
        <v/>
      </c>
      <c r="H117" s="54" t="str">
        <f ca="1">VLOOKUP(E117,Q1.SL!F:P,8,FALSE)</f>
        <v/>
      </c>
      <c r="I117" s="99" t="str">
        <f ca="1">VLOOKUP(E117,Q2.SL!G:O,6,FALSE)</f>
        <v/>
      </c>
      <c r="J117" s="55" t="str">
        <f>IF(ROW()-9&gt;Inf.!$I$10,"",VLOOKUP(E117,Q2.SL!G:O,4,FALSE))</f>
        <v/>
      </c>
      <c r="K117" s="54" t="str">
        <f ca="1">VLOOKUP(E117,Q2.SL!G:R,8,FALSE)</f>
        <v/>
      </c>
      <c r="L117" s="125" t="str">
        <f ca="1">VLOOKUP(E117,Q3.SL!G:O,6,FALSE)</f>
        <v/>
      </c>
      <c r="M117" s="93" t="str">
        <f>IF(ROW()-9&gt;Inf.!$I$10,"",VLOOKUP(E117,Q3.SL!G:O,4,FALSE))</f>
        <v/>
      </c>
      <c r="N117" s="54" t="str">
        <f ca="1">VLOOKUP(E117,Q3.SL!G:R,8,FALSE)</f>
        <v/>
      </c>
      <c r="O117" s="125" t="str">
        <f ca="1">VLOOKUP(E117,Q4.SL!G:O,6,FALSE)</f>
        <v/>
      </c>
      <c r="P117" s="55" t="str">
        <f>IF(ROW()-9&gt;Inf.!$I$10,"",VLOOKUP(E117,Q4.SL!G:O,4,FALSE))</f>
        <v/>
      </c>
      <c r="Q117" s="54" t="str">
        <f ca="1">VLOOKUP(E117,Q4.SL!G:R,8,FALSE)</f>
        <v/>
      </c>
      <c r="R117" s="99" t="str">
        <f t="shared" ca="1" si="1"/>
        <v/>
      </c>
      <c r="S117" s="52"/>
    </row>
    <row r="118" spans="1:19" ht="21.95" customHeight="1">
      <c r="A118" s="99" t="str">
        <f ca="1">IFERROR(IF(AND(F118=0,I118=0,L118=0,O118=0),"-",VLOOKUP(E118,Rec.!H:N,7,FALSE)),"")</f>
        <v/>
      </c>
      <c r="B118" s="53" t="str">
        <f ca="1">IFERROR(VLOOKUP(E118,Rec.!B:H,4,FALSE),"")</f>
        <v/>
      </c>
      <c r="C118" s="53" t="str">
        <f ca="1">IFERROR(VLOOKUP(E118,Rec.!B:H,5,FALSE),"")</f>
        <v/>
      </c>
      <c r="D118" s="52" t="str">
        <f ca="1">IFERROR(VLOOKUP(E118,Rec.!B:H,6,FALSE),"")</f>
        <v/>
      </c>
      <c r="E118" s="99" t="str">
        <f ca="1">IFERROR(VLOOKUP(ROW()-9,Rec.!P:Q,2,FALSE),"")</f>
        <v/>
      </c>
      <c r="F118" s="99">
        <f ca="1">VLOOKUP(E118,Q1.SL!F:M,3,FALSE)</f>
        <v>0</v>
      </c>
      <c r="G118" s="93" t="str">
        <f>IF(ROW()-9&gt;Inf.!$I$10,"",VLOOKUP(E118,Q1.SL!F:M,4,FALSE))</f>
        <v/>
      </c>
      <c r="H118" s="54" t="str">
        <f ca="1">VLOOKUP(E118,Q1.SL!F:P,8,FALSE)</f>
        <v/>
      </c>
      <c r="I118" s="99" t="str">
        <f ca="1">VLOOKUP(E118,Q2.SL!G:O,6,FALSE)</f>
        <v/>
      </c>
      <c r="J118" s="55" t="str">
        <f>IF(ROW()-9&gt;Inf.!$I$10,"",VLOOKUP(E118,Q2.SL!G:O,4,FALSE))</f>
        <v/>
      </c>
      <c r="K118" s="54" t="str">
        <f ca="1">VLOOKUP(E118,Q2.SL!G:R,8,FALSE)</f>
        <v/>
      </c>
      <c r="L118" s="125" t="str">
        <f ca="1">VLOOKUP(E118,Q3.SL!G:O,6,FALSE)</f>
        <v/>
      </c>
      <c r="M118" s="93" t="str">
        <f>IF(ROW()-9&gt;Inf.!$I$10,"",VLOOKUP(E118,Q3.SL!G:O,4,FALSE))</f>
        <v/>
      </c>
      <c r="N118" s="54" t="str">
        <f ca="1">VLOOKUP(E118,Q3.SL!G:R,8,FALSE)</f>
        <v/>
      </c>
      <c r="O118" s="125" t="str">
        <f ca="1">VLOOKUP(E118,Q4.SL!G:O,6,FALSE)</f>
        <v/>
      </c>
      <c r="P118" s="55" t="str">
        <f>IF(ROW()-9&gt;Inf.!$I$10,"",VLOOKUP(E118,Q4.SL!G:O,4,FALSE))</f>
        <v/>
      </c>
      <c r="Q118" s="54" t="str">
        <f ca="1">VLOOKUP(E118,Q4.SL!G:R,8,FALSE)</f>
        <v/>
      </c>
      <c r="R118" s="99" t="str">
        <f t="shared" ca="1" si="1"/>
        <v/>
      </c>
      <c r="S118" s="52"/>
    </row>
    <row r="119" spans="1:19" ht="21.95" customHeight="1">
      <c r="A119" s="99" t="str">
        <f ca="1">IFERROR(IF(AND(F119=0,I119=0,L119=0,O119=0),"-",VLOOKUP(E119,Rec.!H:N,7,FALSE)),"")</f>
        <v/>
      </c>
      <c r="B119" s="53" t="str">
        <f ca="1">IFERROR(VLOOKUP(E119,Rec.!B:H,4,FALSE),"")</f>
        <v/>
      </c>
      <c r="C119" s="53" t="str">
        <f ca="1">IFERROR(VLOOKUP(E119,Rec.!B:H,5,FALSE),"")</f>
        <v/>
      </c>
      <c r="D119" s="52" t="str">
        <f ca="1">IFERROR(VLOOKUP(E119,Rec.!B:H,6,FALSE),"")</f>
        <v/>
      </c>
      <c r="E119" s="99" t="str">
        <f ca="1">IFERROR(VLOOKUP(ROW()-9,Rec.!P:Q,2,FALSE),"")</f>
        <v/>
      </c>
      <c r="F119" s="99">
        <f ca="1">VLOOKUP(E119,Q1.SL!F:M,3,FALSE)</f>
        <v>0</v>
      </c>
      <c r="G119" s="93" t="str">
        <f>IF(ROW()-9&gt;Inf.!$I$10,"",VLOOKUP(E119,Q1.SL!F:M,4,FALSE))</f>
        <v/>
      </c>
      <c r="H119" s="54" t="str">
        <f ca="1">VLOOKUP(E119,Q1.SL!F:P,8,FALSE)</f>
        <v/>
      </c>
      <c r="I119" s="99" t="str">
        <f ca="1">VLOOKUP(E119,Q2.SL!G:O,6,FALSE)</f>
        <v/>
      </c>
      <c r="J119" s="55" t="str">
        <f>IF(ROW()-9&gt;Inf.!$I$10,"",VLOOKUP(E119,Q2.SL!G:O,4,FALSE))</f>
        <v/>
      </c>
      <c r="K119" s="54" t="str">
        <f ca="1">VLOOKUP(E119,Q2.SL!G:R,8,FALSE)</f>
        <v/>
      </c>
      <c r="L119" s="125" t="str">
        <f ca="1">VLOOKUP(E119,Q3.SL!G:O,6,FALSE)</f>
        <v/>
      </c>
      <c r="M119" s="93" t="str">
        <f>IF(ROW()-9&gt;Inf.!$I$10,"",VLOOKUP(E119,Q3.SL!G:O,4,FALSE))</f>
        <v/>
      </c>
      <c r="N119" s="54" t="str">
        <f ca="1">VLOOKUP(E119,Q3.SL!G:R,8,FALSE)</f>
        <v/>
      </c>
      <c r="O119" s="125" t="str">
        <f ca="1">VLOOKUP(E119,Q4.SL!G:O,6,FALSE)</f>
        <v/>
      </c>
      <c r="P119" s="55" t="str">
        <f>IF(ROW()-9&gt;Inf.!$I$10,"",VLOOKUP(E119,Q4.SL!G:O,4,FALSE))</f>
        <v/>
      </c>
      <c r="Q119" s="54" t="str">
        <f ca="1">VLOOKUP(E119,Q4.SL!G:R,8,FALSE)</f>
        <v/>
      </c>
      <c r="R119" s="99" t="str">
        <f t="shared" ca="1" si="1"/>
        <v/>
      </c>
      <c r="S119" s="52"/>
    </row>
    <row r="120" spans="1:19" ht="21.95" customHeight="1">
      <c r="A120" s="99" t="str">
        <f ca="1">IFERROR(IF(AND(F120=0,I120=0,L120=0,O120=0),"-",VLOOKUP(E120,Rec.!H:N,7,FALSE)),"")</f>
        <v/>
      </c>
      <c r="B120" s="53" t="str">
        <f ca="1">IFERROR(VLOOKUP(E120,Rec.!B:H,4,FALSE),"")</f>
        <v/>
      </c>
      <c r="C120" s="53" t="str">
        <f ca="1">IFERROR(VLOOKUP(E120,Rec.!B:H,5,FALSE),"")</f>
        <v/>
      </c>
      <c r="D120" s="52" t="str">
        <f ca="1">IFERROR(VLOOKUP(E120,Rec.!B:H,6,FALSE),"")</f>
        <v/>
      </c>
      <c r="E120" s="99" t="str">
        <f ca="1">IFERROR(VLOOKUP(ROW()-9,Rec.!P:Q,2,FALSE),"")</f>
        <v/>
      </c>
      <c r="F120" s="99">
        <f ca="1">VLOOKUP(E120,Q1.SL!F:M,3,FALSE)</f>
        <v>0</v>
      </c>
      <c r="G120" s="93" t="str">
        <f>IF(ROW()-9&gt;Inf.!$I$10,"",VLOOKUP(E120,Q1.SL!F:M,4,FALSE))</f>
        <v/>
      </c>
      <c r="H120" s="54" t="str">
        <f ca="1">VLOOKUP(E120,Q1.SL!F:P,8,FALSE)</f>
        <v/>
      </c>
      <c r="I120" s="99" t="str">
        <f ca="1">VLOOKUP(E120,Q2.SL!G:O,6,FALSE)</f>
        <v/>
      </c>
      <c r="J120" s="55" t="str">
        <f>IF(ROW()-9&gt;Inf.!$I$10,"",VLOOKUP(E120,Q2.SL!G:O,4,FALSE))</f>
        <v/>
      </c>
      <c r="K120" s="54" t="str">
        <f ca="1">VLOOKUP(E120,Q2.SL!G:R,8,FALSE)</f>
        <v/>
      </c>
      <c r="L120" s="125" t="str">
        <f ca="1">VLOOKUP(E120,Q3.SL!G:O,6,FALSE)</f>
        <v/>
      </c>
      <c r="M120" s="93" t="str">
        <f>IF(ROW()-9&gt;Inf.!$I$10,"",VLOOKUP(E120,Q3.SL!G:O,4,FALSE))</f>
        <v/>
      </c>
      <c r="N120" s="54" t="str">
        <f ca="1">VLOOKUP(E120,Q3.SL!G:R,8,FALSE)</f>
        <v/>
      </c>
      <c r="O120" s="125" t="str">
        <f ca="1">VLOOKUP(E120,Q4.SL!G:O,6,FALSE)</f>
        <v/>
      </c>
      <c r="P120" s="55" t="str">
        <f>IF(ROW()-9&gt;Inf.!$I$10,"",VLOOKUP(E120,Q4.SL!G:O,4,FALSE))</f>
        <v/>
      </c>
      <c r="Q120" s="54" t="str">
        <f ca="1">VLOOKUP(E120,Q4.SL!G:R,8,FALSE)</f>
        <v/>
      </c>
      <c r="R120" s="99" t="str">
        <f t="shared" ca="1" si="1"/>
        <v/>
      </c>
      <c r="S120" s="52"/>
    </row>
    <row r="121" spans="1:19" ht="21.95" customHeight="1">
      <c r="A121" s="99" t="str">
        <f ca="1">IFERROR(IF(AND(F121=0,I121=0,L121=0,O121=0),"-",VLOOKUP(E121,Rec.!H:N,7,FALSE)),"")</f>
        <v/>
      </c>
      <c r="B121" s="53" t="str">
        <f ca="1">IFERROR(VLOOKUP(E121,Rec.!B:H,4,FALSE),"")</f>
        <v/>
      </c>
      <c r="C121" s="53" t="str">
        <f ca="1">IFERROR(VLOOKUP(E121,Rec.!B:H,5,FALSE),"")</f>
        <v/>
      </c>
      <c r="D121" s="52" t="str">
        <f ca="1">IFERROR(VLOOKUP(E121,Rec.!B:H,6,FALSE),"")</f>
        <v/>
      </c>
      <c r="E121" s="99" t="str">
        <f ca="1">IFERROR(VLOOKUP(ROW()-9,Rec.!P:Q,2,FALSE),"")</f>
        <v/>
      </c>
      <c r="F121" s="99">
        <f ca="1">VLOOKUP(E121,Q1.SL!F:M,3,FALSE)</f>
        <v>0</v>
      </c>
      <c r="G121" s="93" t="str">
        <f>IF(ROW()-9&gt;Inf.!$I$10,"",VLOOKUP(E121,Q1.SL!F:M,4,FALSE))</f>
        <v/>
      </c>
      <c r="H121" s="54" t="str">
        <f ca="1">VLOOKUP(E121,Q1.SL!F:P,8,FALSE)</f>
        <v/>
      </c>
      <c r="I121" s="99" t="str">
        <f ca="1">VLOOKUP(E121,Q2.SL!G:O,6,FALSE)</f>
        <v/>
      </c>
      <c r="J121" s="55" t="str">
        <f>IF(ROW()-9&gt;Inf.!$I$10,"",VLOOKUP(E121,Q2.SL!G:O,4,FALSE))</f>
        <v/>
      </c>
      <c r="K121" s="54" t="str">
        <f ca="1">VLOOKUP(E121,Q2.SL!G:R,8,FALSE)</f>
        <v/>
      </c>
      <c r="L121" s="125" t="str">
        <f ca="1">VLOOKUP(E121,Q3.SL!G:O,6,FALSE)</f>
        <v/>
      </c>
      <c r="M121" s="93" t="str">
        <f>IF(ROW()-9&gt;Inf.!$I$10,"",VLOOKUP(E121,Q3.SL!G:O,4,FALSE))</f>
        <v/>
      </c>
      <c r="N121" s="54" t="str">
        <f ca="1">VLOOKUP(E121,Q3.SL!G:R,8,FALSE)</f>
        <v/>
      </c>
      <c r="O121" s="125" t="str">
        <f ca="1">VLOOKUP(E121,Q4.SL!G:O,6,FALSE)</f>
        <v/>
      </c>
      <c r="P121" s="55" t="str">
        <f>IF(ROW()-9&gt;Inf.!$I$10,"",VLOOKUP(E121,Q4.SL!G:O,4,FALSE))</f>
        <v/>
      </c>
      <c r="Q121" s="54" t="str">
        <f ca="1">VLOOKUP(E121,Q4.SL!G:R,8,FALSE)</f>
        <v/>
      </c>
      <c r="R121" s="99" t="str">
        <f t="shared" ca="1" si="1"/>
        <v/>
      </c>
      <c r="S121" s="52"/>
    </row>
    <row r="122" spans="1:19" ht="21.95" customHeight="1">
      <c r="A122" s="99" t="str">
        <f ca="1">IFERROR(IF(AND(F122=0,I122=0,L122=0,O122=0),"-",VLOOKUP(E122,Rec.!H:N,7,FALSE)),"")</f>
        <v/>
      </c>
      <c r="B122" s="53" t="str">
        <f ca="1">IFERROR(VLOOKUP(E122,Rec.!B:H,4,FALSE),"")</f>
        <v/>
      </c>
      <c r="C122" s="53" t="str">
        <f ca="1">IFERROR(VLOOKUP(E122,Rec.!B:H,5,FALSE),"")</f>
        <v/>
      </c>
      <c r="D122" s="52" t="str">
        <f ca="1">IFERROR(VLOOKUP(E122,Rec.!B:H,6,FALSE),"")</f>
        <v/>
      </c>
      <c r="E122" s="99" t="str">
        <f ca="1">IFERROR(VLOOKUP(ROW()-9,Rec.!P:Q,2,FALSE),"")</f>
        <v/>
      </c>
      <c r="F122" s="99">
        <f ca="1">VLOOKUP(E122,Q1.SL!F:M,3,FALSE)</f>
        <v>0</v>
      </c>
      <c r="G122" s="93" t="str">
        <f>IF(ROW()-9&gt;Inf.!$I$10,"",VLOOKUP(E122,Q1.SL!F:M,4,FALSE))</f>
        <v/>
      </c>
      <c r="H122" s="54" t="str">
        <f ca="1">VLOOKUP(E122,Q1.SL!F:P,8,FALSE)</f>
        <v/>
      </c>
      <c r="I122" s="99" t="str">
        <f ca="1">VLOOKUP(E122,Q2.SL!G:O,6,FALSE)</f>
        <v/>
      </c>
      <c r="J122" s="55" t="str">
        <f>IF(ROW()-9&gt;Inf.!$I$10,"",VLOOKUP(E122,Q2.SL!G:O,4,FALSE))</f>
        <v/>
      </c>
      <c r="K122" s="54" t="str">
        <f ca="1">VLOOKUP(E122,Q2.SL!G:R,8,FALSE)</f>
        <v/>
      </c>
      <c r="L122" s="125" t="str">
        <f ca="1">VLOOKUP(E122,Q3.SL!G:O,6,FALSE)</f>
        <v/>
      </c>
      <c r="M122" s="93" t="str">
        <f>IF(ROW()-9&gt;Inf.!$I$10,"",VLOOKUP(E122,Q3.SL!G:O,4,FALSE))</f>
        <v/>
      </c>
      <c r="N122" s="54" t="str">
        <f ca="1">VLOOKUP(E122,Q3.SL!G:R,8,FALSE)</f>
        <v/>
      </c>
      <c r="O122" s="125" t="str">
        <f ca="1">VLOOKUP(E122,Q4.SL!G:O,6,FALSE)</f>
        <v/>
      </c>
      <c r="P122" s="55" t="str">
        <f>IF(ROW()-9&gt;Inf.!$I$10,"",VLOOKUP(E122,Q4.SL!G:O,4,FALSE))</f>
        <v/>
      </c>
      <c r="Q122" s="54" t="str">
        <f ca="1">VLOOKUP(E122,Q4.SL!G:R,8,FALSE)</f>
        <v/>
      </c>
      <c r="R122" s="99" t="str">
        <f t="shared" ca="1" si="1"/>
        <v/>
      </c>
      <c r="S122" s="52"/>
    </row>
    <row r="123" spans="1:19" ht="21.95" customHeight="1">
      <c r="A123" s="99" t="str">
        <f ca="1">IFERROR(IF(AND(F123=0,I123=0,L123=0,O123=0),"-",VLOOKUP(E123,Rec.!H:N,7,FALSE)),"")</f>
        <v/>
      </c>
      <c r="B123" s="53" t="str">
        <f ca="1">IFERROR(VLOOKUP(E123,Rec.!B:H,4,FALSE),"")</f>
        <v/>
      </c>
      <c r="C123" s="53" t="str">
        <f ca="1">IFERROR(VLOOKUP(E123,Rec.!B:H,5,FALSE),"")</f>
        <v/>
      </c>
      <c r="D123" s="52" t="str">
        <f ca="1">IFERROR(VLOOKUP(E123,Rec.!B:H,6,FALSE),"")</f>
        <v/>
      </c>
      <c r="E123" s="99" t="str">
        <f ca="1">IFERROR(VLOOKUP(ROW()-9,Rec.!P:Q,2,FALSE),"")</f>
        <v/>
      </c>
      <c r="F123" s="99">
        <f ca="1">VLOOKUP(E123,Q1.SL!F:M,3,FALSE)</f>
        <v>0</v>
      </c>
      <c r="G123" s="93" t="str">
        <f>IF(ROW()-9&gt;Inf.!$I$10,"",VLOOKUP(E123,Q1.SL!F:M,4,FALSE))</f>
        <v/>
      </c>
      <c r="H123" s="54" t="str">
        <f ca="1">VLOOKUP(E123,Q1.SL!F:P,8,FALSE)</f>
        <v/>
      </c>
      <c r="I123" s="99" t="str">
        <f ca="1">VLOOKUP(E123,Q2.SL!G:O,6,FALSE)</f>
        <v/>
      </c>
      <c r="J123" s="55" t="str">
        <f>IF(ROW()-9&gt;Inf.!$I$10,"",VLOOKUP(E123,Q2.SL!G:O,4,FALSE))</f>
        <v/>
      </c>
      <c r="K123" s="54" t="str">
        <f ca="1">VLOOKUP(E123,Q2.SL!G:R,8,FALSE)</f>
        <v/>
      </c>
      <c r="L123" s="125" t="str">
        <f ca="1">VLOOKUP(E123,Q3.SL!G:O,6,FALSE)</f>
        <v/>
      </c>
      <c r="M123" s="93" t="str">
        <f>IF(ROW()-9&gt;Inf.!$I$10,"",VLOOKUP(E123,Q3.SL!G:O,4,FALSE))</f>
        <v/>
      </c>
      <c r="N123" s="54" t="str">
        <f ca="1">VLOOKUP(E123,Q3.SL!G:R,8,FALSE)</f>
        <v/>
      </c>
      <c r="O123" s="125" t="str">
        <f ca="1">VLOOKUP(E123,Q4.SL!G:O,6,FALSE)</f>
        <v/>
      </c>
      <c r="P123" s="55" t="str">
        <f>IF(ROW()-9&gt;Inf.!$I$10,"",VLOOKUP(E123,Q4.SL!G:O,4,FALSE))</f>
        <v/>
      </c>
      <c r="Q123" s="54" t="str">
        <f ca="1">VLOOKUP(E123,Q4.SL!G:R,8,FALSE)</f>
        <v/>
      </c>
      <c r="R123" s="99" t="str">
        <f t="shared" ca="1" si="1"/>
        <v/>
      </c>
      <c r="S123" s="52"/>
    </row>
    <row r="124" spans="1:19" ht="21.95" customHeight="1">
      <c r="A124" s="99" t="str">
        <f ca="1">IFERROR(IF(AND(F124=0,I124=0,L124=0,O124=0),"-",VLOOKUP(E124,Rec.!H:N,7,FALSE)),"")</f>
        <v/>
      </c>
      <c r="B124" s="53" t="str">
        <f ca="1">IFERROR(VLOOKUP(E124,Rec.!B:H,4,FALSE),"")</f>
        <v/>
      </c>
      <c r="C124" s="53" t="str">
        <f ca="1">IFERROR(VLOOKUP(E124,Rec.!B:H,5,FALSE),"")</f>
        <v/>
      </c>
      <c r="D124" s="52" t="str">
        <f ca="1">IFERROR(VLOOKUP(E124,Rec.!B:H,6,FALSE),"")</f>
        <v/>
      </c>
      <c r="E124" s="99" t="str">
        <f ca="1">IFERROR(VLOOKUP(ROW()-9,Rec.!P:Q,2,FALSE),"")</f>
        <v/>
      </c>
      <c r="F124" s="99">
        <f ca="1">VLOOKUP(E124,Q1.SL!F:M,3,FALSE)</f>
        <v>0</v>
      </c>
      <c r="G124" s="93" t="str">
        <f>IF(ROW()-9&gt;Inf.!$I$10,"",VLOOKUP(E124,Q1.SL!F:M,4,FALSE))</f>
        <v/>
      </c>
      <c r="H124" s="54" t="str">
        <f ca="1">VLOOKUP(E124,Q1.SL!F:P,8,FALSE)</f>
        <v/>
      </c>
      <c r="I124" s="99" t="str">
        <f ca="1">VLOOKUP(E124,Q2.SL!G:O,6,FALSE)</f>
        <v/>
      </c>
      <c r="J124" s="55" t="str">
        <f>IF(ROW()-9&gt;Inf.!$I$10,"",VLOOKUP(E124,Q2.SL!G:O,4,FALSE))</f>
        <v/>
      </c>
      <c r="K124" s="54" t="str">
        <f ca="1">VLOOKUP(E124,Q2.SL!G:R,8,FALSE)</f>
        <v/>
      </c>
      <c r="L124" s="125" t="str">
        <f ca="1">VLOOKUP(E124,Q3.SL!G:O,6,FALSE)</f>
        <v/>
      </c>
      <c r="M124" s="93" t="str">
        <f>IF(ROW()-9&gt;Inf.!$I$10,"",VLOOKUP(E124,Q3.SL!G:O,4,FALSE))</f>
        <v/>
      </c>
      <c r="N124" s="54" t="str">
        <f ca="1">VLOOKUP(E124,Q3.SL!G:R,8,FALSE)</f>
        <v/>
      </c>
      <c r="O124" s="125" t="str">
        <f ca="1">VLOOKUP(E124,Q4.SL!G:O,6,FALSE)</f>
        <v/>
      </c>
      <c r="P124" s="55" t="str">
        <f>IF(ROW()-9&gt;Inf.!$I$10,"",VLOOKUP(E124,Q4.SL!G:O,4,FALSE))</f>
        <v/>
      </c>
      <c r="Q124" s="54" t="str">
        <f ca="1">VLOOKUP(E124,Q4.SL!G:R,8,FALSE)</f>
        <v/>
      </c>
      <c r="R124" s="99" t="str">
        <f t="shared" ca="1" si="1"/>
        <v/>
      </c>
      <c r="S124" s="52"/>
    </row>
    <row r="125" spans="1:19" ht="21.95" customHeight="1">
      <c r="A125" s="99" t="str">
        <f ca="1">IFERROR(IF(AND(F125=0,I125=0,L125=0,O125=0),"-",VLOOKUP(E125,Rec.!H:N,7,FALSE)),"")</f>
        <v/>
      </c>
      <c r="B125" s="53" t="str">
        <f ca="1">IFERROR(VLOOKUP(E125,Rec.!B:H,4,FALSE),"")</f>
        <v/>
      </c>
      <c r="C125" s="53" t="str">
        <f ca="1">IFERROR(VLOOKUP(E125,Rec.!B:H,5,FALSE),"")</f>
        <v/>
      </c>
      <c r="D125" s="52" t="str">
        <f ca="1">IFERROR(VLOOKUP(E125,Rec.!B:H,6,FALSE),"")</f>
        <v/>
      </c>
      <c r="E125" s="99" t="str">
        <f ca="1">IFERROR(VLOOKUP(ROW()-9,Rec.!P:Q,2,FALSE),"")</f>
        <v/>
      </c>
      <c r="F125" s="99">
        <f ca="1">VLOOKUP(E125,Q1.SL!F:M,3,FALSE)</f>
        <v>0</v>
      </c>
      <c r="G125" s="93" t="str">
        <f>IF(ROW()-9&gt;Inf.!$I$10,"",VLOOKUP(E125,Q1.SL!F:M,4,FALSE))</f>
        <v/>
      </c>
      <c r="H125" s="54" t="str">
        <f ca="1">VLOOKUP(E125,Q1.SL!F:P,8,FALSE)</f>
        <v/>
      </c>
      <c r="I125" s="99" t="str">
        <f ca="1">VLOOKUP(E125,Q2.SL!G:O,6,FALSE)</f>
        <v/>
      </c>
      <c r="J125" s="55" t="str">
        <f>IF(ROW()-9&gt;Inf.!$I$10,"",VLOOKUP(E125,Q2.SL!G:O,4,FALSE))</f>
        <v/>
      </c>
      <c r="K125" s="54" t="str">
        <f ca="1">VLOOKUP(E125,Q2.SL!G:R,8,FALSE)</f>
        <v/>
      </c>
      <c r="L125" s="125" t="str">
        <f ca="1">VLOOKUP(E125,Q3.SL!G:O,6,FALSE)</f>
        <v/>
      </c>
      <c r="M125" s="93" t="str">
        <f>IF(ROW()-9&gt;Inf.!$I$10,"",VLOOKUP(E125,Q3.SL!G:O,4,FALSE))</f>
        <v/>
      </c>
      <c r="N125" s="54" t="str">
        <f ca="1">VLOOKUP(E125,Q3.SL!G:R,8,FALSE)</f>
        <v/>
      </c>
      <c r="O125" s="125" t="str">
        <f ca="1">VLOOKUP(E125,Q4.SL!G:O,6,FALSE)</f>
        <v/>
      </c>
      <c r="P125" s="55" t="str">
        <f>IF(ROW()-9&gt;Inf.!$I$10,"",VLOOKUP(E125,Q4.SL!G:O,4,FALSE))</f>
        <v/>
      </c>
      <c r="Q125" s="54" t="str">
        <f ca="1">VLOOKUP(E125,Q4.SL!G:R,8,FALSE)</f>
        <v/>
      </c>
      <c r="R125" s="99" t="str">
        <f t="shared" ca="1" si="1"/>
        <v/>
      </c>
      <c r="S125" s="52"/>
    </row>
    <row r="126" spans="1:19" ht="21.95" customHeight="1">
      <c r="A126" s="99" t="str">
        <f ca="1">IFERROR(IF(AND(F126=0,I126=0,L126=0,O126=0),"-",VLOOKUP(E126,Rec.!H:N,7,FALSE)),"")</f>
        <v/>
      </c>
      <c r="B126" s="53" t="str">
        <f ca="1">IFERROR(VLOOKUP(E126,Rec.!B:H,4,FALSE),"")</f>
        <v/>
      </c>
      <c r="C126" s="53" t="str">
        <f ca="1">IFERROR(VLOOKUP(E126,Rec.!B:H,5,FALSE),"")</f>
        <v/>
      </c>
      <c r="D126" s="52" t="str">
        <f ca="1">IFERROR(VLOOKUP(E126,Rec.!B:H,6,FALSE),"")</f>
        <v/>
      </c>
      <c r="E126" s="99" t="str">
        <f ca="1">IFERROR(VLOOKUP(ROW()-9,Rec.!P:Q,2,FALSE),"")</f>
        <v/>
      </c>
      <c r="F126" s="99">
        <f ca="1">VLOOKUP(E126,Q1.SL!F:M,3,FALSE)</f>
        <v>0</v>
      </c>
      <c r="G126" s="93" t="str">
        <f>IF(ROW()-9&gt;Inf.!$I$10,"",VLOOKUP(E126,Q1.SL!F:M,4,FALSE))</f>
        <v/>
      </c>
      <c r="H126" s="54" t="str">
        <f ca="1">VLOOKUP(E126,Q1.SL!F:P,8,FALSE)</f>
        <v/>
      </c>
      <c r="I126" s="99" t="str">
        <f ca="1">VLOOKUP(E126,Q2.SL!G:O,6,FALSE)</f>
        <v/>
      </c>
      <c r="J126" s="55" t="str">
        <f>IF(ROW()-9&gt;Inf.!$I$10,"",VLOOKUP(E126,Q2.SL!G:O,4,FALSE))</f>
        <v/>
      </c>
      <c r="K126" s="54" t="str">
        <f ca="1">VLOOKUP(E126,Q2.SL!G:R,8,FALSE)</f>
        <v/>
      </c>
      <c r="L126" s="125" t="str">
        <f ca="1">VLOOKUP(E126,Q3.SL!G:O,6,FALSE)</f>
        <v/>
      </c>
      <c r="M126" s="93" t="str">
        <f>IF(ROW()-9&gt;Inf.!$I$10,"",VLOOKUP(E126,Q3.SL!G:O,4,FALSE))</f>
        <v/>
      </c>
      <c r="N126" s="54" t="str">
        <f ca="1">VLOOKUP(E126,Q3.SL!G:R,8,FALSE)</f>
        <v/>
      </c>
      <c r="O126" s="125" t="str">
        <f ca="1">VLOOKUP(E126,Q4.SL!G:O,6,FALSE)</f>
        <v/>
      </c>
      <c r="P126" s="55" t="str">
        <f>IF(ROW()-9&gt;Inf.!$I$10,"",VLOOKUP(E126,Q4.SL!G:O,4,FALSE))</f>
        <v/>
      </c>
      <c r="Q126" s="54" t="str">
        <f ca="1">VLOOKUP(E126,Q4.SL!G:R,8,FALSE)</f>
        <v/>
      </c>
      <c r="R126" s="99" t="str">
        <f t="shared" ca="1" si="1"/>
        <v/>
      </c>
      <c r="S126" s="52"/>
    </row>
    <row r="127" spans="1:19" ht="21.95" customHeight="1">
      <c r="A127" s="99" t="str">
        <f ca="1">IFERROR(IF(AND(F127=0,I127=0,L127=0,O127=0),"-",VLOOKUP(E127,Rec.!H:N,7,FALSE)),"")</f>
        <v/>
      </c>
      <c r="B127" s="53" t="str">
        <f ca="1">IFERROR(VLOOKUP(E127,Rec.!B:H,4,FALSE),"")</f>
        <v/>
      </c>
      <c r="C127" s="53" t="str">
        <f ca="1">IFERROR(VLOOKUP(E127,Rec.!B:H,5,FALSE),"")</f>
        <v/>
      </c>
      <c r="D127" s="52" t="str">
        <f ca="1">IFERROR(VLOOKUP(E127,Rec.!B:H,6,FALSE),"")</f>
        <v/>
      </c>
      <c r="E127" s="99" t="str">
        <f ca="1">IFERROR(VLOOKUP(ROW()-9,Rec.!P:Q,2,FALSE),"")</f>
        <v/>
      </c>
      <c r="F127" s="99">
        <f ca="1">VLOOKUP(E127,Q1.SL!F:M,3,FALSE)</f>
        <v>0</v>
      </c>
      <c r="G127" s="93" t="str">
        <f>IF(ROW()-9&gt;Inf.!$I$10,"",VLOOKUP(E127,Q1.SL!F:M,4,FALSE))</f>
        <v/>
      </c>
      <c r="H127" s="54" t="str">
        <f ca="1">VLOOKUP(E127,Q1.SL!F:P,8,FALSE)</f>
        <v/>
      </c>
      <c r="I127" s="99" t="str">
        <f ca="1">VLOOKUP(E127,Q2.SL!G:O,6,FALSE)</f>
        <v/>
      </c>
      <c r="J127" s="55" t="str">
        <f>IF(ROW()-9&gt;Inf.!$I$10,"",VLOOKUP(E127,Q2.SL!G:O,4,FALSE))</f>
        <v/>
      </c>
      <c r="K127" s="54" t="str">
        <f ca="1">VLOOKUP(E127,Q2.SL!G:R,8,FALSE)</f>
        <v/>
      </c>
      <c r="L127" s="125" t="str">
        <f ca="1">VLOOKUP(E127,Q3.SL!G:O,6,FALSE)</f>
        <v/>
      </c>
      <c r="M127" s="93" t="str">
        <f>IF(ROW()-9&gt;Inf.!$I$10,"",VLOOKUP(E127,Q3.SL!G:O,4,FALSE))</f>
        <v/>
      </c>
      <c r="N127" s="54" t="str">
        <f ca="1">VLOOKUP(E127,Q3.SL!G:R,8,FALSE)</f>
        <v/>
      </c>
      <c r="O127" s="125" t="str">
        <f ca="1">VLOOKUP(E127,Q4.SL!G:O,6,FALSE)</f>
        <v/>
      </c>
      <c r="P127" s="55" t="str">
        <f>IF(ROW()-9&gt;Inf.!$I$10,"",VLOOKUP(E127,Q4.SL!G:O,4,FALSE))</f>
        <v/>
      </c>
      <c r="Q127" s="54" t="str">
        <f ca="1">VLOOKUP(E127,Q4.SL!G:R,8,FALSE)</f>
        <v/>
      </c>
      <c r="R127" s="99" t="str">
        <f t="shared" ca="1" si="1"/>
        <v/>
      </c>
      <c r="S127" s="52"/>
    </row>
    <row r="128" spans="1:19" ht="21.95" customHeight="1">
      <c r="A128" s="99" t="str">
        <f ca="1">IFERROR(IF(AND(F128=0,I128=0,L128=0,O128=0),"-",VLOOKUP(E128,Rec.!H:N,7,FALSE)),"")</f>
        <v/>
      </c>
      <c r="B128" s="53" t="str">
        <f ca="1">IFERROR(VLOOKUP(E128,Rec.!B:H,4,FALSE),"")</f>
        <v/>
      </c>
      <c r="C128" s="53" t="str">
        <f ca="1">IFERROR(VLOOKUP(E128,Rec.!B:H,5,FALSE),"")</f>
        <v/>
      </c>
      <c r="D128" s="52" t="str">
        <f ca="1">IFERROR(VLOOKUP(E128,Rec.!B:H,6,FALSE),"")</f>
        <v/>
      </c>
      <c r="E128" s="99" t="str">
        <f ca="1">IFERROR(VLOOKUP(ROW()-9,Rec.!P:Q,2,FALSE),"")</f>
        <v/>
      </c>
      <c r="F128" s="99">
        <f ca="1">VLOOKUP(E128,Q1.SL!F:M,3,FALSE)</f>
        <v>0</v>
      </c>
      <c r="G128" s="93" t="str">
        <f>IF(ROW()-9&gt;Inf.!$I$10,"",VLOOKUP(E128,Q1.SL!F:M,4,FALSE))</f>
        <v/>
      </c>
      <c r="H128" s="54" t="str">
        <f ca="1">VLOOKUP(E128,Q1.SL!F:P,8,FALSE)</f>
        <v/>
      </c>
      <c r="I128" s="99" t="str">
        <f ca="1">VLOOKUP(E128,Q2.SL!G:O,6,FALSE)</f>
        <v/>
      </c>
      <c r="J128" s="55" t="str">
        <f>IF(ROW()-9&gt;Inf.!$I$10,"",VLOOKUP(E128,Q2.SL!G:O,4,FALSE))</f>
        <v/>
      </c>
      <c r="K128" s="54" t="str">
        <f ca="1">VLOOKUP(E128,Q2.SL!G:R,8,FALSE)</f>
        <v/>
      </c>
      <c r="L128" s="125" t="str">
        <f ca="1">VLOOKUP(E128,Q3.SL!G:O,6,FALSE)</f>
        <v/>
      </c>
      <c r="M128" s="93" t="str">
        <f>IF(ROW()-9&gt;Inf.!$I$10,"",VLOOKUP(E128,Q3.SL!G:O,4,FALSE))</f>
        <v/>
      </c>
      <c r="N128" s="54" t="str">
        <f ca="1">VLOOKUP(E128,Q3.SL!G:R,8,FALSE)</f>
        <v/>
      </c>
      <c r="O128" s="125" t="str">
        <f ca="1">VLOOKUP(E128,Q4.SL!G:O,6,FALSE)</f>
        <v/>
      </c>
      <c r="P128" s="55" t="str">
        <f>IF(ROW()-9&gt;Inf.!$I$10,"",VLOOKUP(E128,Q4.SL!G:O,4,FALSE))</f>
        <v/>
      </c>
      <c r="Q128" s="54" t="str">
        <f ca="1">VLOOKUP(E128,Q4.SL!G:R,8,FALSE)</f>
        <v/>
      </c>
      <c r="R128" s="99" t="str">
        <f t="shared" ca="1" si="1"/>
        <v/>
      </c>
      <c r="S128" s="52"/>
    </row>
    <row r="129" spans="1:19" ht="21.95" customHeight="1">
      <c r="A129" s="99" t="str">
        <f ca="1">IFERROR(IF(AND(F129=0,I129=0,L129=0,O129=0),"-",VLOOKUP(E129,Rec.!H:N,7,FALSE)),"")</f>
        <v/>
      </c>
      <c r="B129" s="53" t="str">
        <f ca="1">IFERROR(VLOOKUP(E129,Rec.!B:H,4,FALSE),"")</f>
        <v/>
      </c>
      <c r="C129" s="53" t="str">
        <f ca="1">IFERROR(VLOOKUP(E129,Rec.!B:H,5,FALSE),"")</f>
        <v/>
      </c>
      <c r="D129" s="52" t="str">
        <f ca="1">IFERROR(VLOOKUP(E129,Rec.!B:H,6,FALSE),"")</f>
        <v/>
      </c>
      <c r="E129" s="99" t="str">
        <f ca="1">IFERROR(VLOOKUP(ROW()-9,Rec.!P:Q,2,FALSE),"")</f>
        <v/>
      </c>
      <c r="F129" s="99">
        <f ca="1">VLOOKUP(E129,Q1.SL!F:M,3,FALSE)</f>
        <v>0</v>
      </c>
      <c r="G129" s="93" t="str">
        <f>IF(ROW()-9&gt;Inf.!$I$10,"",VLOOKUP(E129,Q1.SL!F:M,4,FALSE))</f>
        <v/>
      </c>
      <c r="H129" s="54" t="str">
        <f ca="1">VLOOKUP(E129,Q1.SL!F:P,8,FALSE)</f>
        <v/>
      </c>
      <c r="I129" s="99" t="str">
        <f ca="1">VLOOKUP(E129,Q2.SL!G:O,6,FALSE)</f>
        <v/>
      </c>
      <c r="J129" s="55" t="str">
        <f>IF(ROW()-9&gt;Inf.!$I$10,"",VLOOKUP(E129,Q2.SL!G:O,4,FALSE))</f>
        <v/>
      </c>
      <c r="K129" s="54" t="str">
        <f ca="1">VLOOKUP(E129,Q2.SL!G:R,8,FALSE)</f>
        <v/>
      </c>
      <c r="L129" s="125" t="str">
        <f ca="1">VLOOKUP(E129,Q3.SL!G:O,6,FALSE)</f>
        <v/>
      </c>
      <c r="M129" s="93" t="str">
        <f>IF(ROW()-9&gt;Inf.!$I$10,"",VLOOKUP(E129,Q3.SL!G:O,4,FALSE))</f>
        <v/>
      </c>
      <c r="N129" s="54" t="str">
        <f ca="1">VLOOKUP(E129,Q3.SL!G:R,8,FALSE)</f>
        <v/>
      </c>
      <c r="O129" s="125" t="str">
        <f ca="1">VLOOKUP(E129,Q4.SL!G:O,6,FALSE)</f>
        <v/>
      </c>
      <c r="P129" s="55" t="str">
        <f>IF(ROW()-9&gt;Inf.!$I$10,"",VLOOKUP(E129,Q4.SL!G:O,4,FALSE))</f>
        <v/>
      </c>
      <c r="Q129" s="54" t="str">
        <f ca="1">VLOOKUP(E129,Q4.SL!G:R,8,FALSE)</f>
        <v/>
      </c>
      <c r="R129" s="99" t="str">
        <f t="shared" ca="1" si="1"/>
        <v/>
      </c>
      <c r="S129" s="52"/>
    </row>
    <row r="130" spans="1:19" ht="21.95" customHeight="1">
      <c r="A130" s="99" t="str">
        <f ca="1">IFERROR(IF(AND(F130=0,I130=0,L130=0,O130=0),"-",VLOOKUP(E130,Rec.!H:N,7,FALSE)),"")</f>
        <v/>
      </c>
      <c r="B130" s="53" t="str">
        <f ca="1">IFERROR(VLOOKUP(E130,Rec.!B:H,4,FALSE),"")</f>
        <v/>
      </c>
      <c r="C130" s="53" t="str">
        <f ca="1">IFERROR(VLOOKUP(E130,Rec.!B:H,5,FALSE),"")</f>
        <v/>
      </c>
      <c r="D130" s="52" t="str">
        <f ca="1">IFERROR(VLOOKUP(E130,Rec.!B:H,6,FALSE),"")</f>
        <v/>
      </c>
      <c r="E130" s="99" t="str">
        <f ca="1">IFERROR(VLOOKUP(ROW()-9,Rec.!P:Q,2,FALSE),"")</f>
        <v/>
      </c>
      <c r="F130" s="99">
        <f ca="1">VLOOKUP(E130,Q1.SL!F:M,3,FALSE)</f>
        <v>0</v>
      </c>
      <c r="G130" s="93" t="str">
        <f>IF(ROW()-9&gt;Inf.!$I$10,"",VLOOKUP(E130,Q1.SL!F:M,4,FALSE))</f>
        <v/>
      </c>
      <c r="H130" s="54" t="str">
        <f ca="1">VLOOKUP(E130,Q1.SL!F:P,8,FALSE)</f>
        <v/>
      </c>
      <c r="I130" s="99" t="str">
        <f ca="1">VLOOKUP(E130,Q2.SL!G:O,6,FALSE)</f>
        <v/>
      </c>
      <c r="J130" s="55" t="str">
        <f>IF(ROW()-9&gt;Inf.!$I$10,"",VLOOKUP(E130,Q2.SL!G:O,4,FALSE))</f>
        <v/>
      </c>
      <c r="K130" s="54" t="str">
        <f ca="1">VLOOKUP(E130,Q2.SL!G:R,8,FALSE)</f>
        <v/>
      </c>
      <c r="L130" s="125" t="str">
        <f ca="1">VLOOKUP(E130,Q3.SL!G:O,6,FALSE)</f>
        <v/>
      </c>
      <c r="M130" s="93" t="str">
        <f>IF(ROW()-9&gt;Inf.!$I$10,"",VLOOKUP(E130,Q3.SL!G:O,4,FALSE))</f>
        <v/>
      </c>
      <c r="N130" s="54" t="str">
        <f ca="1">VLOOKUP(E130,Q3.SL!G:R,8,FALSE)</f>
        <v/>
      </c>
      <c r="O130" s="125" t="str">
        <f ca="1">VLOOKUP(E130,Q4.SL!G:O,6,FALSE)</f>
        <v/>
      </c>
      <c r="P130" s="55" t="str">
        <f>IF(ROW()-9&gt;Inf.!$I$10,"",VLOOKUP(E130,Q4.SL!G:O,4,FALSE))</f>
        <v/>
      </c>
      <c r="Q130" s="54" t="str">
        <f ca="1">VLOOKUP(E130,Q4.SL!G:R,8,FALSE)</f>
        <v/>
      </c>
      <c r="R130" s="99" t="str">
        <f t="shared" ca="1" si="1"/>
        <v/>
      </c>
      <c r="S130" s="52"/>
    </row>
    <row r="131" spans="1:19" ht="21.95" customHeight="1">
      <c r="A131" s="99" t="str">
        <f ca="1">IFERROR(IF(AND(F131=0,I131=0,L131=0,O131=0),"-",VLOOKUP(E131,Rec.!H:N,7,FALSE)),"")</f>
        <v/>
      </c>
      <c r="B131" s="53" t="str">
        <f ca="1">IFERROR(VLOOKUP(E131,Rec.!B:H,4,FALSE),"")</f>
        <v/>
      </c>
      <c r="C131" s="53" t="str">
        <f ca="1">IFERROR(VLOOKUP(E131,Rec.!B:H,5,FALSE),"")</f>
        <v/>
      </c>
      <c r="D131" s="52" t="str">
        <f ca="1">IFERROR(VLOOKUP(E131,Rec.!B:H,6,FALSE),"")</f>
        <v/>
      </c>
      <c r="E131" s="99" t="str">
        <f ca="1">IFERROR(VLOOKUP(ROW()-9,Rec.!P:Q,2,FALSE),"")</f>
        <v/>
      </c>
      <c r="F131" s="99">
        <f ca="1">VLOOKUP(E131,Q1.SL!F:M,3,FALSE)</f>
        <v>0</v>
      </c>
      <c r="G131" s="93" t="str">
        <f>IF(ROW()-9&gt;Inf.!$I$10,"",VLOOKUP(E131,Q1.SL!F:M,4,FALSE))</f>
        <v/>
      </c>
      <c r="H131" s="54" t="str">
        <f ca="1">VLOOKUP(E131,Q1.SL!F:P,8,FALSE)</f>
        <v/>
      </c>
      <c r="I131" s="99" t="str">
        <f ca="1">VLOOKUP(E131,Q2.SL!G:O,6,FALSE)</f>
        <v/>
      </c>
      <c r="J131" s="55" t="str">
        <f>IF(ROW()-9&gt;Inf.!$I$10,"",VLOOKUP(E131,Q2.SL!G:O,4,FALSE))</f>
        <v/>
      </c>
      <c r="K131" s="54" t="str">
        <f ca="1">VLOOKUP(E131,Q2.SL!G:R,8,FALSE)</f>
        <v/>
      </c>
      <c r="L131" s="125" t="str">
        <f ca="1">VLOOKUP(E131,Q3.SL!G:O,6,FALSE)</f>
        <v/>
      </c>
      <c r="M131" s="93" t="str">
        <f>IF(ROW()-9&gt;Inf.!$I$10,"",VLOOKUP(E131,Q3.SL!G:O,4,FALSE))</f>
        <v/>
      </c>
      <c r="N131" s="54" t="str">
        <f ca="1">VLOOKUP(E131,Q3.SL!G:R,8,FALSE)</f>
        <v/>
      </c>
      <c r="O131" s="125" t="str">
        <f ca="1">VLOOKUP(E131,Q4.SL!G:O,6,FALSE)</f>
        <v/>
      </c>
      <c r="P131" s="55" t="str">
        <f>IF(ROW()-9&gt;Inf.!$I$10,"",VLOOKUP(E131,Q4.SL!G:O,4,FALSE))</f>
        <v/>
      </c>
      <c r="Q131" s="54" t="str">
        <f ca="1">VLOOKUP(E131,Q4.SL!G:R,8,FALSE)</f>
        <v/>
      </c>
      <c r="R131" s="99" t="str">
        <f t="shared" ca="1" si="1"/>
        <v/>
      </c>
      <c r="S131" s="52"/>
    </row>
    <row r="132" spans="1:19" ht="21.95" customHeight="1">
      <c r="A132" s="99" t="str">
        <f ca="1">IFERROR(IF(AND(F132=0,I132=0,L132=0,O132=0),"-",VLOOKUP(E132,Rec.!H:N,7,FALSE)),"")</f>
        <v/>
      </c>
      <c r="B132" s="53" t="str">
        <f ca="1">IFERROR(VLOOKUP(E132,Rec.!B:H,4,FALSE),"")</f>
        <v/>
      </c>
      <c r="C132" s="53" t="str">
        <f ca="1">IFERROR(VLOOKUP(E132,Rec.!B:H,5,FALSE),"")</f>
        <v/>
      </c>
      <c r="D132" s="52" t="str">
        <f ca="1">IFERROR(VLOOKUP(E132,Rec.!B:H,6,FALSE),"")</f>
        <v/>
      </c>
      <c r="E132" s="99" t="str">
        <f ca="1">IFERROR(VLOOKUP(ROW()-9,Rec.!P:Q,2,FALSE),"")</f>
        <v/>
      </c>
      <c r="F132" s="99">
        <f ca="1">VLOOKUP(E132,Q1.SL!F:M,3,FALSE)</f>
        <v>0</v>
      </c>
      <c r="G132" s="93" t="str">
        <f>IF(ROW()-9&gt;Inf.!$I$10,"",VLOOKUP(E132,Q1.SL!F:M,4,FALSE))</f>
        <v/>
      </c>
      <c r="H132" s="54" t="str">
        <f ca="1">VLOOKUP(E132,Q1.SL!F:P,8,FALSE)</f>
        <v/>
      </c>
      <c r="I132" s="99" t="str">
        <f ca="1">VLOOKUP(E132,Q2.SL!G:O,6,FALSE)</f>
        <v/>
      </c>
      <c r="J132" s="55" t="str">
        <f>IF(ROW()-9&gt;Inf.!$I$10,"",VLOOKUP(E132,Q2.SL!G:O,4,FALSE))</f>
        <v/>
      </c>
      <c r="K132" s="54" t="str">
        <f ca="1">VLOOKUP(E132,Q2.SL!G:R,8,FALSE)</f>
        <v/>
      </c>
      <c r="L132" s="125" t="str">
        <f ca="1">VLOOKUP(E132,Q3.SL!G:O,6,FALSE)</f>
        <v/>
      </c>
      <c r="M132" s="93" t="str">
        <f>IF(ROW()-9&gt;Inf.!$I$10,"",VLOOKUP(E132,Q3.SL!G:O,4,FALSE))</f>
        <v/>
      </c>
      <c r="N132" s="54" t="str">
        <f ca="1">VLOOKUP(E132,Q3.SL!G:R,8,FALSE)</f>
        <v/>
      </c>
      <c r="O132" s="125" t="str">
        <f ca="1">VLOOKUP(E132,Q4.SL!G:O,6,FALSE)</f>
        <v/>
      </c>
      <c r="P132" s="55" t="str">
        <f>IF(ROW()-9&gt;Inf.!$I$10,"",VLOOKUP(E132,Q4.SL!G:O,4,FALSE))</f>
        <v/>
      </c>
      <c r="Q132" s="54" t="str">
        <f ca="1">VLOOKUP(E132,Q4.SL!G:R,8,FALSE)</f>
        <v/>
      </c>
      <c r="R132" s="99" t="str">
        <f t="shared" ca="1" si="1"/>
        <v/>
      </c>
      <c r="S132" s="52"/>
    </row>
    <row r="133" spans="1:19" ht="21.95" customHeight="1">
      <c r="A133" s="99" t="str">
        <f ca="1">IFERROR(IF(AND(F133=0,I133=0,L133=0,O133=0),"-",VLOOKUP(E133,Rec.!H:N,7,FALSE)),"")</f>
        <v/>
      </c>
      <c r="B133" s="53" t="str">
        <f ca="1">IFERROR(VLOOKUP(E133,Rec.!B:H,4,FALSE),"")</f>
        <v/>
      </c>
      <c r="C133" s="53" t="str">
        <f ca="1">IFERROR(VLOOKUP(E133,Rec.!B:H,5,FALSE),"")</f>
        <v/>
      </c>
      <c r="D133" s="52" t="str">
        <f ca="1">IFERROR(VLOOKUP(E133,Rec.!B:H,6,FALSE),"")</f>
        <v/>
      </c>
      <c r="E133" s="99" t="str">
        <f ca="1">IFERROR(VLOOKUP(ROW()-9,Rec.!P:Q,2,FALSE),"")</f>
        <v/>
      </c>
      <c r="F133" s="99">
        <f ca="1">VLOOKUP(E133,Q1.SL!F:M,3,FALSE)</f>
        <v>0</v>
      </c>
      <c r="G133" s="93" t="str">
        <f>IF(ROW()-9&gt;Inf.!$I$10,"",VLOOKUP(E133,Q1.SL!F:M,4,FALSE))</f>
        <v/>
      </c>
      <c r="H133" s="54" t="str">
        <f ca="1">VLOOKUP(E133,Q1.SL!F:P,8,FALSE)</f>
        <v/>
      </c>
      <c r="I133" s="99" t="str">
        <f ca="1">VLOOKUP(E133,Q2.SL!G:O,6,FALSE)</f>
        <v/>
      </c>
      <c r="J133" s="55" t="str">
        <f>IF(ROW()-9&gt;Inf.!$I$10,"",VLOOKUP(E133,Q2.SL!G:O,4,FALSE))</f>
        <v/>
      </c>
      <c r="K133" s="54" t="str">
        <f ca="1">VLOOKUP(E133,Q2.SL!G:R,8,FALSE)</f>
        <v/>
      </c>
      <c r="L133" s="125" t="str">
        <f ca="1">VLOOKUP(E133,Q3.SL!G:O,6,FALSE)</f>
        <v/>
      </c>
      <c r="M133" s="93" t="str">
        <f>IF(ROW()-9&gt;Inf.!$I$10,"",VLOOKUP(E133,Q3.SL!G:O,4,FALSE))</f>
        <v/>
      </c>
      <c r="N133" s="54" t="str">
        <f ca="1">VLOOKUP(E133,Q3.SL!G:R,8,FALSE)</f>
        <v/>
      </c>
      <c r="O133" s="125" t="str">
        <f ca="1">VLOOKUP(E133,Q4.SL!G:O,6,FALSE)</f>
        <v/>
      </c>
      <c r="P133" s="55" t="str">
        <f>IF(ROW()-9&gt;Inf.!$I$10,"",VLOOKUP(E133,Q4.SL!G:O,4,FALSE))</f>
        <v/>
      </c>
      <c r="Q133" s="54" t="str">
        <f ca="1">VLOOKUP(E133,Q4.SL!G:R,8,FALSE)</f>
        <v/>
      </c>
      <c r="R133" s="99" t="str">
        <f t="shared" ca="1" si="1"/>
        <v/>
      </c>
      <c r="S133" s="52"/>
    </row>
    <row r="134" spans="1:19" ht="21.95" customHeight="1">
      <c r="A134" s="99" t="str">
        <f ca="1">IFERROR(IF(AND(F134=0,I134=0,L134=0,O134=0),"-",VLOOKUP(E134,Rec.!H:N,7,FALSE)),"")</f>
        <v/>
      </c>
      <c r="B134" s="53" t="str">
        <f ca="1">IFERROR(VLOOKUP(E134,Rec.!B:H,4,FALSE),"")</f>
        <v/>
      </c>
      <c r="C134" s="53" t="str">
        <f ca="1">IFERROR(VLOOKUP(E134,Rec.!B:H,5,FALSE),"")</f>
        <v/>
      </c>
      <c r="D134" s="52" t="str">
        <f ca="1">IFERROR(VLOOKUP(E134,Rec.!B:H,6,FALSE),"")</f>
        <v/>
      </c>
      <c r="E134" s="99" t="str">
        <f ca="1">IFERROR(VLOOKUP(ROW()-9,Rec.!P:Q,2,FALSE),"")</f>
        <v/>
      </c>
      <c r="F134" s="99">
        <f ca="1">VLOOKUP(E134,Q1.SL!F:M,3,FALSE)</f>
        <v>0</v>
      </c>
      <c r="G134" s="93" t="str">
        <f>IF(ROW()-9&gt;Inf.!$I$10,"",VLOOKUP(E134,Q1.SL!F:M,4,FALSE))</f>
        <v/>
      </c>
      <c r="H134" s="54" t="str">
        <f ca="1">VLOOKUP(E134,Q1.SL!F:P,8,FALSE)</f>
        <v/>
      </c>
      <c r="I134" s="99" t="str">
        <f ca="1">VLOOKUP(E134,Q2.SL!G:O,6,FALSE)</f>
        <v/>
      </c>
      <c r="J134" s="55" t="str">
        <f>IF(ROW()-9&gt;Inf.!$I$10,"",VLOOKUP(E134,Q2.SL!G:O,4,FALSE))</f>
        <v/>
      </c>
      <c r="K134" s="54" t="str">
        <f ca="1">VLOOKUP(E134,Q2.SL!G:R,8,FALSE)</f>
        <v/>
      </c>
      <c r="L134" s="125" t="str">
        <f ca="1">VLOOKUP(E134,Q3.SL!G:O,6,FALSE)</f>
        <v/>
      </c>
      <c r="M134" s="93" t="str">
        <f>IF(ROW()-9&gt;Inf.!$I$10,"",VLOOKUP(E134,Q3.SL!G:O,4,FALSE))</f>
        <v/>
      </c>
      <c r="N134" s="54" t="str">
        <f ca="1">VLOOKUP(E134,Q3.SL!G:R,8,FALSE)</f>
        <v/>
      </c>
      <c r="O134" s="125" t="str">
        <f ca="1">VLOOKUP(E134,Q4.SL!G:O,6,FALSE)</f>
        <v/>
      </c>
      <c r="P134" s="55" t="str">
        <f>IF(ROW()-9&gt;Inf.!$I$10,"",VLOOKUP(E134,Q4.SL!G:O,4,FALSE))</f>
        <v/>
      </c>
      <c r="Q134" s="54" t="str">
        <f ca="1">VLOOKUP(E134,Q4.SL!G:R,8,FALSE)</f>
        <v/>
      </c>
      <c r="R134" s="99" t="str">
        <f t="shared" ca="1" si="1"/>
        <v/>
      </c>
      <c r="S134" s="52"/>
    </row>
    <row r="135" spans="1:19" ht="21.95" customHeight="1">
      <c r="A135" s="99" t="str">
        <f ca="1">IFERROR(IF(AND(F135=0,I135=0,L135=0,O135=0),"-",VLOOKUP(E135,Rec.!H:N,7,FALSE)),"")</f>
        <v/>
      </c>
      <c r="B135" s="53" t="str">
        <f ca="1">IFERROR(VLOOKUP(E135,Rec.!B:H,4,FALSE),"")</f>
        <v/>
      </c>
      <c r="C135" s="53" t="str">
        <f ca="1">IFERROR(VLOOKUP(E135,Rec.!B:H,5,FALSE),"")</f>
        <v/>
      </c>
      <c r="D135" s="52" t="str">
        <f ca="1">IFERROR(VLOOKUP(E135,Rec.!B:H,6,FALSE),"")</f>
        <v/>
      </c>
      <c r="E135" s="99" t="str">
        <f ca="1">IFERROR(VLOOKUP(ROW()-9,Rec.!P:Q,2,FALSE),"")</f>
        <v/>
      </c>
      <c r="F135" s="99">
        <f ca="1">VLOOKUP(E135,Q1.SL!F:M,3,FALSE)</f>
        <v>0</v>
      </c>
      <c r="G135" s="93" t="str">
        <f>IF(ROW()-9&gt;Inf.!$I$10,"",VLOOKUP(E135,Q1.SL!F:M,4,FALSE))</f>
        <v/>
      </c>
      <c r="H135" s="54" t="str">
        <f ca="1">VLOOKUP(E135,Q1.SL!F:P,8,FALSE)</f>
        <v/>
      </c>
      <c r="I135" s="99" t="str">
        <f ca="1">VLOOKUP(E135,Q2.SL!G:O,6,FALSE)</f>
        <v/>
      </c>
      <c r="J135" s="55" t="str">
        <f>IF(ROW()-9&gt;Inf.!$I$10,"",VLOOKUP(E135,Q2.SL!G:O,4,FALSE))</f>
        <v/>
      </c>
      <c r="K135" s="54" t="str">
        <f ca="1">VLOOKUP(E135,Q2.SL!G:R,8,FALSE)</f>
        <v/>
      </c>
      <c r="L135" s="125" t="str">
        <f ca="1">VLOOKUP(E135,Q3.SL!G:O,6,FALSE)</f>
        <v/>
      </c>
      <c r="M135" s="93" t="str">
        <f>IF(ROW()-9&gt;Inf.!$I$10,"",VLOOKUP(E135,Q3.SL!G:O,4,FALSE))</f>
        <v/>
      </c>
      <c r="N135" s="54" t="str">
        <f ca="1">VLOOKUP(E135,Q3.SL!G:R,8,FALSE)</f>
        <v/>
      </c>
      <c r="O135" s="125" t="str">
        <f ca="1">VLOOKUP(E135,Q4.SL!G:O,6,FALSE)</f>
        <v/>
      </c>
      <c r="P135" s="55" t="str">
        <f>IF(ROW()-9&gt;Inf.!$I$10,"",VLOOKUP(E135,Q4.SL!G:O,4,FALSE))</f>
        <v/>
      </c>
      <c r="Q135" s="54" t="str">
        <f ca="1">VLOOKUP(E135,Q4.SL!G:R,8,FALSE)</f>
        <v/>
      </c>
      <c r="R135" s="99" t="str">
        <f t="shared" ca="1" si="1"/>
        <v/>
      </c>
      <c r="S135" s="52"/>
    </row>
    <row r="136" spans="1:19" ht="21.95" customHeight="1">
      <c r="A136" s="99" t="str">
        <f ca="1">IFERROR(IF(AND(F136=0,I136=0,L136=0,O136=0),"-",VLOOKUP(E136,Rec.!H:N,7,FALSE)),"")</f>
        <v/>
      </c>
      <c r="B136" s="53" t="str">
        <f ca="1">IFERROR(VLOOKUP(E136,Rec.!B:H,4,FALSE),"")</f>
        <v/>
      </c>
      <c r="C136" s="53" t="str">
        <f ca="1">IFERROR(VLOOKUP(E136,Rec.!B:H,5,FALSE),"")</f>
        <v/>
      </c>
      <c r="D136" s="52" t="str">
        <f ca="1">IFERROR(VLOOKUP(E136,Rec.!B:H,6,FALSE),"")</f>
        <v/>
      </c>
      <c r="E136" s="99" t="str">
        <f ca="1">IFERROR(VLOOKUP(ROW()-9,Rec.!P:Q,2,FALSE),"")</f>
        <v/>
      </c>
      <c r="F136" s="99">
        <f ca="1">VLOOKUP(E136,Q1.SL!F:M,3,FALSE)</f>
        <v>0</v>
      </c>
      <c r="G136" s="93" t="str">
        <f>IF(ROW()-9&gt;Inf.!$I$10,"",VLOOKUP(E136,Q1.SL!F:M,4,FALSE))</f>
        <v/>
      </c>
      <c r="H136" s="54" t="str">
        <f ca="1">VLOOKUP(E136,Q1.SL!F:P,8,FALSE)</f>
        <v/>
      </c>
      <c r="I136" s="99" t="str">
        <f ca="1">VLOOKUP(E136,Q2.SL!G:O,6,FALSE)</f>
        <v/>
      </c>
      <c r="J136" s="55" t="str">
        <f>IF(ROW()-9&gt;Inf.!$I$10,"",VLOOKUP(E136,Q2.SL!G:O,4,FALSE))</f>
        <v/>
      </c>
      <c r="K136" s="54" t="str">
        <f ca="1">VLOOKUP(E136,Q2.SL!G:R,8,FALSE)</f>
        <v/>
      </c>
      <c r="L136" s="125" t="str">
        <f ca="1">VLOOKUP(E136,Q3.SL!G:O,6,FALSE)</f>
        <v/>
      </c>
      <c r="M136" s="93" t="str">
        <f>IF(ROW()-9&gt;Inf.!$I$10,"",VLOOKUP(E136,Q3.SL!G:O,4,FALSE))</f>
        <v/>
      </c>
      <c r="N136" s="54" t="str">
        <f ca="1">VLOOKUP(E136,Q3.SL!G:R,8,FALSE)</f>
        <v/>
      </c>
      <c r="O136" s="125" t="str">
        <f ca="1">VLOOKUP(E136,Q4.SL!G:O,6,FALSE)</f>
        <v/>
      </c>
      <c r="P136" s="55" t="str">
        <f>IF(ROW()-9&gt;Inf.!$I$10,"",VLOOKUP(E136,Q4.SL!G:O,4,FALSE))</f>
        <v/>
      </c>
      <c r="Q136" s="54" t="str">
        <f ca="1">VLOOKUP(E136,Q4.SL!G:R,8,FALSE)</f>
        <v/>
      </c>
      <c r="R136" s="99" t="str">
        <f t="shared" ca="1" si="1"/>
        <v/>
      </c>
      <c r="S136" s="52"/>
    </row>
    <row r="137" spans="1:19" ht="21.95" customHeight="1">
      <c r="A137" s="99" t="str">
        <f ca="1">IFERROR(IF(AND(F137=0,I137=0,L137=0,O137=0),"-",VLOOKUP(E137,Rec.!H:N,7,FALSE)),"")</f>
        <v/>
      </c>
      <c r="B137" s="53" t="str">
        <f ca="1">IFERROR(VLOOKUP(E137,Rec.!B:H,4,FALSE),"")</f>
        <v/>
      </c>
      <c r="C137" s="53" t="str">
        <f ca="1">IFERROR(VLOOKUP(E137,Rec.!B:H,5,FALSE),"")</f>
        <v/>
      </c>
      <c r="D137" s="52" t="str">
        <f ca="1">IFERROR(VLOOKUP(E137,Rec.!B:H,6,FALSE),"")</f>
        <v/>
      </c>
      <c r="E137" s="99" t="str">
        <f ca="1">IFERROR(VLOOKUP(ROW()-9,Rec.!P:Q,2,FALSE),"")</f>
        <v/>
      </c>
      <c r="F137" s="99">
        <f ca="1">VLOOKUP(E137,Q1.SL!F:M,3,FALSE)</f>
        <v>0</v>
      </c>
      <c r="G137" s="93" t="str">
        <f>IF(ROW()-9&gt;Inf.!$I$10,"",VLOOKUP(E137,Q1.SL!F:M,4,FALSE))</f>
        <v/>
      </c>
      <c r="H137" s="54" t="str">
        <f ca="1">VLOOKUP(E137,Q1.SL!F:P,8,FALSE)</f>
        <v/>
      </c>
      <c r="I137" s="99" t="str">
        <f ca="1">VLOOKUP(E137,Q2.SL!G:O,6,FALSE)</f>
        <v/>
      </c>
      <c r="J137" s="55" t="str">
        <f>IF(ROW()-9&gt;Inf.!$I$10,"",VLOOKUP(E137,Q2.SL!G:O,4,FALSE))</f>
        <v/>
      </c>
      <c r="K137" s="54" t="str">
        <f ca="1">VLOOKUP(E137,Q2.SL!G:R,8,FALSE)</f>
        <v/>
      </c>
      <c r="L137" s="125" t="str">
        <f ca="1">VLOOKUP(E137,Q3.SL!G:O,6,FALSE)</f>
        <v/>
      </c>
      <c r="M137" s="93" t="str">
        <f>IF(ROW()-9&gt;Inf.!$I$10,"",VLOOKUP(E137,Q3.SL!G:O,4,FALSE))</f>
        <v/>
      </c>
      <c r="N137" s="54" t="str">
        <f ca="1">VLOOKUP(E137,Q3.SL!G:R,8,FALSE)</f>
        <v/>
      </c>
      <c r="O137" s="125" t="str">
        <f ca="1">VLOOKUP(E137,Q4.SL!G:O,6,FALSE)</f>
        <v/>
      </c>
      <c r="P137" s="55" t="str">
        <f>IF(ROW()-9&gt;Inf.!$I$10,"",VLOOKUP(E137,Q4.SL!G:O,4,FALSE))</f>
        <v/>
      </c>
      <c r="Q137" s="54" t="str">
        <f ca="1">VLOOKUP(E137,Q4.SL!G:R,8,FALSE)</f>
        <v/>
      </c>
      <c r="R137" s="99" t="str">
        <f t="shared" ca="1" si="1"/>
        <v/>
      </c>
      <c r="S137" s="52"/>
    </row>
    <row r="138" spans="1:19" ht="21.95" customHeight="1">
      <c r="A138" s="99" t="str">
        <f ca="1">IFERROR(IF(AND(F138=0,I138=0,L138=0,O138=0),"-",VLOOKUP(E138,Rec.!H:N,7,FALSE)),"")</f>
        <v/>
      </c>
      <c r="B138" s="53" t="str">
        <f ca="1">IFERROR(VLOOKUP(E138,Rec.!B:H,4,FALSE),"")</f>
        <v/>
      </c>
      <c r="C138" s="53" t="str">
        <f ca="1">IFERROR(VLOOKUP(E138,Rec.!B:H,5,FALSE),"")</f>
        <v/>
      </c>
      <c r="D138" s="52" t="str">
        <f ca="1">IFERROR(VLOOKUP(E138,Rec.!B:H,6,FALSE),"")</f>
        <v/>
      </c>
      <c r="E138" s="99" t="str">
        <f ca="1">IFERROR(VLOOKUP(ROW()-9,Rec.!P:Q,2,FALSE),"")</f>
        <v/>
      </c>
      <c r="F138" s="99">
        <f ca="1">VLOOKUP(E138,Q1.SL!F:M,3,FALSE)</f>
        <v>0</v>
      </c>
      <c r="G138" s="93" t="str">
        <f>IF(ROW()-9&gt;Inf.!$I$10,"",VLOOKUP(E138,Q1.SL!F:M,4,FALSE))</f>
        <v/>
      </c>
      <c r="H138" s="54" t="str">
        <f ca="1">VLOOKUP(E138,Q1.SL!F:P,8,FALSE)</f>
        <v/>
      </c>
      <c r="I138" s="99" t="str">
        <f ca="1">VLOOKUP(E138,Q2.SL!G:O,6,FALSE)</f>
        <v/>
      </c>
      <c r="J138" s="55" t="str">
        <f>IF(ROW()-9&gt;Inf.!$I$10,"",VLOOKUP(E138,Q2.SL!G:O,4,FALSE))</f>
        <v/>
      </c>
      <c r="K138" s="54" t="str">
        <f ca="1">VLOOKUP(E138,Q2.SL!G:R,8,FALSE)</f>
        <v/>
      </c>
      <c r="L138" s="125" t="str">
        <f ca="1">VLOOKUP(E138,Q3.SL!G:O,6,FALSE)</f>
        <v/>
      </c>
      <c r="M138" s="93" t="str">
        <f>IF(ROW()-9&gt;Inf.!$I$10,"",VLOOKUP(E138,Q3.SL!G:O,4,FALSE))</f>
        <v/>
      </c>
      <c r="N138" s="54" t="str">
        <f ca="1">VLOOKUP(E138,Q3.SL!G:R,8,FALSE)</f>
        <v/>
      </c>
      <c r="O138" s="125" t="str">
        <f ca="1">VLOOKUP(E138,Q4.SL!G:O,6,FALSE)</f>
        <v/>
      </c>
      <c r="P138" s="55" t="str">
        <f>IF(ROW()-9&gt;Inf.!$I$10,"",VLOOKUP(E138,Q4.SL!G:O,4,FALSE))</f>
        <v/>
      </c>
      <c r="Q138" s="54" t="str">
        <f ca="1">VLOOKUP(E138,Q4.SL!G:R,8,FALSE)</f>
        <v/>
      </c>
      <c r="R138" s="99" t="str">
        <f t="shared" ca="1" si="1"/>
        <v/>
      </c>
      <c r="S138" s="52"/>
    </row>
    <row r="139" spans="1:19" ht="21.95" customHeight="1">
      <c r="A139" s="99" t="str">
        <f ca="1">IFERROR(IF(AND(F139=0,I139=0,L139=0,O139=0),"-",VLOOKUP(E139,Rec.!H:N,7,FALSE)),"")</f>
        <v/>
      </c>
      <c r="B139" s="53" t="str">
        <f ca="1">IFERROR(VLOOKUP(E139,Rec.!B:H,4,FALSE),"")</f>
        <v/>
      </c>
      <c r="C139" s="53" t="str">
        <f ca="1">IFERROR(VLOOKUP(E139,Rec.!B:H,5,FALSE),"")</f>
        <v/>
      </c>
      <c r="D139" s="52" t="str">
        <f ca="1">IFERROR(VLOOKUP(E139,Rec.!B:H,6,FALSE),"")</f>
        <v/>
      </c>
      <c r="E139" s="99" t="str">
        <f ca="1">IFERROR(VLOOKUP(ROW()-9,Rec.!P:Q,2,FALSE),"")</f>
        <v/>
      </c>
      <c r="F139" s="99">
        <f ca="1">VLOOKUP(E139,Q1.SL!F:M,3,FALSE)</f>
        <v>0</v>
      </c>
      <c r="G139" s="93" t="str">
        <f>IF(ROW()-9&gt;Inf.!$I$10,"",VLOOKUP(E139,Q1.SL!F:M,4,FALSE))</f>
        <v/>
      </c>
      <c r="H139" s="54" t="str">
        <f ca="1">VLOOKUP(E139,Q1.SL!F:P,8,FALSE)</f>
        <v/>
      </c>
      <c r="I139" s="99" t="str">
        <f ca="1">VLOOKUP(E139,Q2.SL!G:O,6,FALSE)</f>
        <v/>
      </c>
      <c r="J139" s="55" t="str">
        <f>IF(ROW()-9&gt;Inf.!$I$10,"",VLOOKUP(E139,Q2.SL!G:O,4,FALSE))</f>
        <v/>
      </c>
      <c r="K139" s="54" t="str">
        <f ca="1">VLOOKUP(E139,Q2.SL!G:R,8,FALSE)</f>
        <v/>
      </c>
      <c r="L139" s="125" t="str">
        <f ca="1">VLOOKUP(E139,Q3.SL!G:O,6,FALSE)</f>
        <v/>
      </c>
      <c r="M139" s="93" t="str">
        <f>IF(ROW()-9&gt;Inf.!$I$10,"",VLOOKUP(E139,Q3.SL!G:O,4,FALSE))</f>
        <v/>
      </c>
      <c r="N139" s="54" t="str">
        <f ca="1">VLOOKUP(E139,Q3.SL!G:R,8,FALSE)</f>
        <v/>
      </c>
      <c r="O139" s="125" t="str">
        <f ca="1">VLOOKUP(E139,Q4.SL!G:O,6,FALSE)</f>
        <v/>
      </c>
      <c r="P139" s="55" t="str">
        <f>IF(ROW()-9&gt;Inf.!$I$10,"",VLOOKUP(E139,Q4.SL!G:O,4,FALSE))</f>
        <v/>
      </c>
      <c r="Q139" s="54" t="str">
        <f ca="1">VLOOKUP(E139,Q4.SL!G:R,8,FALSE)</f>
        <v/>
      </c>
      <c r="R139" s="99" t="str">
        <f t="shared" ref="R139:R202" ca="1" si="2">IFERROR(_xlfn.RANK.AVG(H139,H:H,1)*_xlfn.RANK.AVG(K139,K:K,1)*_xlfn.RANK.AVG(N139,N:N,1)*_xlfn.RANK.AVG(Q139,Q:Q,1),"")</f>
        <v/>
      </c>
      <c r="S139" s="52"/>
    </row>
    <row r="140" spans="1:19" ht="21.95" customHeight="1">
      <c r="A140" s="99" t="str">
        <f ca="1">IFERROR(IF(AND(F140=0,I140=0,L140=0,O140=0),"-",VLOOKUP(E140,Rec.!H:N,7,FALSE)),"")</f>
        <v/>
      </c>
      <c r="B140" s="53" t="str">
        <f ca="1">IFERROR(VLOOKUP(E140,Rec.!B:H,4,FALSE),"")</f>
        <v/>
      </c>
      <c r="C140" s="53" t="str">
        <f ca="1">IFERROR(VLOOKUP(E140,Rec.!B:H,5,FALSE),"")</f>
        <v/>
      </c>
      <c r="D140" s="52" t="str">
        <f ca="1">IFERROR(VLOOKUP(E140,Rec.!B:H,6,FALSE),"")</f>
        <v/>
      </c>
      <c r="E140" s="99" t="str">
        <f ca="1">IFERROR(VLOOKUP(ROW()-9,Rec.!P:Q,2,FALSE),"")</f>
        <v/>
      </c>
      <c r="F140" s="99">
        <f ca="1">VLOOKUP(E140,Q1.SL!F:M,3,FALSE)</f>
        <v>0</v>
      </c>
      <c r="G140" s="93" t="str">
        <f>IF(ROW()-9&gt;Inf.!$I$10,"",VLOOKUP(E140,Q1.SL!F:M,4,FALSE))</f>
        <v/>
      </c>
      <c r="H140" s="54" t="str">
        <f ca="1">VLOOKUP(E140,Q1.SL!F:P,8,FALSE)</f>
        <v/>
      </c>
      <c r="I140" s="99" t="str">
        <f ca="1">VLOOKUP(E140,Q2.SL!G:O,6,FALSE)</f>
        <v/>
      </c>
      <c r="J140" s="55" t="str">
        <f>IF(ROW()-9&gt;Inf.!$I$10,"",VLOOKUP(E140,Q2.SL!G:O,4,FALSE))</f>
        <v/>
      </c>
      <c r="K140" s="54" t="str">
        <f ca="1">VLOOKUP(E140,Q2.SL!G:R,8,FALSE)</f>
        <v/>
      </c>
      <c r="L140" s="125" t="str">
        <f ca="1">VLOOKUP(E140,Q3.SL!G:O,6,FALSE)</f>
        <v/>
      </c>
      <c r="M140" s="93" t="str">
        <f>IF(ROW()-9&gt;Inf.!$I$10,"",VLOOKUP(E140,Q3.SL!G:O,4,FALSE))</f>
        <v/>
      </c>
      <c r="N140" s="54" t="str">
        <f ca="1">VLOOKUP(E140,Q3.SL!G:R,8,FALSE)</f>
        <v/>
      </c>
      <c r="O140" s="125" t="str">
        <f ca="1">VLOOKUP(E140,Q4.SL!G:O,6,FALSE)</f>
        <v/>
      </c>
      <c r="P140" s="55" t="str">
        <f>IF(ROW()-9&gt;Inf.!$I$10,"",VLOOKUP(E140,Q4.SL!G:O,4,FALSE))</f>
        <v/>
      </c>
      <c r="Q140" s="54" t="str">
        <f ca="1">VLOOKUP(E140,Q4.SL!G:R,8,FALSE)</f>
        <v/>
      </c>
      <c r="R140" s="99" t="str">
        <f t="shared" ca="1" si="2"/>
        <v/>
      </c>
      <c r="S140" s="52"/>
    </row>
    <row r="141" spans="1:19" ht="21.95" customHeight="1">
      <c r="A141" s="99" t="str">
        <f ca="1">IFERROR(IF(AND(F141=0,I141=0,L141=0,O141=0),"-",VLOOKUP(E141,Rec.!H:N,7,FALSE)),"")</f>
        <v/>
      </c>
      <c r="B141" s="53" t="str">
        <f ca="1">IFERROR(VLOOKUP(E141,Rec.!B:H,4,FALSE),"")</f>
        <v/>
      </c>
      <c r="C141" s="53" t="str">
        <f ca="1">IFERROR(VLOOKUP(E141,Rec.!B:H,5,FALSE),"")</f>
        <v/>
      </c>
      <c r="D141" s="52" t="str">
        <f ca="1">IFERROR(VLOOKUP(E141,Rec.!B:H,6,FALSE),"")</f>
        <v/>
      </c>
      <c r="E141" s="99" t="str">
        <f ca="1">IFERROR(VLOOKUP(ROW()-9,Rec.!P:Q,2,FALSE),"")</f>
        <v/>
      </c>
      <c r="F141" s="99">
        <f ca="1">VLOOKUP(E141,Q1.SL!F:M,3,FALSE)</f>
        <v>0</v>
      </c>
      <c r="G141" s="93" t="str">
        <f>IF(ROW()-9&gt;Inf.!$I$10,"",VLOOKUP(E141,Q1.SL!F:M,4,FALSE))</f>
        <v/>
      </c>
      <c r="H141" s="54" t="str">
        <f ca="1">VLOOKUP(E141,Q1.SL!F:P,8,FALSE)</f>
        <v/>
      </c>
      <c r="I141" s="99" t="str">
        <f ca="1">VLOOKUP(E141,Q2.SL!G:O,6,FALSE)</f>
        <v/>
      </c>
      <c r="J141" s="55" t="str">
        <f>IF(ROW()-9&gt;Inf.!$I$10,"",VLOOKUP(E141,Q2.SL!G:O,4,FALSE))</f>
        <v/>
      </c>
      <c r="K141" s="54" t="str">
        <f ca="1">VLOOKUP(E141,Q2.SL!G:R,8,FALSE)</f>
        <v/>
      </c>
      <c r="L141" s="125" t="str">
        <f ca="1">VLOOKUP(E141,Q3.SL!G:O,6,FALSE)</f>
        <v/>
      </c>
      <c r="M141" s="93" t="str">
        <f>IF(ROW()-9&gt;Inf.!$I$10,"",VLOOKUP(E141,Q3.SL!G:O,4,FALSE))</f>
        <v/>
      </c>
      <c r="N141" s="54" t="str">
        <f ca="1">VLOOKUP(E141,Q3.SL!G:R,8,FALSE)</f>
        <v/>
      </c>
      <c r="O141" s="125" t="str">
        <f ca="1">VLOOKUP(E141,Q4.SL!G:O,6,FALSE)</f>
        <v/>
      </c>
      <c r="P141" s="55" t="str">
        <f>IF(ROW()-9&gt;Inf.!$I$10,"",VLOOKUP(E141,Q4.SL!G:O,4,FALSE))</f>
        <v/>
      </c>
      <c r="Q141" s="54" t="str">
        <f ca="1">VLOOKUP(E141,Q4.SL!G:R,8,FALSE)</f>
        <v/>
      </c>
      <c r="R141" s="99" t="str">
        <f t="shared" ca="1" si="2"/>
        <v/>
      </c>
      <c r="S141" s="52"/>
    </row>
    <row r="142" spans="1:19" ht="21.95" customHeight="1">
      <c r="A142" s="99" t="str">
        <f ca="1">IFERROR(IF(AND(F142=0,I142=0,L142=0,O142=0),"-",VLOOKUP(E142,Rec.!H:N,7,FALSE)),"")</f>
        <v/>
      </c>
      <c r="B142" s="53" t="str">
        <f ca="1">IFERROR(VLOOKUP(E142,Rec.!B:H,4,FALSE),"")</f>
        <v/>
      </c>
      <c r="C142" s="53" t="str">
        <f ca="1">IFERROR(VLOOKUP(E142,Rec.!B:H,5,FALSE),"")</f>
        <v/>
      </c>
      <c r="D142" s="52" t="str">
        <f ca="1">IFERROR(VLOOKUP(E142,Rec.!B:H,6,FALSE),"")</f>
        <v/>
      </c>
      <c r="E142" s="99" t="str">
        <f ca="1">IFERROR(VLOOKUP(ROW()-9,Rec.!P:Q,2,FALSE),"")</f>
        <v/>
      </c>
      <c r="F142" s="99">
        <f ca="1">VLOOKUP(E142,Q1.SL!F:M,3,FALSE)</f>
        <v>0</v>
      </c>
      <c r="G142" s="93" t="str">
        <f>IF(ROW()-9&gt;Inf.!$I$10,"",VLOOKUP(E142,Q1.SL!F:M,4,FALSE))</f>
        <v/>
      </c>
      <c r="H142" s="54" t="str">
        <f ca="1">VLOOKUP(E142,Q1.SL!F:P,8,FALSE)</f>
        <v/>
      </c>
      <c r="I142" s="99" t="str">
        <f ca="1">VLOOKUP(E142,Q2.SL!G:O,6,FALSE)</f>
        <v/>
      </c>
      <c r="J142" s="55" t="str">
        <f>IF(ROW()-9&gt;Inf.!$I$10,"",VLOOKUP(E142,Q2.SL!G:O,4,FALSE))</f>
        <v/>
      </c>
      <c r="K142" s="54" t="str">
        <f ca="1">VLOOKUP(E142,Q2.SL!G:R,8,FALSE)</f>
        <v/>
      </c>
      <c r="L142" s="125" t="str">
        <f ca="1">VLOOKUP(E142,Q3.SL!G:O,6,FALSE)</f>
        <v/>
      </c>
      <c r="M142" s="93" t="str">
        <f>IF(ROW()-9&gt;Inf.!$I$10,"",VLOOKUP(E142,Q3.SL!G:O,4,FALSE))</f>
        <v/>
      </c>
      <c r="N142" s="54" t="str">
        <f ca="1">VLOOKUP(E142,Q3.SL!G:R,8,FALSE)</f>
        <v/>
      </c>
      <c r="O142" s="125" t="str">
        <f ca="1">VLOOKUP(E142,Q4.SL!G:O,6,FALSE)</f>
        <v/>
      </c>
      <c r="P142" s="55" t="str">
        <f>IF(ROW()-9&gt;Inf.!$I$10,"",VLOOKUP(E142,Q4.SL!G:O,4,FALSE))</f>
        <v/>
      </c>
      <c r="Q142" s="54" t="str">
        <f ca="1">VLOOKUP(E142,Q4.SL!G:R,8,FALSE)</f>
        <v/>
      </c>
      <c r="R142" s="99" t="str">
        <f t="shared" ca="1" si="2"/>
        <v/>
      </c>
      <c r="S142" s="52"/>
    </row>
    <row r="143" spans="1:19" ht="21.95" customHeight="1">
      <c r="A143" s="99" t="str">
        <f ca="1">IFERROR(IF(AND(F143=0,I143=0,L143=0,O143=0),"-",VLOOKUP(E143,Rec.!H:N,7,FALSE)),"")</f>
        <v/>
      </c>
      <c r="B143" s="53" t="str">
        <f ca="1">IFERROR(VLOOKUP(E143,Rec.!B:H,4,FALSE),"")</f>
        <v/>
      </c>
      <c r="C143" s="53" t="str">
        <f ca="1">IFERROR(VLOOKUP(E143,Rec.!B:H,5,FALSE),"")</f>
        <v/>
      </c>
      <c r="D143" s="52" t="str">
        <f ca="1">IFERROR(VLOOKUP(E143,Rec.!B:H,6,FALSE),"")</f>
        <v/>
      </c>
      <c r="E143" s="99" t="str">
        <f ca="1">IFERROR(VLOOKUP(ROW()-9,Rec.!P:Q,2,FALSE),"")</f>
        <v/>
      </c>
      <c r="F143" s="99">
        <f ca="1">VLOOKUP(E143,Q1.SL!F:M,3,FALSE)</f>
        <v>0</v>
      </c>
      <c r="G143" s="93" t="str">
        <f>IF(ROW()-9&gt;Inf.!$I$10,"",VLOOKUP(E143,Q1.SL!F:M,4,FALSE))</f>
        <v/>
      </c>
      <c r="H143" s="54" t="str">
        <f ca="1">VLOOKUP(E143,Q1.SL!F:P,8,FALSE)</f>
        <v/>
      </c>
      <c r="I143" s="99" t="str">
        <f ca="1">VLOOKUP(E143,Q2.SL!G:O,6,FALSE)</f>
        <v/>
      </c>
      <c r="J143" s="55" t="str">
        <f>IF(ROW()-9&gt;Inf.!$I$10,"",VLOOKUP(E143,Q2.SL!G:O,4,FALSE))</f>
        <v/>
      </c>
      <c r="K143" s="54" t="str">
        <f ca="1">VLOOKUP(E143,Q2.SL!G:R,8,FALSE)</f>
        <v/>
      </c>
      <c r="L143" s="125" t="str">
        <f ca="1">VLOOKUP(E143,Q3.SL!G:O,6,FALSE)</f>
        <v/>
      </c>
      <c r="M143" s="93" t="str">
        <f>IF(ROW()-9&gt;Inf.!$I$10,"",VLOOKUP(E143,Q3.SL!G:O,4,FALSE))</f>
        <v/>
      </c>
      <c r="N143" s="54" t="str">
        <f ca="1">VLOOKUP(E143,Q3.SL!G:R,8,FALSE)</f>
        <v/>
      </c>
      <c r="O143" s="125" t="str">
        <f ca="1">VLOOKUP(E143,Q4.SL!G:O,6,FALSE)</f>
        <v/>
      </c>
      <c r="P143" s="55" t="str">
        <f>IF(ROW()-9&gt;Inf.!$I$10,"",VLOOKUP(E143,Q4.SL!G:O,4,FALSE))</f>
        <v/>
      </c>
      <c r="Q143" s="54" t="str">
        <f ca="1">VLOOKUP(E143,Q4.SL!G:R,8,FALSE)</f>
        <v/>
      </c>
      <c r="R143" s="99" t="str">
        <f t="shared" ca="1" si="2"/>
        <v/>
      </c>
      <c r="S143" s="52"/>
    </row>
    <row r="144" spans="1:19" ht="21.95" customHeight="1">
      <c r="A144" s="99" t="str">
        <f ca="1">IFERROR(IF(AND(F144=0,I144=0,L144=0,O144=0),"-",VLOOKUP(E144,Rec.!H:N,7,FALSE)),"")</f>
        <v/>
      </c>
      <c r="B144" s="53" t="str">
        <f ca="1">IFERROR(VLOOKUP(E144,Rec.!B:H,4,FALSE),"")</f>
        <v/>
      </c>
      <c r="C144" s="53" t="str">
        <f ca="1">IFERROR(VLOOKUP(E144,Rec.!B:H,5,FALSE),"")</f>
        <v/>
      </c>
      <c r="D144" s="52" t="str">
        <f ca="1">IFERROR(VLOOKUP(E144,Rec.!B:H,6,FALSE),"")</f>
        <v/>
      </c>
      <c r="E144" s="99" t="str">
        <f ca="1">IFERROR(VLOOKUP(ROW()-9,Rec.!P:Q,2,FALSE),"")</f>
        <v/>
      </c>
      <c r="F144" s="99">
        <f ca="1">VLOOKUP(E144,Q1.SL!F:M,3,FALSE)</f>
        <v>0</v>
      </c>
      <c r="G144" s="93" t="str">
        <f>IF(ROW()-9&gt;Inf.!$I$10,"",VLOOKUP(E144,Q1.SL!F:M,4,FALSE))</f>
        <v/>
      </c>
      <c r="H144" s="54" t="str">
        <f ca="1">VLOOKUP(E144,Q1.SL!F:P,8,FALSE)</f>
        <v/>
      </c>
      <c r="I144" s="99" t="str">
        <f ca="1">VLOOKUP(E144,Q2.SL!G:O,6,FALSE)</f>
        <v/>
      </c>
      <c r="J144" s="55" t="str">
        <f>IF(ROW()-9&gt;Inf.!$I$10,"",VLOOKUP(E144,Q2.SL!G:O,4,FALSE))</f>
        <v/>
      </c>
      <c r="K144" s="54" t="str">
        <f ca="1">VLOOKUP(E144,Q2.SL!G:R,8,FALSE)</f>
        <v/>
      </c>
      <c r="L144" s="125" t="str">
        <f ca="1">VLOOKUP(E144,Q3.SL!G:O,6,FALSE)</f>
        <v/>
      </c>
      <c r="M144" s="93" t="str">
        <f>IF(ROW()-9&gt;Inf.!$I$10,"",VLOOKUP(E144,Q3.SL!G:O,4,FALSE))</f>
        <v/>
      </c>
      <c r="N144" s="54" t="str">
        <f ca="1">VLOOKUP(E144,Q3.SL!G:R,8,FALSE)</f>
        <v/>
      </c>
      <c r="O144" s="125" t="str">
        <f ca="1">VLOOKUP(E144,Q4.SL!G:O,6,FALSE)</f>
        <v/>
      </c>
      <c r="P144" s="55" t="str">
        <f>IF(ROW()-9&gt;Inf.!$I$10,"",VLOOKUP(E144,Q4.SL!G:O,4,FALSE))</f>
        <v/>
      </c>
      <c r="Q144" s="54" t="str">
        <f ca="1">VLOOKUP(E144,Q4.SL!G:R,8,FALSE)</f>
        <v/>
      </c>
      <c r="R144" s="99" t="str">
        <f t="shared" ca="1" si="2"/>
        <v/>
      </c>
      <c r="S144" s="52"/>
    </row>
    <row r="145" spans="1:19" ht="21.95" customHeight="1">
      <c r="A145" s="99" t="str">
        <f ca="1">IFERROR(IF(AND(F145=0,I145=0,L145=0,O145=0),"-",VLOOKUP(E145,Rec.!H:N,7,FALSE)),"")</f>
        <v/>
      </c>
      <c r="B145" s="53" t="str">
        <f ca="1">IFERROR(VLOOKUP(E145,Rec.!B:H,4,FALSE),"")</f>
        <v/>
      </c>
      <c r="C145" s="53" t="str">
        <f ca="1">IFERROR(VLOOKUP(E145,Rec.!B:H,5,FALSE),"")</f>
        <v/>
      </c>
      <c r="D145" s="52" t="str">
        <f ca="1">IFERROR(VLOOKUP(E145,Rec.!B:H,6,FALSE),"")</f>
        <v/>
      </c>
      <c r="E145" s="99" t="str">
        <f ca="1">IFERROR(VLOOKUP(ROW()-9,Rec.!P:Q,2,FALSE),"")</f>
        <v/>
      </c>
      <c r="F145" s="99">
        <f ca="1">VLOOKUP(E145,Q1.SL!F:M,3,FALSE)</f>
        <v>0</v>
      </c>
      <c r="G145" s="93" t="str">
        <f>IF(ROW()-9&gt;Inf.!$I$10,"",VLOOKUP(E145,Q1.SL!F:M,4,FALSE))</f>
        <v/>
      </c>
      <c r="H145" s="54" t="str">
        <f ca="1">VLOOKUP(E145,Q1.SL!F:P,8,FALSE)</f>
        <v/>
      </c>
      <c r="I145" s="99" t="str">
        <f ca="1">VLOOKUP(E145,Q2.SL!G:O,6,FALSE)</f>
        <v/>
      </c>
      <c r="J145" s="55" t="str">
        <f>IF(ROW()-9&gt;Inf.!$I$10,"",VLOOKUP(E145,Q2.SL!G:O,4,FALSE))</f>
        <v/>
      </c>
      <c r="K145" s="54" t="str">
        <f ca="1">VLOOKUP(E145,Q2.SL!G:R,8,FALSE)</f>
        <v/>
      </c>
      <c r="L145" s="125" t="str">
        <f ca="1">VLOOKUP(E145,Q3.SL!G:O,6,FALSE)</f>
        <v/>
      </c>
      <c r="M145" s="93" t="str">
        <f>IF(ROW()-9&gt;Inf.!$I$10,"",VLOOKUP(E145,Q3.SL!G:O,4,FALSE))</f>
        <v/>
      </c>
      <c r="N145" s="54" t="str">
        <f ca="1">VLOOKUP(E145,Q3.SL!G:R,8,FALSE)</f>
        <v/>
      </c>
      <c r="O145" s="125" t="str">
        <f ca="1">VLOOKUP(E145,Q4.SL!G:O,6,FALSE)</f>
        <v/>
      </c>
      <c r="P145" s="55" t="str">
        <f>IF(ROW()-9&gt;Inf.!$I$10,"",VLOOKUP(E145,Q4.SL!G:O,4,FALSE))</f>
        <v/>
      </c>
      <c r="Q145" s="54" t="str">
        <f ca="1">VLOOKUP(E145,Q4.SL!G:R,8,FALSE)</f>
        <v/>
      </c>
      <c r="R145" s="99" t="str">
        <f t="shared" ca="1" si="2"/>
        <v/>
      </c>
      <c r="S145" s="52"/>
    </row>
    <row r="146" spans="1:19" ht="21.95" customHeight="1">
      <c r="A146" s="99" t="str">
        <f ca="1">IFERROR(IF(AND(F146=0,I146=0,L146=0,O146=0),"-",VLOOKUP(E146,Rec.!H:N,7,FALSE)),"")</f>
        <v/>
      </c>
      <c r="B146" s="53" t="str">
        <f ca="1">IFERROR(VLOOKUP(E146,Rec.!B:H,4,FALSE),"")</f>
        <v/>
      </c>
      <c r="C146" s="53" t="str">
        <f ca="1">IFERROR(VLOOKUP(E146,Rec.!B:H,5,FALSE),"")</f>
        <v/>
      </c>
      <c r="D146" s="52" t="str">
        <f ca="1">IFERROR(VLOOKUP(E146,Rec.!B:H,6,FALSE),"")</f>
        <v/>
      </c>
      <c r="E146" s="99" t="str">
        <f ca="1">IFERROR(VLOOKUP(ROW()-9,Rec.!P:Q,2,FALSE),"")</f>
        <v/>
      </c>
      <c r="F146" s="99">
        <f ca="1">VLOOKUP(E146,Q1.SL!F:M,3,FALSE)</f>
        <v>0</v>
      </c>
      <c r="G146" s="93" t="str">
        <f>IF(ROW()-9&gt;Inf.!$I$10,"",VLOOKUP(E146,Q1.SL!F:M,4,FALSE))</f>
        <v/>
      </c>
      <c r="H146" s="54" t="str">
        <f ca="1">VLOOKUP(E146,Q1.SL!F:P,8,FALSE)</f>
        <v/>
      </c>
      <c r="I146" s="99" t="str">
        <f ca="1">VLOOKUP(E146,Q2.SL!G:O,6,FALSE)</f>
        <v/>
      </c>
      <c r="J146" s="55" t="str">
        <f>IF(ROW()-9&gt;Inf.!$I$10,"",VLOOKUP(E146,Q2.SL!G:O,4,FALSE))</f>
        <v/>
      </c>
      <c r="K146" s="54" t="str">
        <f ca="1">VLOOKUP(E146,Q2.SL!G:R,8,FALSE)</f>
        <v/>
      </c>
      <c r="L146" s="125" t="str">
        <f ca="1">VLOOKUP(E146,Q3.SL!G:O,6,FALSE)</f>
        <v/>
      </c>
      <c r="M146" s="93" t="str">
        <f>IF(ROW()-9&gt;Inf.!$I$10,"",VLOOKUP(E146,Q3.SL!G:O,4,FALSE))</f>
        <v/>
      </c>
      <c r="N146" s="54" t="str">
        <f ca="1">VLOOKUP(E146,Q3.SL!G:R,8,FALSE)</f>
        <v/>
      </c>
      <c r="O146" s="125" t="str">
        <f ca="1">VLOOKUP(E146,Q4.SL!G:O,6,FALSE)</f>
        <v/>
      </c>
      <c r="P146" s="55" t="str">
        <f>IF(ROW()-9&gt;Inf.!$I$10,"",VLOOKUP(E146,Q4.SL!G:O,4,FALSE))</f>
        <v/>
      </c>
      <c r="Q146" s="54" t="str">
        <f ca="1">VLOOKUP(E146,Q4.SL!G:R,8,FALSE)</f>
        <v/>
      </c>
      <c r="R146" s="99" t="str">
        <f t="shared" ca="1" si="2"/>
        <v/>
      </c>
      <c r="S146" s="52"/>
    </row>
    <row r="147" spans="1:19" ht="21.95" customHeight="1">
      <c r="A147" s="99" t="str">
        <f ca="1">IFERROR(IF(AND(F147=0,I147=0,L147=0,O147=0),"-",VLOOKUP(E147,Rec.!H:N,7,FALSE)),"")</f>
        <v/>
      </c>
      <c r="B147" s="53" t="str">
        <f ca="1">IFERROR(VLOOKUP(E147,Rec.!B:H,4,FALSE),"")</f>
        <v/>
      </c>
      <c r="C147" s="53" t="str">
        <f ca="1">IFERROR(VLOOKUP(E147,Rec.!B:H,5,FALSE),"")</f>
        <v/>
      </c>
      <c r="D147" s="52" t="str">
        <f ca="1">IFERROR(VLOOKUP(E147,Rec.!B:H,6,FALSE),"")</f>
        <v/>
      </c>
      <c r="E147" s="99" t="str">
        <f ca="1">IFERROR(VLOOKUP(ROW()-9,Rec.!P:Q,2,FALSE),"")</f>
        <v/>
      </c>
      <c r="F147" s="99">
        <f ca="1">VLOOKUP(E147,Q1.SL!F:M,3,FALSE)</f>
        <v>0</v>
      </c>
      <c r="G147" s="93" t="str">
        <f>IF(ROW()-9&gt;Inf.!$I$10,"",VLOOKUP(E147,Q1.SL!F:M,4,FALSE))</f>
        <v/>
      </c>
      <c r="H147" s="54" t="str">
        <f ca="1">VLOOKUP(E147,Q1.SL!F:P,8,FALSE)</f>
        <v/>
      </c>
      <c r="I147" s="99" t="str">
        <f ca="1">VLOOKUP(E147,Q2.SL!G:O,6,FALSE)</f>
        <v/>
      </c>
      <c r="J147" s="55" t="str">
        <f>IF(ROW()-9&gt;Inf.!$I$10,"",VLOOKUP(E147,Q2.SL!G:O,4,FALSE))</f>
        <v/>
      </c>
      <c r="K147" s="54" t="str">
        <f ca="1">VLOOKUP(E147,Q2.SL!G:R,8,FALSE)</f>
        <v/>
      </c>
      <c r="L147" s="125" t="str">
        <f ca="1">VLOOKUP(E147,Q3.SL!G:O,6,FALSE)</f>
        <v/>
      </c>
      <c r="M147" s="93" t="str">
        <f>IF(ROW()-9&gt;Inf.!$I$10,"",VLOOKUP(E147,Q3.SL!G:O,4,FALSE))</f>
        <v/>
      </c>
      <c r="N147" s="54" t="str">
        <f ca="1">VLOOKUP(E147,Q3.SL!G:R,8,FALSE)</f>
        <v/>
      </c>
      <c r="O147" s="125" t="str">
        <f ca="1">VLOOKUP(E147,Q4.SL!G:O,6,FALSE)</f>
        <v/>
      </c>
      <c r="P147" s="55" t="str">
        <f>IF(ROW()-9&gt;Inf.!$I$10,"",VLOOKUP(E147,Q4.SL!G:O,4,FALSE))</f>
        <v/>
      </c>
      <c r="Q147" s="54" t="str">
        <f ca="1">VLOOKUP(E147,Q4.SL!G:R,8,FALSE)</f>
        <v/>
      </c>
      <c r="R147" s="99" t="str">
        <f t="shared" ca="1" si="2"/>
        <v/>
      </c>
      <c r="S147" s="52"/>
    </row>
    <row r="148" spans="1:19" ht="21.95" customHeight="1">
      <c r="A148" s="99" t="str">
        <f ca="1">IFERROR(IF(AND(F148=0,I148=0,L148=0,O148=0),"-",VLOOKUP(E148,Rec.!H:N,7,FALSE)),"")</f>
        <v/>
      </c>
      <c r="B148" s="53" t="str">
        <f ca="1">IFERROR(VLOOKUP(E148,Rec.!B:H,4,FALSE),"")</f>
        <v/>
      </c>
      <c r="C148" s="53" t="str">
        <f ca="1">IFERROR(VLOOKUP(E148,Rec.!B:H,5,FALSE),"")</f>
        <v/>
      </c>
      <c r="D148" s="52" t="str">
        <f ca="1">IFERROR(VLOOKUP(E148,Rec.!B:H,6,FALSE),"")</f>
        <v/>
      </c>
      <c r="E148" s="99" t="str">
        <f ca="1">IFERROR(VLOOKUP(ROW()-9,Rec.!P:Q,2,FALSE),"")</f>
        <v/>
      </c>
      <c r="F148" s="99">
        <f ca="1">VLOOKUP(E148,Q1.SL!F:M,3,FALSE)</f>
        <v>0</v>
      </c>
      <c r="G148" s="93" t="str">
        <f>IF(ROW()-9&gt;Inf.!$I$10,"",VLOOKUP(E148,Q1.SL!F:M,4,FALSE))</f>
        <v/>
      </c>
      <c r="H148" s="54" t="str">
        <f ca="1">VLOOKUP(E148,Q1.SL!F:P,8,FALSE)</f>
        <v/>
      </c>
      <c r="I148" s="99" t="str">
        <f ca="1">VLOOKUP(E148,Q2.SL!G:O,6,FALSE)</f>
        <v/>
      </c>
      <c r="J148" s="55" t="str">
        <f>IF(ROW()-9&gt;Inf.!$I$10,"",VLOOKUP(E148,Q2.SL!G:O,4,FALSE))</f>
        <v/>
      </c>
      <c r="K148" s="54" t="str">
        <f ca="1">VLOOKUP(E148,Q2.SL!G:R,8,FALSE)</f>
        <v/>
      </c>
      <c r="L148" s="125" t="str">
        <f ca="1">VLOOKUP(E148,Q3.SL!G:O,6,FALSE)</f>
        <v/>
      </c>
      <c r="M148" s="93" t="str">
        <f>IF(ROW()-9&gt;Inf.!$I$10,"",VLOOKUP(E148,Q3.SL!G:O,4,FALSE))</f>
        <v/>
      </c>
      <c r="N148" s="54" t="str">
        <f ca="1">VLOOKUP(E148,Q3.SL!G:R,8,FALSE)</f>
        <v/>
      </c>
      <c r="O148" s="125" t="str">
        <f ca="1">VLOOKUP(E148,Q4.SL!G:O,6,FALSE)</f>
        <v/>
      </c>
      <c r="P148" s="55" t="str">
        <f>IF(ROW()-9&gt;Inf.!$I$10,"",VLOOKUP(E148,Q4.SL!G:O,4,FALSE))</f>
        <v/>
      </c>
      <c r="Q148" s="54" t="str">
        <f ca="1">VLOOKUP(E148,Q4.SL!G:R,8,FALSE)</f>
        <v/>
      </c>
      <c r="R148" s="99" t="str">
        <f t="shared" ca="1" si="2"/>
        <v/>
      </c>
      <c r="S148" s="52"/>
    </row>
    <row r="149" spans="1:19" ht="21.95" customHeight="1">
      <c r="A149" s="99" t="str">
        <f ca="1">IFERROR(IF(AND(F149=0,I149=0,L149=0,O149=0),"-",VLOOKUP(E149,Rec.!H:N,7,FALSE)),"")</f>
        <v/>
      </c>
      <c r="B149" s="53" t="str">
        <f ca="1">IFERROR(VLOOKUP(E149,Rec.!B:H,4,FALSE),"")</f>
        <v/>
      </c>
      <c r="C149" s="53" t="str">
        <f ca="1">IFERROR(VLOOKUP(E149,Rec.!B:H,5,FALSE),"")</f>
        <v/>
      </c>
      <c r="D149" s="52" t="str">
        <f ca="1">IFERROR(VLOOKUP(E149,Rec.!B:H,6,FALSE),"")</f>
        <v/>
      </c>
      <c r="E149" s="99" t="str">
        <f ca="1">IFERROR(VLOOKUP(ROW()-9,Rec.!P:Q,2,FALSE),"")</f>
        <v/>
      </c>
      <c r="F149" s="99">
        <f ca="1">VLOOKUP(E149,Q1.SL!F:M,3,FALSE)</f>
        <v>0</v>
      </c>
      <c r="G149" s="93" t="str">
        <f>IF(ROW()-9&gt;Inf.!$I$10,"",VLOOKUP(E149,Q1.SL!F:M,4,FALSE))</f>
        <v/>
      </c>
      <c r="H149" s="54" t="str">
        <f ca="1">VLOOKUP(E149,Q1.SL!F:P,8,FALSE)</f>
        <v/>
      </c>
      <c r="I149" s="99" t="str">
        <f ca="1">VLOOKUP(E149,Q2.SL!G:O,6,FALSE)</f>
        <v/>
      </c>
      <c r="J149" s="55" t="str">
        <f>IF(ROW()-9&gt;Inf.!$I$10,"",VLOOKUP(E149,Q2.SL!G:O,4,FALSE))</f>
        <v/>
      </c>
      <c r="K149" s="54" t="str">
        <f ca="1">VLOOKUP(E149,Q2.SL!G:R,8,FALSE)</f>
        <v/>
      </c>
      <c r="L149" s="125" t="str">
        <f ca="1">VLOOKUP(E149,Q3.SL!G:O,6,FALSE)</f>
        <v/>
      </c>
      <c r="M149" s="93" t="str">
        <f>IF(ROW()-9&gt;Inf.!$I$10,"",VLOOKUP(E149,Q3.SL!G:O,4,FALSE))</f>
        <v/>
      </c>
      <c r="N149" s="54" t="str">
        <f ca="1">VLOOKUP(E149,Q3.SL!G:R,8,FALSE)</f>
        <v/>
      </c>
      <c r="O149" s="125" t="str">
        <f ca="1">VLOOKUP(E149,Q4.SL!G:O,6,FALSE)</f>
        <v/>
      </c>
      <c r="P149" s="55" t="str">
        <f>IF(ROW()-9&gt;Inf.!$I$10,"",VLOOKUP(E149,Q4.SL!G:O,4,FALSE))</f>
        <v/>
      </c>
      <c r="Q149" s="54" t="str">
        <f ca="1">VLOOKUP(E149,Q4.SL!G:R,8,FALSE)</f>
        <v/>
      </c>
      <c r="R149" s="99" t="str">
        <f t="shared" ca="1" si="2"/>
        <v/>
      </c>
      <c r="S149" s="52"/>
    </row>
    <row r="150" spans="1:19" ht="21.95" customHeight="1">
      <c r="A150" s="99" t="str">
        <f ca="1">IFERROR(IF(AND(F150=0,I150=0,L150=0,O150=0),"-",VLOOKUP(E150,Rec.!H:N,7,FALSE)),"")</f>
        <v/>
      </c>
      <c r="B150" s="53" t="str">
        <f ca="1">IFERROR(VLOOKUP(E150,Rec.!B:H,4,FALSE),"")</f>
        <v/>
      </c>
      <c r="C150" s="53" t="str">
        <f ca="1">IFERROR(VLOOKUP(E150,Rec.!B:H,5,FALSE),"")</f>
        <v/>
      </c>
      <c r="D150" s="52" t="str">
        <f ca="1">IFERROR(VLOOKUP(E150,Rec.!B:H,6,FALSE),"")</f>
        <v/>
      </c>
      <c r="E150" s="99" t="str">
        <f ca="1">IFERROR(VLOOKUP(ROW()-9,Rec.!P:Q,2,FALSE),"")</f>
        <v/>
      </c>
      <c r="F150" s="99">
        <f ca="1">VLOOKUP(E150,Q1.SL!F:M,3,FALSE)</f>
        <v>0</v>
      </c>
      <c r="G150" s="93" t="str">
        <f>IF(ROW()-9&gt;Inf.!$I$10,"",VLOOKUP(E150,Q1.SL!F:M,4,FALSE))</f>
        <v/>
      </c>
      <c r="H150" s="54" t="str">
        <f ca="1">VLOOKUP(E150,Q1.SL!F:P,8,FALSE)</f>
        <v/>
      </c>
      <c r="I150" s="99" t="str">
        <f ca="1">VLOOKUP(E150,Q2.SL!G:O,6,FALSE)</f>
        <v/>
      </c>
      <c r="J150" s="55" t="str">
        <f>IF(ROW()-9&gt;Inf.!$I$10,"",VLOOKUP(E150,Q2.SL!G:O,4,FALSE))</f>
        <v/>
      </c>
      <c r="K150" s="54" t="str">
        <f ca="1">VLOOKUP(E150,Q2.SL!G:R,8,FALSE)</f>
        <v/>
      </c>
      <c r="L150" s="125" t="str">
        <f ca="1">VLOOKUP(E150,Q3.SL!G:O,6,FALSE)</f>
        <v/>
      </c>
      <c r="M150" s="93" t="str">
        <f>IF(ROW()-9&gt;Inf.!$I$10,"",VLOOKUP(E150,Q3.SL!G:O,4,FALSE))</f>
        <v/>
      </c>
      <c r="N150" s="54" t="str">
        <f ca="1">VLOOKUP(E150,Q3.SL!G:R,8,FALSE)</f>
        <v/>
      </c>
      <c r="O150" s="125" t="str">
        <f ca="1">VLOOKUP(E150,Q4.SL!G:O,6,FALSE)</f>
        <v/>
      </c>
      <c r="P150" s="55" t="str">
        <f>IF(ROW()-9&gt;Inf.!$I$10,"",VLOOKUP(E150,Q4.SL!G:O,4,FALSE))</f>
        <v/>
      </c>
      <c r="Q150" s="54" t="str">
        <f ca="1">VLOOKUP(E150,Q4.SL!G:R,8,FALSE)</f>
        <v/>
      </c>
      <c r="R150" s="99" t="str">
        <f t="shared" ca="1" si="2"/>
        <v/>
      </c>
      <c r="S150" s="52"/>
    </row>
    <row r="151" spans="1:19" ht="21.95" customHeight="1">
      <c r="A151" s="99" t="str">
        <f ca="1">IFERROR(IF(AND(F151=0,I151=0,L151=0,O151=0),"-",VLOOKUP(E151,Rec.!H:N,7,FALSE)),"")</f>
        <v/>
      </c>
      <c r="B151" s="53" t="str">
        <f ca="1">IFERROR(VLOOKUP(E151,Rec.!B:H,4,FALSE),"")</f>
        <v/>
      </c>
      <c r="C151" s="53" t="str">
        <f ca="1">IFERROR(VLOOKUP(E151,Rec.!B:H,5,FALSE),"")</f>
        <v/>
      </c>
      <c r="D151" s="52" t="str">
        <f ca="1">IFERROR(VLOOKUP(E151,Rec.!B:H,6,FALSE),"")</f>
        <v/>
      </c>
      <c r="E151" s="99" t="str">
        <f ca="1">IFERROR(VLOOKUP(ROW()-9,Rec.!P:Q,2,FALSE),"")</f>
        <v/>
      </c>
      <c r="F151" s="99">
        <f ca="1">VLOOKUP(E151,Q1.SL!F:M,3,FALSE)</f>
        <v>0</v>
      </c>
      <c r="G151" s="93" t="str">
        <f>IF(ROW()-9&gt;Inf.!$I$10,"",VLOOKUP(E151,Q1.SL!F:M,4,FALSE))</f>
        <v/>
      </c>
      <c r="H151" s="54" t="str">
        <f ca="1">VLOOKUP(E151,Q1.SL!F:P,8,FALSE)</f>
        <v/>
      </c>
      <c r="I151" s="99" t="str">
        <f ca="1">VLOOKUP(E151,Q2.SL!G:O,6,FALSE)</f>
        <v/>
      </c>
      <c r="J151" s="55" t="str">
        <f>IF(ROW()-9&gt;Inf.!$I$10,"",VLOOKUP(E151,Q2.SL!G:O,4,FALSE))</f>
        <v/>
      </c>
      <c r="K151" s="54" t="str">
        <f ca="1">VLOOKUP(E151,Q2.SL!G:R,8,FALSE)</f>
        <v/>
      </c>
      <c r="L151" s="125" t="str">
        <f ca="1">VLOOKUP(E151,Q3.SL!G:O,6,FALSE)</f>
        <v/>
      </c>
      <c r="M151" s="93" t="str">
        <f>IF(ROW()-9&gt;Inf.!$I$10,"",VLOOKUP(E151,Q3.SL!G:O,4,FALSE))</f>
        <v/>
      </c>
      <c r="N151" s="54" t="str">
        <f ca="1">VLOOKUP(E151,Q3.SL!G:R,8,FALSE)</f>
        <v/>
      </c>
      <c r="O151" s="125" t="str">
        <f ca="1">VLOOKUP(E151,Q4.SL!G:O,6,FALSE)</f>
        <v/>
      </c>
      <c r="P151" s="55" t="str">
        <f>IF(ROW()-9&gt;Inf.!$I$10,"",VLOOKUP(E151,Q4.SL!G:O,4,FALSE))</f>
        <v/>
      </c>
      <c r="Q151" s="54" t="str">
        <f ca="1">VLOOKUP(E151,Q4.SL!G:R,8,FALSE)</f>
        <v/>
      </c>
      <c r="R151" s="99" t="str">
        <f t="shared" ca="1" si="2"/>
        <v/>
      </c>
      <c r="S151" s="52"/>
    </row>
    <row r="152" spans="1:19" ht="21.95" customHeight="1">
      <c r="A152" s="99" t="str">
        <f ca="1">IFERROR(IF(AND(F152=0,I152=0,L152=0,O152=0),"-",VLOOKUP(E152,Rec.!H:N,7,FALSE)),"")</f>
        <v/>
      </c>
      <c r="B152" s="53" t="str">
        <f ca="1">IFERROR(VLOOKUP(E152,Rec.!B:H,4,FALSE),"")</f>
        <v/>
      </c>
      <c r="C152" s="53" t="str">
        <f ca="1">IFERROR(VLOOKUP(E152,Rec.!B:H,5,FALSE),"")</f>
        <v/>
      </c>
      <c r="D152" s="52" t="str">
        <f ca="1">IFERROR(VLOOKUP(E152,Rec.!B:H,6,FALSE),"")</f>
        <v/>
      </c>
      <c r="E152" s="99" t="str">
        <f ca="1">IFERROR(VLOOKUP(ROW()-9,Rec.!P:Q,2,FALSE),"")</f>
        <v/>
      </c>
      <c r="F152" s="99">
        <f ca="1">VLOOKUP(E152,Q1.SL!F:M,3,FALSE)</f>
        <v>0</v>
      </c>
      <c r="G152" s="93" t="str">
        <f>IF(ROW()-9&gt;Inf.!$I$10,"",VLOOKUP(E152,Q1.SL!F:M,4,FALSE))</f>
        <v/>
      </c>
      <c r="H152" s="54" t="str">
        <f ca="1">VLOOKUP(E152,Q1.SL!F:P,8,FALSE)</f>
        <v/>
      </c>
      <c r="I152" s="99" t="str">
        <f ca="1">VLOOKUP(E152,Q2.SL!G:O,6,FALSE)</f>
        <v/>
      </c>
      <c r="J152" s="55" t="str">
        <f>IF(ROW()-9&gt;Inf.!$I$10,"",VLOOKUP(E152,Q2.SL!G:O,4,FALSE))</f>
        <v/>
      </c>
      <c r="K152" s="54" t="str">
        <f ca="1">VLOOKUP(E152,Q2.SL!G:R,8,FALSE)</f>
        <v/>
      </c>
      <c r="L152" s="125" t="str">
        <f ca="1">VLOOKUP(E152,Q3.SL!G:O,6,FALSE)</f>
        <v/>
      </c>
      <c r="M152" s="93" t="str">
        <f>IF(ROW()-9&gt;Inf.!$I$10,"",VLOOKUP(E152,Q3.SL!G:O,4,FALSE))</f>
        <v/>
      </c>
      <c r="N152" s="54" t="str">
        <f ca="1">VLOOKUP(E152,Q3.SL!G:R,8,FALSE)</f>
        <v/>
      </c>
      <c r="O152" s="125" t="str">
        <f ca="1">VLOOKUP(E152,Q4.SL!G:O,6,FALSE)</f>
        <v/>
      </c>
      <c r="P152" s="55" t="str">
        <f>IF(ROW()-9&gt;Inf.!$I$10,"",VLOOKUP(E152,Q4.SL!G:O,4,FALSE))</f>
        <v/>
      </c>
      <c r="Q152" s="54" t="str">
        <f ca="1">VLOOKUP(E152,Q4.SL!G:R,8,FALSE)</f>
        <v/>
      </c>
      <c r="R152" s="99" t="str">
        <f t="shared" ca="1" si="2"/>
        <v/>
      </c>
      <c r="S152" s="52"/>
    </row>
    <row r="153" spans="1:19" ht="21.95" customHeight="1">
      <c r="A153" s="99" t="str">
        <f ca="1">IFERROR(IF(AND(F153=0,I153=0,L153=0,O153=0),"-",VLOOKUP(E153,Rec.!H:N,7,FALSE)),"")</f>
        <v/>
      </c>
      <c r="B153" s="53" t="str">
        <f ca="1">IFERROR(VLOOKUP(E153,Rec.!B:H,4,FALSE),"")</f>
        <v/>
      </c>
      <c r="C153" s="53" t="str">
        <f ca="1">IFERROR(VLOOKUP(E153,Rec.!B:H,5,FALSE),"")</f>
        <v/>
      </c>
      <c r="D153" s="52" t="str">
        <f ca="1">IFERROR(VLOOKUP(E153,Rec.!B:H,6,FALSE),"")</f>
        <v/>
      </c>
      <c r="E153" s="99" t="str">
        <f ca="1">IFERROR(VLOOKUP(ROW()-9,Rec.!P:Q,2,FALSE),"")</f>
        <v/>
      </c>
      <c r="F153" s="99">
        <f ca="1">VLOOKUP(E153,Q1.SL!F:M,3,FALSE)</f>
        <v>0</v>
      </c>
      <c r="G153" s="93" t="str">
        <f>IF(ROW()-9&gt;Inf.!$I$10,"",VLOOKUP(E153,Q1.SL!F:M,4,FALSE))</f>
        <v/>
      </c>
      <c r="H153" s="54" t="str">
        <f ca="1">VLOOKUP(E153,Q1.SL!F:P,8,FALSE)</f>
        <v/>
      </c>
      <c r="I153" s="99" t="str">
        <f ca="1">VLOOKUP(E153,Q2.SL!G:O,6,FALSE)</f>
        <v/>
      </c>
      <c r="J153" s="55" t="str">
        <f>IF(ROW()-9&gt;Inf.!$I$10,"",VLOOKUP(E153,Q2.SL!G:O,4,FALSE))</f>
        <v/>
      </c>
      <c r="K153" s="54" t="str">
        <f ca="1">VLOOKUP(E153,Q2.SL!G:R,8,FALSE)</f>
        <v/>
      </c>
      <c r="L153" s="125" t="str">
        <f ca="1">VLOOKUP(E153,Q3.SL!G:O,6,FALSE)</f>
        <v/>
      </c>
      <c r="M153" s="93" t="str">
        <f>IF(ROW()-9&gt;Inf.!$I$10,"",VLOOKUP(E153,Q3.SL!G:O,4,FALSE))</f>
        <v/>
      </c>
      <c r="N153" s="54" t="str">
        <f ca="1">VLOOKUP(E153,Q3.SL!G:R,8,FALSE)</f>
        <v/>
      </c>
      <c r="O153" s="125" t="str">
        <f ca="1">VLOOKUP(E153,Q4.SL!G:O,6,FALSE)</f>
        <v/>
      </c>
      <c r="P153" s="55" t="str">
        <f>IF(ROW()-9&gt;Inf.!$I$10,"",VLOOKUP(E153,Q4.SL!G:O,4,FALSE))</f>
        <v/>
      </c>
      <c r="Q153" s="54" t="str">
        <f ca="1">VLOOKUP(E153,Q4.SL!G:R,8,FALSE)</f>
        <v/>
      </c>
      <c r="R153" s="99" t="str">
        <f t="shared" ca="1" si="2"/>
        <v/>
      </c>
      <c r="S153" s="52"/>
    </row>
    <row r="154" spans="1:19" ht="21.95" customHeight="1">
      <c r="A154" s="99" t="str">
        <f ca="1">IFERROR(IF(AND(F154=0,I154=0,L154=0,O154=0),"-",VLOOKUP(E154,Rec.!H:N,7,FALSE)),"")</f>
        <v/>
      </c>
      <c r="B154" s="53" t="str">
        <f ca="1">IFERROR(VLOOKUP(E154,Rec.!B:H,4,FALSE),"")</f>
        <v/>
      </c>
      <c r="C154" s="53" t="str">
        <f ca="1">IFERROR(VLOOKUP(E154,Rec.!B:H,5,FALSE),"")</f>
        <v/>
      </c>
      <c r="D154" s="52" t="str">
        <f ca="1">IFERROR(VLOOKUP(E154,Rec.!B:H,6,FALSE),"")</f>
        <v/>
      </c>
      <c r="E154" s="99" t="str">
        <f ca="1">IFERROR(VLOOKUP(ROW()-9,Rec.!P:Q,2,FALSE),"")</f>
        <v/>
      </c>
      <c r="F154" s="99">
        <f ca="1">VLOOKUP(E154,Q1.SL!F:M,3,FALSE)</f>
        <v>0</v>
      </c>
      <c r="G154" s="93" t="str">
        <f>IF(ROW()-9&gt;Inf.!$I$10,"",VLOOKUP(E154,Q1.SL!F:M,4,FALSE))</f>
        <v/>
      </c>
      <c r="H154" s="54" t="str">
        <f ca="1">VLOOKUP(E154,Q1.SL!F:P,8,FALSE)</f>
        <v/>
      </c>
      <c r="I154" s="99" t="str">
        <f ca="1">VLOOKUP(E154,Q2.SL!G:O,6,FALSE)</f>
        <v/>
      </c>
      <c r="J154" s="55" t="str">
        <f>IF(ROW()-9&gt;Inf.!$I$10,"",VLOOKUP(E154,Q2.SL!G:O,4,FALSE))</f>
        <v/>
      </c>
      <c r="K154" s="54" t="str">
        <f ca="1">VLOOKUP(E154,Q2.SL!G:R,8,FALSE)</f>
        <v/>
      </c>
      <c r="L154" s="125" t="str">
        <f ca="1">VLOOKUP(E154,Q3.SL!G:O,6,FALSE)</f>
        <v/>
      </c>
      <c r="M154" s="93" t="str">
        <f>IF(ROW()-9&gt;Inf.!$I$10,"",VLOOKUP(E154,Q3.SL!G:O,4,FALSE))</f>
        <v/>
      </c>
      <c r="N154" s="54" t="str">
        <f ca="1">VLOOKUP(E154,Q3.SL!G:R,8,FALSE)</f>
        <v/>
      </c>
      <c r="O154" s="125" t="str">
        <f ca="1">VLOOKUP(E154,Q4.SL!G:O,6,FALSE)</f>
        <v/>
      </c>
      <c r="P154" s="55" t="str">
        <f>IF(ROW()-9&gt;Inf.!$I$10,"",VLOOKUP(E154,Q4.SL!G:O,4,FALSE))</f>
        <v/>
      </c>
      <c r="Q154" s="54" t="str">
        <f ca="1">VLOOKUP(E154,Q4.SL!G:R,8,FALSE)</f>
        <v/>
      </c>
      <c r="R154" s="99" t="str">
        <f t="shared" ca="1" si="2"/>
        <v/>
      </c>
      <c r="S154" s="52"/>
    </row>
    <row r="155" spans="1:19" ht="21.95" customHeight="1">
      <c r="A155" s="99" t="str">
        <f ca="1">IFERROR(IF(AND(F155=0,I155=0,L155=0,O155=0),"-",VLOOKUP(E155,Rec.!H:N,7,FALSE)),"")</f>
        <v/>
      </c>
      <c r="B155" s="53" t="str">
        <f ca="1">IFERROR(VLOOKUP(E155,Rec.!B:H,4,FALSE),"")</f>
        <v/>
      </c>
      <c r="C155" s="53" t="str">
        <f ca="1">IFERROR(VLOOKUP(E155,Rec.!B:H,5,FALSE),"")</f>
        <v/>
      </c>
      <c r="D155" s="52" t="str">
        <f ca="1">IFERROR(VLOOKUP(E155,Rec.!B:H,6,FALSE),"")</f>
        <v/>
      </c>
      <c r="E155" s="99" t="str">
        <f ca="1">IFERROR(VLOOKUP(ROW()-9,Rec.!P:Q,2,FALSE),"")</f>
        <v/>
      </c>
      <c r="F155" s="99">
        <f ca="1">VLOOKUP(E155,Q1.SL!F:M,3,FALSE)</f>
        <v>0</v>
      </c>
      <c r="G155" s="93" t="str">
        <f>IF(ROW()-9&gt;Inf.!$I$10,"",VLOOKUP(E155,Q1.SL!F:M,4,FALSE))</f>
        <v/>
      </c>
      <c r="H155" s="54" t="str">
        <f ca="1">VLOOKUP(E155,Q1.SL!F:P,8,FALSE)</f>
        <v/>
      </c>
      <c r="I155" s="99" t="str">
        <f ca="1">VLOOKUP(E155,Q2.SL!G:O,6,FALSE)</f>
        <v/>
      </c>
      <c r="J155" s="55" t="str">
        <f>IF(ROW()-9&gt;Inf.!$I$10,"",VLOOKUP(E155,Q2.SL!G:O,4,FALSE))</f>
        <v/>
      </c>
      <c r="K155" s="54" t="str">
        <f ca="1">VLOOKUP(E155,Q2.SL!G:R,8,FALSE)</f>
        <v/>
      </c>
      <c r="L155" s="125" t="str">
        <f ca="1">VLOOKUP(E155,Q3.SL!G:O,6,FALSE)</f>
        <v/>
      </c>
      <c r="M155" s="93" t="str">
        <f>IF(ROW()-9&gt;Inf.!$I$10,"",VLOOKUP(E155,Q3.SL!G:O,4,FALSE))</f>
        <v/>
      </c>
      <c r="N155" s="54" t="str">
        <f ca="1">VLOOKUP(E155,Q3.SL!G:R,8,FALSE)</f>
        <v/>
      </c>
      <c r="O155" s="125" t="str">
        <f ca="1">VLOOKUP(E155,Q4.SL!G:O,6,FALSE)</f>
        <v/>
      </c>
      <c r="P155" s="55" t="str">
        <f>IF(ROW()-9&gt;Inf.!$I$10,"",VLOOKUP(E155,Q4.SL!G:O,4,FALSE))</f>
        <v/>
      </c>
      <c r="Q155" s="54" t="str">
        <f ca="1">VLOOKUP(E155,Q4.SL!G:R,8,FALSE)</f>
        <v/>
      </c>
      <c r="R155" s="99" t="str">
        <f t="shared" ca="1" si="2"/>
        <v/>
      </c>
      <c r="S155" s="52"/>
    </row>
    <row r="156" spans="1:19" ht="21.95" customHeight="1">
      <c r="A156" s="99" t="str">
        <f ca="1">IFERROR(IF(AND(F156=0,I156=0,L156=0,O156=0),"-",VLOOKUP(E156,Rec.!H:N,7,FALSE)),"")</f>
        <v/>
      </c>
      <c r="B156" s="53" t="str">
        <f ca="1">IFERROR(VLOOKUP(E156,Rec.!B:H,4,FALSE),"")</f>
        <v/>
      </c>
      <c r="C156" s="53" t="str">
        <f ca="1">IFERROR(VLOOKUP(E156,Rec.!B:H,5,FALSE),"")</f>
        <v/>
      </c>
      <c r="D156" s="52" t="str">
        <f ca="1">IFERROR(VLOOKUP(E156,Rec.!B:H,6,FALSE),"")</f>
        <v/>
      </c>
      <c r="E156" s="99" t="str">
        <f ca="1">IFERROR(VLOOKUP(ROW()-9,Rec.!P:Q,2,FALSE),"")</f>
        <v/>
      </c>
      <c r="F156" s="99">
        <f ca="1">VLOOKUP(E156,Q1.SL!F:M,3,FALSE)</f>
        <v>0</v>
      </c>
      <c r="G156" s="93" t="str">
        <f>IF(ROW()-9&gt;Inf.!$I$10,"",VLOOKUP(E156,Q1.SL!F:M,4,FALSE))</f>
        <v/>
      </c>
      <c r="H156" s="54" t="str">
        <f ca="1">VLOOKUP(E156,Q1.SL!F:P,8,FALSE)</f>
        <v/>
      </c>
      <c r="I156" s="99" t="str">
        <f ca="1">VLOOKUP(E156,Q2.SL!G:O,6,FALSE)</f>
        <v/>
      </c>
      <c r="J156" s="55" t="str">
        <f>IF(ROW()-9&gt;Inf.!$I$10,"",VLOOKUP(E156,Q2.SL!G:O,4,FALSE))</f>
        <v/>
      </c>
      <c r="K156" s="54" t="str">
        <f ca="1">VLOOKUP(E156,Q2.SL!G:R,8,FALSE)</f>
        <v/>
      </c>
      <c r="L156" s="125" t="str">
        <f ca="1">VLOOKUP(E156,Q3.SL!G:O,6,FALSE)</f>
        <v/>
      </c>
      <c r="M156" s="93" t="str">
        <f>IF(ROW()-9&gt;Inf.!$I$10,"",VLOOKUP(E156,Q3.SL!G:O,4,FALSE))</f>
        <v/>
      </c>
      <c r="N156" s="54" t="str">
        <f ca="1">VLOOKUP(E156,Q3.SL!G:R,8,FALSE)</f>
        <v/>
      </c>
      <c r="O156" s="125" t="str">
        <f ca="1">VLOOKUP(E156,Q4.SL!G:O,6,FALSE)</f>
        <v/>
      </c>
      <c r="P156" s="55" t="str">
        <f>IF(ROW()-9&gt;Inf.!$I$10,"",VLOOKUP(E156,Q4.SL!G:O,4,FALSE))</f>
        <v/>
      </c>
      <c r="Q156" s="54" t="str">
        <f ca="1">VLOOKUP(E156,Q4.SL!G:R,8,FALSE)</f>
        <v/>
      </c>
      <c r="R156" s="99" t="str">
        <f t="shared" ca="1" si="2"/>
        <v/>
      </c>
      <c r="S156" s="52"/>
    </row>
    <row r="157" spans="1:19" ht="21.95" customHeight="1">
      <c r="A157" s="99" t="str">
        <f ca="1">IFERROR(IF(AND(F157=0,I157=0,L157=0,O157=0),"-",VLOOKUP(E157,Rec.!H:N,7,FALSE)),"")</f>
        <v/>
      </c>
      <c r="B157" s="53" t="str">
        <f ca="1">IFERROR(VLOOKUP(E157,Rec.!B:H,4,FALSE),"")</f>
        <v/>
      </c>
      <c r="C157" s="53" t="str">
        <f ca="1">IFERROR(VLOOKUP(E157,Rec.!B:H,5,FALSE),"")</f>
        <v/>
      </c>
      <c r="D157" s="52" t="str">
        <f ca="1">IFERROR(VLOOKUP(E157,Rec.!B:H,6,FALSE),"")</f>
        <v/>
      </c>
      <c r="E157" s="99" t="str">
        <f ca="1">IFERROR(VLOOKUP(ROW()-9,Rec.!P:Q,2,FALSE),"")</f>
        <v/>
      </c>
      <c r="F157" s="99">
        <f ca="1">VLOOKUP(E157,Q1.SL!F:M,3,FALSE)</f>
        <v>0</v>
      </c>
      <c r="G157" s="93" t="str">
        <f>IF(ROW()-9&gt;Inf.!$I$10,"",VLOOKUP(E157,Q1.SL!F:M,4,FALSE))</f>
        <v/>
      </c>
      <c r="H157" s="54" t="str">
        <f ca="1">VLOOKUP(E157,Q1.SL!F:P,8,FALSE)</f>
        <v/>
      </c>
      <c r="I157" s="99" t="str">
        <f ca="1">VLOOKUP(E157,Q2.SL!G:O,6,FALSE)</f>
        <v/>
      </c>
      <c r="J157" s="55" t="str">
        <f>IF(ROW()-9&gt;Inf.!$I$10,"",VLOOKUP(E157,Q2.SL!G:O,4,FALSE))</f>
        <v/>
      </c>
      <c r="K157" s="54" t="str">
        <f ca="1">VLOOKUP(E157,Q2.SL!G:R,8,FALSE)</f>
        <v/>
      </c>
      <c r="L157" s="125" t="str">
        <f ca="1">VLOOKUP(E157,Q3.SL!G:O,6,FALSE)</f>
        <v/>
      </c>
      <c r="M157" s="93" t="str">
        <f>IF(ROW()-9&gt;Inf.!$I$10,"",VLOOKUP(E157,Q3.SL!G:O,4,FALSE))</f>
        <v/>
      </c>
      <c r="N157" s="54" t="str">
        <f ca="1">VLOOKUP(E157,Q3.SL!G:R,8,FALSE)</f>
        <v/>
      </c>
      <c r="O157" s="125" t="str">
        <f ca="1">VLOOKUP(E157,Q4.SL!G:O,6,FALSE)</f>
        <v/>
      </c>
      <c r="P157" s="55" t="str">
        <f>IF(ROW()-9&gt;Inf.!$I$10,"",VLOOKUP(E157,Q4.SL!G:O,4,FALSE))</f>
        <v/>
      </c>
      <c r="Q157" s="54" t="str">
        <f ca="1">VLOOKUP(E157,Q4.SL!G:R,8,FALSE)</f>
        <v/>
      </c>
      <c r="R157" s="99" t="str">
        <f t="shared" ca="1" si="2"/>
        <v/>
      </c>
      <c r="S157" s="52"/>
    </row>
    <row r="158" spans="1:19" ht="21.95" customHeight="1">
      <c r="A158" s="99" t="str">
        <f ca="1">IFERROR(IF(AND(F158=0,I158=0,L158=0,O158=0),"-",VLOOKUP(E158,Rec.!H:N,7,FALSE)),"")</f>
        <v/>
      </c>
      <c r="B158" s="53" t="str">
        <f ca="1">IFERROR(VLOOKUP(E158,Rec.!B:H,4,FALSE),"")</f>
        <v/>
      </c>
      <c r="C158" s="53" t="str">
        <f ca="1">IFERROR(VLOOKUP(E158,Rec.!B:H,5,FALSE),"")</f>
        <v/>
      </c>
      <c r="D158" s="52" t="str">
        <f ca="1">IFERROR(VLOOKUP(E158,Rec.!B:H,6,FALSE),"")</f>
        <v/>
      </c>
      <c r="E158" s="99" t="str">
        <f ca="1">IFERROR(VLOOKUP(ROW()-9,Rec.!P:Q,2,FALSE),"")</f>
        <v/>
      </c>
      <c r="F158" s="99">
        <f ca="1">VLOOKUP(E158,Q1.SL!F:M,3,FALSE)</f>
        <v>0</v>
      </c>
      <c r="G158" s="93" t="str">
        <f>IF(ROW()-9&gt;Inf.!$I$10,"",VLOOKUP(E158,Q1.SL!F:M,4,FALSE))</f>
        <v/>
      </c>
      <c r="H158" s="54" t="str">
        <f ca="1">VLOOKUP(E158,Q1.SL!F:P,8,FALSE)</f>
        <v/>
      </c>
      <c r="I158" s="99" t="str">
        <f ca="1">VLOOKUP(E158,Q2.SL!G:O,6,FALSE)</f>
        <v/>
      </c>
      <c r="J158" s="55" t="str">
        <f>IF(ROW()-9&gt;Inf.!$I$10,"",VLOOKUP(E158,Q2.SL!G:O,4,FALSE))</f>
        <v/>
      </c>
      <c r="K158" s="54" t="str">
        <f ca="1">VLOOKUP(E158,Q2.SL!G:R,8,FALSE)</f>
        <v/>
      </c>
      <c r="L158" s="125" t="str">
        <f ca="1">VLOOKUP(E158,Q3.SL!G:O,6,FALSE)</f>
        <v/>
      </c>
      <c r="M158" s="93" t="str">
        <f>IF(ROW()-9&gt;Inf.!$I$10,"",VLOOKUP(E158,Q3.SL!G:O,4,FALSE))</f>
        <v/>
      </c>
      <c r="N158" s="54" t="str">
        <f ca="1">VLOOKUP(E158,Q3.SL!G:R,8,FALSE)</f>
        <v/>
      </c>
      <c r="O158" s="125" t="str">
        <f ca="1">VLOOKUP(E158,Q4.SL!G:O,6,FALSE)</f>
        <v/>
      </c>
      <c r="P158" s="55" t="str">
        <f>IF(ROW()-9&gt;Inf.!$I$10,"",VLOOKUP(E158,Q4.SL!G:O,4,FALSE))</f>
        <v/>
      </c>
      <c r="Q158" s="54" t="str">
        <f ca="1">VLOOKUP(E158,Q4.SL!G:R,8,FALSE)</f>
        <v/>
      </c>
      <c r="R158" s="99" t="str">
        <f t="shared" ca="1" si="2"/>
        <v/>
      </c>
      <c r="S158" s="52"/>
    </row>
    <row r="159" spans="1:19" ht="21.95" customHeight="1">
      <c r="A159" s="99" t="str">
        <f ca="1">IFERROR(IF(AND(F159=0,I159=0,L159=0,O159=0),"-",VLOOKUP(E159,Rec.!H:N,7,FALSE)),"")</f>
        <v/>
      </c>
      <c r="B159" s="53" t="str">
        <f ca="1">IFERROR(VLOOKUP(E159,Rec.!B:H,4,FALSE),"")</f>
        <v/>
      </c>
      <c r="C159" s="53" t="str">
        <f ca="1">IFERROR(VLOOKUP(E159,Rec.!B:H,5,FALSE),"")</f>
        <v/>
      </c>
      <c r="D159" s="52" t="str">
        <f ca="1">IFERROR(VLOOKUP(E159,Rec.!B:H,6,FALSE),"")</f>
        <v/>
      </c>
      <c r="E159" s="99" t="str">
        <f ca="1">IFERROR(VLOOKUP(ROW()-9,Rec.!P:Q,2,FALSE),"")</f>
        <v/>
      </c>
      <c r="F159" s="99">
        <f ca="1">VLOOKUP(E159,Q1.SL!F:M,3,FALSE)</f>
        <v>0</v>
      </c>
      <c r="G159" s="93" t="str">
        <f>IF(ROW()-9&gt;Inf.!$I$10,"",VLOOKUP(E159,Q1.SL!F:M,4,FALSE))</f>
        <v/>
      </c>
      <c r="H159" s="54" t="str">
        <f ca="1">VLOOKUP(E159,Q1.SL!F:P,8,FALSE)</f>
        <v/>
      </c>
      <c r="I159" s="99" t="str">
        <f ca="1">VLOOKUP(E159,Q2.SL!G:O,6,FALSE)</f>
        <v/>
      </c>
      <c r="J159" s="55" t="str">
        <f>IF(ROW()-9&gt;Inf.!$I$10,"",VLOOKUP(E159,Q2.SL!G:O,4,FALSE))</f>
        <v/>
      </c>
      <c r="K159" s="54" t="str">
        <f ca="1">VLOOKUP(E159,Q2.SL!G:R,8,FALSE)</f>
        <v/>
      </c>
      <c r="L159" s="125" t="str">
        <f ca="1">VLOOKUP(E159,Q3.SL!G:O,6,FALSE)</f>
        <v/>
      </c>
      <c r="M159" s="93" t="str">
        <f>IF(ROW()-9&gt;Inf.!$I$10,"",VLOOKUP(E159,Q3.SL!G:O,4,FALSE))</f>
        <v/>
      </c>
      <c r="N159" s="54" t="str">
        <f ca="1">VLOOKUP(E159,Q3.SL!G:R,8,FALSE)</f>
        <v/>
      </c>
      <c r="O159" s="125" t="str">
        <f ca="1">VLOOKUP(E159,Q4.SL!G:O,6,FALSE)</f>
        <v/>
      </c>
      <c r="P159" s="55" t="str">
        <f>IF(ROW()-9&gt;Inf.!$I$10,"",VLOOKUP(E159,Q4.SL!G:O,4,FALSE))</f>
        <v/>
      </c>
      <c r="Q159" s="54" t="str">
        <f ca="1">VLOOKUP(E159,Q4.SL!G:R,8,FALSE)</f>
        <v/>
      </c>
      <c r="R159" s="99" t="str">
        <f t="shared" ca="1" si="2"/>
        <v/>
      </c>
      <c r="S159" s="52"/>
    </row>
    <row r="160" spans="1:19" ht="21.95" customHeight="1">
      <c r="A160" s="99" t="str">
        <f ca="1">IFERROR(IF(AND(F160=0,I160=0,L160=0,O160=0),"-",VLOOKUP(E160,Rec.!H:N,7,FALSE)),"")</f>
        <v/>
      </c>
      <c r="B160" s="53" t="str">
        <f ca="1">IFERROR(VLOOKUP(E160,Rec.!B:H,4,FALSE),"")</f>
        <v/>
      </c>
      <c r="C160" s="53" t="str">
        <f ca="1">IFERROR(VLOOKUP(E160,Rec.!B:H,5,FALSE),"")</f>
        <v/>
      </c>
      <c r="D160" s="52" t="str">
        <f ca="1">IFERROR(VLOOKUP(E160,Rec.!B:H,6,FALSE),"")</f>
        <v/>
      </c>
      <c r="E160" s="99" t="str">
        <f ca="1">IFERROR(VLOOKUP(ROW()-9,Rec.!P:Q,2,FALSE),"")</f>
        <v/>
      </c>
      <c r="F160" s="99">
        <f ca="1">VLOOKUP(E160,Q1.SL!F:M,3,FALSE)</f>
        <v>0</v>
      </c>
      <c r="G160" s="93" t="str">
        <f>IF(ROW()-9&gt;Inf.!$I$10,"",VLOOKUP(E160,Q1.SL!F:M,4,FALSE))</f>
        <v/>
      </c>
      <c r="H160" s="54" t="str">
        <f ca="1">VLOOKUP(E160,Q1.SL!F:P,8,FALSE)</f>
        <v/>
      </c>
      <c r="I160" s="99" t="str">
        <f ca="1">VLOOKUP(E160,Q2.SL!G:O,6,FALSE)</f>
        <v/>
      </c>
      <c r="J160" s="55" t="str">
        <f>IF(ROW()-9&gt;Inf.!$I$10,"",VLOOKUP(E160,Q2.SL!G:O,4,FALSE))</f>
        <v/>
      </c>
      <c r="K160" s="54" t="str">
        <f ca="1">VLOOKUP(E160,Q2.SL!G:R,8,FALSE)</f>
        <v/>
      </c>
      <c r="L160" s="125" t="str">
        <f ca="1">VLOOKUP(E160,Q3.SL!G:O,6,FALSE)</f>
        <v/>
      </c>
      <c r="M160" s="93" t="str">
        <f>IF(ROW()-9&gt;Inf.!$I$10,"",VLOOKUP(E160,Q3.SL!G:O,4,FALSE))</f>
        <v/>
      </c>
      <c r="N160" s="54" t="str">
        <f ca="1">VLOOKUP(E160,Q3.SL!G:R,8,FALSE)</f>
        <v/>
      </c>
      <c r="O160" s="125" t="str">
        <f ca="1">VLOOKUP(E160,Q4.SL!G:O,6,FALSE)</f>
        <v/>
      </c>
      <c r="P160" s="55" t="str">
        <f>IF(ROW()-9&gt;Inf.!$I$10,"",VLOOKUP(E160,Q4.SL!G:O,4,FALSE))</f>
        <v/>
      </c>
      <c r="Q160" s="54" t="str">
        <f ca="1">VLOOKUP(E160,Q4.SL!G:R,8,FALSE)</f>
        <v/>
      </c>
      <c r="R160" s="99" t="str">
        <f t="shared" ca="1" si="2"/>
        <v/>
      </c>
      <c r="S160" s="52"/>
    </row>
    <row r="161" spans="1:19" ht="21.95" customHeight="1">
      <c r="A161" s="99" t="str">
        <f ca="1">IFERROR(IF(AND(F161=0,I161=0,L161=0,O161=0),"-",VLOOKUP(E161,Rec.!H:N,7,FALSE)),"")</f>
        <v/>
      </c>
      <c r="B161" s="53" t="str">
        <f ca="1">IFERROR(VLOOKUP(E161,Rec.!B:H,4,FALSE),"")</f>
        <v/>
      </c>
      <c r="C161" s="53" t="str">
        <f ca="1">IFERROR(VLOOKUP(E161,Rec.!B:H,5,FALSE),"")</f>
        <v/>
      </c>
      <c r="D161" s="52" t="str">
        <f ca="1">IFERROR(VLOOKUP(E161,Rec.!B:H,6,FALSE),"")</f>
        <v/>
      </c>
      <c r="E161" s="99" t="str">
        <f ca="1">IFERROR(VLOOKUP(ROW()-9,Rec.!P:Q,2,FALSE),"")</f>
        <v/>
      </c>
      <c r="F161" s="99">
        <f ca="1">VLOOKUP(E161,Q1.SL!F:M,3,FALSE)</f>
        <v>0</v>
      </c>
      <c r="G161" s="93" t="str">
        <f>IF(ROW()-9&gt;Inf.!$I$10,"",VLOOKUP(E161,Q1.SL!F:M,4,FALSE))</f>
        <v/>
      </c>
      <c r="H161" s="54" t="str">
        <f ca="1">VLOOKUP(E161,Q1.SL!F:P,8,FALSE)</f>
        <v/>
      </c>
      <c r="I161" s="99" t="str">
        <f ca="1">VLOOKUP(E161,Q2.SL!G:O,6,FALSE)</f>
        <v/>
      </c>
      <c r="J161" s="55" t="str">
        <f>IF(ROW()-9&gt;Inf.!$I$10,"",VLOOKUP(E161,Q2.SL!G:O,4,FALSE))</f>
        <v/>
      </c>
      <c r="K161" s="54" t="str">
        <f ca="1">VLOOKUP(E161,Q2.SL!G:R,8,FALSE)</f>
        <v/>
      </c>
      <c r="L161" s="125" t="str">
        <f ca="1">VLOOKUP(E161,Q3.SL!G:O,6,FALSE)</f>
        <v/>
      </c>
      <c r="M161" s="93" t="str">
        <f>IF(ROW()-9&gt;Inf.!$I$10,"",VLOOKUP(E161,Q3.SL!G:O,4,FALSE))</f>
        <v/>
      </c>
      <c r="N161" s="54" t="str">
        <f ca="1">VLOOKUP(E161,Q3.SL!G:R,8,FALSE)</f>
        <v/>
      </c>
      <c r="O161" s="125" t="str">
        <f ca="1">VLOOKUP(E161,Q4.SL!G:O,6,FALSE)</f>
        <v/>
      </c>
      <c r="P161" s="55" t="str">
        <f>IF(ROW()-9&gt;Inf.!$I$10,"",VLOOKUP(E161,Q4.SL!G:O,4,FALSE))</f>
        <v/>
      </c>
      <c r="Q161" s="54" t="str">
        <f ca="1">VLOOKUP(E161,Q4.SL!G:R,8,FALSE)</f>
        <v/>
      </c>
      <c r="R161" s="99" t="str">
        <f t="shared" ca="1" si="2"/>
        <v/>
      </c>
      <c r="S161" s="52"/>
    </row>
    <row r="162" spans="1:19" ht="21.95" customHeight="1">
      <c r="A162" s="99" t="str">
        <f ca="1">IFERROR(IF(AND(F162=0,I162=0,L162=0,O162=0),"-",VLOOKUP(E162,Rec.!H:N,7,FALSE)),"")</f>
        <v/>
      </c>
      <c r="B162" s="53" t="str">
        <f ca="1">IFERROR(VLOOKUP(E162,Rec.!B:H,4,FALSE),"")</f>
        <v/>
      </c>
      <c r="C162" s="53" t="str">
        <f ca="1">IFERROR(VLOOKUP(E162,Rec.!B:H,5,FALSE),"")</f>
        <v/>
      </c>
      <c r="D162" s="52" t="str">
        <f ca="1">IFERROR(VLOOKUP(E162,Rec.!B:H,6,FALSE),"")</f>
        <v/>
      </c>
      <c r="E162" s="99" t="str">
        <f ca="1">IFERROR(VLOOKUP(ROW()-9,Rec.!P:Q,2,FALSE),"")</f>
        <v/>
      </c>
      <c r="F162" s="99">
        <f ca="1">VLOOKUP(E162,Q1.SL!F:M,3,FALSE)</f>
        <v>0</v>
      </c>
      <c r="G162" s="93" t="str">
        <f>IF(ROW()-9&gt;Inf.!$I$10,"",VLOOKUP(E162,Q1.SL!F:M,4,FALSE))</f>
        <v/>
      </c>
      <c r="H162" s="54" t="str">
        <f ca="1">VLOOKUP(E162,Q1.SL!F:P,8,FALSE)</f>
        <v/>
      </c>
      <c r="I162" s="99" t="str">
        <f ca="1">VLOOKUP(E162,Q2.SL!G:O,6,FALSE)</f>
        <v/>
      </c>
      <c r="J162" s="55" t="str">
        <f>IF(ROW()-9&gt;Inf.!$I$10,"",VLOOKUP(E162,Q2.SL!G:O,4,FALSE))</f>
        <v/>
      </c>
      <c r="K162" s="54" t="str">
        <f ca="1">VLOOKUP(E162,Q2.SL!G:R,8,FALSE)</f>
        <v/>
      </c>
      <c r="L162" s="125" t="str">
        <f ca="1">VLOOKUP(E162,Q3.SL!G:O,6,FALSE)</f>
        <v/>
      </c>
      <c r="M162" s="93" t="str">
        <f>IF(ROW()-9&gt;Inf.!$I$10,"",VLOOKUP(E162,Q3.SL!G:O,4,FALSE))</f>
        <v/>
      </c>
      <c r="N162" s="54" t="str">
        <f ca="1">VLOOKUP(E162,Q3.SL!G:R,8,FALSE)</f>
        <v/>
      </c>
      <c r="O162" s="125" t="str">
        <f ca="1">VLOOKUP(E162,Q4.SL!G:O,6,FALSE)</f>
        <v/>
      </c>
      <c r="P162" s="55" t="str">
        <f>IF(ROW()-9&gt;Inf.!$I$10,"",VLOOKUP(E162,Q4.SL!G:O,4,FALSE))</f>
        <v/>
      </c>
      <c r="Q162" s="54" t="str">
        <f ca="1">VLOOKUP(E162,Q4.SL!G:R,8,FALSE)</f>
        <v/>
      </c>
      <c r="R162" s="99" t="str">
        <f t="shared" ca="1" si="2"/>
        <v/>
      </c>
      <c r="S162" s="52"/>
    </row>
    <row r="163" spans="1:19" ht="21.95" customHeight="1">
      <c r="A163" s="99" t="str">
        <f ca="1">IFERROR(IF(AND(F163=0,I163=0,L163=0,O163=0),"-",VLOOKUP(E163,Rec.!H:N,7,FALSE)),"")</f>
        <v/>
      </c>
      <c r="B163" s="53" t="str">
        <f ca="1">IFERROR(VLOOKUP(E163,Rec.!B:H,4,FALSE),"")</f>
        <v/>
      </c>
      <c r="C163" s="53" t="str">
        <f ca="1">IFERROR(VLOOKUP(E163,Rec.!B:H,5,FALSE),"")</f>
        <v/>
      </c>
      <c r="D163" s="52" t="str">
        <f ca="1">IFERROR(VLOOKUP(E163,Rec.!B:H,6,FALSE),"")</f>
        <v/>
      </c>
      <c r="E163" s="99" t="str">
        <f ca="1">IFERROR(VLOOKUP(ROW()-9,Rec.!P:Q,2,FALSE),"")</f>
        <v/>
      </c>
      <c r="F163" s="99">
        <f ca="1">VLOOKUP(E163,Q1.SL!F:M,3,FALSE)</f>
        <v>0</v>
      </c>
      <c r="G163" s="93" t="str">
        <f>IF(ROW()-9&gt;Inf.!$I$10,"",VLOOKUP(E163,Q1.SL!F:M,4,FALSE))</f>
        <v/>
      </c>
      <c r="H163" s="54" t="str">
        <f ca="1">VLOOKUP(E163,Q1.SL!F:P,8,FALSE)</f>
        <v/>
      </c>
      <c r="I163" s="99" t="str">
        <f ca="1">VLOOKUP(E163,Q2.SL!G:O,6,FALSE)</f>
        <v/>
      </c>
      <c r="J163" s="55" t="str">
        <f>IF(ROW()-9&gt;Inf.!$I$10,"",VLOOKUP(E163,Q2.SL!G:O,4,FALSE))</f>
        <v/>
      </c>
      <c r="K163" s="54" t="str">
        <f ca="1">VLOOKUP(E163,Q2.SL!G:R,8,FALSE)</f>
        <v/>
      </c>
      <c r="L163" s="125" t="str">
        <f ca="1">VLOOKUP(E163,Q3.SL!G:O,6,FALSE)</f>
        <v/>
      </c>
      <c r="M163" s="93" t="str">
        <f>IF(ROW()-9&gt;Inf.!$I$10,"",VLOOKUP(E163,Q3.SL!G:O,4,FALSE))</f>
        <v/>
      </c>
      <c r="N163" s="54" t="str">
        <f ca="1">VLOOKUP(E163,Q3.SL!G:R,8,FALSE)</f>
        <v/>
      </c>
      <c r="O163" s="125" t="str">
        <f ca="1">VLOOKUP(E163,Q4.SL!G:O,6,FALSE)</f>
        <v/>
      </c>
      <c r="P163" s="55" t="str">
        <f>IF(ROW()-9&gt;Inf.!$I$10,"",VLOOKUP(E163,Q4.SL!G:O,4,FALSE))</f>
        <v/>
      </c>
      <c r="Q163" s="54" t="str">
        <f ca="1">VLOOKUP(E163,Q4.SL!G:R,8,FALSE)</f>
        <v/>
      </c>
      <c r="R163" s="99" t="str">
        <f t="shared" ca="1" si="2"/>
        <v/>
      </c>
      <c r="S163" s="52"/>
    </row>
    <row r="164" spans="1:19" ht="21.95" customHeight="1">
      <c r="A164" s="99" t="str">
        <f ca="1">IFERROR(IF(AND(F164=0,I164=0,L164=0,O164=0),"-",VLOOKUP(E164,Rec.!H:N,7,FALSE)),"")</f>
        <v/>
      </c>
      <c r="B164" s="53" t="str">
        <f ca="1">IFERROR(VLOOKUP(E164,Rec.!B:H,4,FALSE),"")</f>
        <v/>
      </c>
      <c r="C164" s="53" t="str">
        <f ca="1">IFERROR(VLOOKUP(E164,Rec.!B:H,5,FALSE),"")</f>
        <v/>
      </c>
      <c r="D164" s="52" t="str">
        <f ca="1">IFERROR(VLOOKUP(E164,Rec.!B:H,6,FALSE),"")</f>
        <v/>
      </c>
      <c r="E164" s="99" t="str">
        <f ca="1">IFERROR(VLOOKUP(ROW()-9,Rec.!P:Q,2,FALSE),"")</f>
        <v/>
      </c>
      <c r="F164" s="99">
        <f ca="1">VLOOKUP(E164,Q1.SL!F:M,3,FALSE)</f>
        <v>0</v>
      </c>
      <c r="G164" s="93" t="str">
        <f>IF(ROW()-9&gt;Inf.!$I$10,"",VLOOKUP(E164,Q1.SL!F:M,4,FALSE))</f>
        <v/>
      </c>
      <c r="H164" s="54" t="str">
        <f ca="1">VLOOKUP(E164,Q1.SL!F:P,8,FALSE)</f>
        <v/>
      </c>
      <c r="I164" s="99" t="str">
        <f ca="1">VLOOKUP(E164,Q2.SL!G:O,6,FALSE)</f>
        <v/>
      </c>
      <c r="J164" s="55" t="str">
        <f>IF(ROW()-9&gt;Inf.!$I$10,"",VLOOKUP(E164,Q2.SL!G:O,4,FALSE))</f>
        <v/>
      </c>
      <c r="K164" s="54" t="str">
        <f ca="1">VLOOKUP(E164,Q2.SL!G:R,8,FALSE)</f>
        <v/>
      </c>
      <c r="L164" s="125" t="str">
        <f ca="1">VLOOKUP(E164,Q3.SL!G:O,6,FALSE)</f>
        <v/>
      </c>
      <c r="M164" s="93" t="str">
        <f>IF(ROW()-9&gt;Inf.!$I$10,"",VLOOKUP(E164,Q3.SL!G:O,4,FALSE))</f>
        <v/>
      </c>
      <c r="N164" s="54" t="str">
        <f ca="1">VLOOKUP(E164,Q3.SL!G:R,8,FALSE)</f>
        <v/>
      </c>
      <c r="O164" s="125" t="str">
        <f ca="1">VLOOKUP(E164,Q4.SL!G:O,6,FALSE)</f>
        <v/>
      </c>
      <c r="P164" s="55" t="str">
        <f>IF(ROW()-9&gt;Inf.!$I$10,"",VLOOKUP(E164,Q4.SL!G:O,4,FALSE))</f>
        <v/>
      </c>
      <c r="Q164" s="54" t="str">
        <f ca="1">VLOOKUP(E164,Q4.SL!G:R,8,FALSE)</f>
        <v/>
      </c>
      <c r="R164" s="99" t="str">
        <f t="shared" ca="1" si="2"/>
        <v/>
      </c>
      <c r="S164" s="52"/>
    </row>
    <row r="165" spans="1:19" ht="21.95" customHeight="1">
      <c r="A165" s="99" t="str">
        <f ca="1">IFERROR(IF(AND(F165=0,I165=0,L165=0,O165=0),"-",VLOOKUP(E165,Rec.!H:N,7,FALSE)),"")</f>
        <v/>
      </c>
      <c r="B165" s="53" t="str">
        <f ca="1">IFERROR(VLOOKUP(E165,Rec.!B:H,4,FALSE),"")</f>
        <v/>
      </c>
      <c r="C165" s="53" t="str">
        <f ca="1">IFERROR(VLOOKUP(E165,Rec.!B:H,5,FALSE),"")</f>
        <v/>
      </c>
      <c r="D165" s="52" t="str">
        <f ca="1">IFERROR(VLOOKUP(E165,Rec.!B:H,6,FALSE),"")</f>
        <v/>
      </c>
      <c r="E165" s="99" t="str">
        <f ca="1">IFERROR(VLOOKUP(ROW()-9,Rec.!P:Q,2,FALSE),"")</f>
        <v/>
      </c>
      <c r="F165" s="99">
        <f ca="1">VLOOKUP(E165,Q1.SL!F:M,3,FALSE)</f>
        <v>0</v>
      </c>
      <c r="G165" s="93" t="str">
        <f>IF(ROW()-9&gt;Inf.!$I$10,"",VLOOKUP(E165,Q1.SL!F:M,4,FALSE))</f>
        <v/>
      </c>
      <c r="H165" s="54" t="str">
        <f ca="1">VLOOKUP(E165,Q1.SL!F:P,8,FALSE)</f>
        <v/>
      </c>
      <c r="I165" s="99" t="str">
        <f ca="1">VLOOKUP(E165,Q2.SL!G:O,6,FALSE)</f>
        <v/>
      </c>
      <c r="J165" s="55" t="str">
        <f>IF(ROW()-9&gt;Inf.!$I$10,"",VLOOKUP(E165,Q2.SL!G:O,4,FALSE))</f>
        <v/>
      </c>
      <c r="K165" s="54" t="str">
        <f ca="1">VLOOKUP(E165,Q2.SL!G:R,8,FALSE)</f>
        <v/>
      </c>
      <c r="L165" s="125" t="str">
        <f ca="1">VLOOKUP(E165,Q3.SL!G:O,6,FALSE)</f>
        <v/>
      </c>
      <c r="M165" s="93" t="str">
        <f>IF(ROW()-9&gt;Inf.!$I$10,"",VLOOKUP(E165,Q3.SL!G:O,4,FALSE))</f>
        <v/>
      </c>
      <c r="N165" s="54" t="str">
        <f ca="1">VLOOKUP(E165,Q3.SL!G:R,8,FALSE)</f>
        <v/>
      </c>
      <c r="O165" s="125" t="str">
        <f ca="1">VLOOKUP(E165,Q4.SL!G:O,6,FALSE)</f>
        <v/>
      </c>
      <c r="P165" s="55" t="str">
        <f>IF(ROW()-9&gt;Inf.!$I$10,"",VLOOKUP(E165,Q4.SL!G:O,4,FALSE))</f>
        <v/>
      </c>
      <c r="Q165" s="54" t="str">
        <f ca="1">VLOOKUP(E165,Q4.SL!G:R,8,FALSE)</f>
        <v/>
      </c>
      <c r="R165" s="99" t="str">
        <f t="shared" ca="1" si="2"/>
        <v/>
      </c>
      <c r="S165" s="52"/>
    </row>
    <row r="166" spans="1:19" ht="21.95" customHeight="1">
      <c r="A166" s="99" t="str">
        <f ca="1">IFERROR(IF(AND(F166=0,I166=0,L166=0,O166=0),"-",VLOOKUP(E166,Rec.!H:N,7,FALSE)),"")</f>
        <v/>
      </c>
      <c r="B166" s="53" t="str">
        <f ca="1">IFERROR(VLOOKUP(E166,Rec.!B:H,4,FALSE),"")</f>
        <v/>
      </c>
      <c r="C166" s="53" t="str">
        <f ca="1">IFERROR(VLOOKUP(E166,Rec.!B:H,5,FALSE),"")</f>
        <v/>
      </c>
      <c r="D166" s="52" t="str">
        <f ca="1">IFERROR(VLOOKUP(E166,Rec.!B:H,6,FALSE),"")</f>
        <v/>
      </c>
      <c r="E166" s="99" t="str">
        <f ca="1">IFERROR(VLOOKUP(ROW()-9,Rec.!P:Q,2,FALSE),"")</f>
        <v/>
      </c>
      <c r="F166" s="99">
        <f ca="1">VLOOKUP(E166,Q1.SL!F:M,3,FALSE)</f>
        <v>0</v>
      </c>
      <c r="G166" s="93" t="str">
        <f>IF(ROW()-9&gt;Inf.!$I$10,"",VLOOKUP(E166,Q1.SL!F:M,4,FALSE))</f>
        <v/>
      </c>
      <c r="H166" s="54" t="str">
        <f ca="1">VLOOKUP(E166,Q1.SL!F:P,8,FALSE)</f>
        <v/>
      </c>
      <c r="I166" s="99" t="str">
        <f ca="1">VLOOKUP(E166,Q2.SL!G:O,6,FALSE)</f>
        <v/>
      </c>
      <c r="J166" s="55" t="str">
        <f>IF(ROW()-9&gt;Inf.!$I$10,"",VLOOKUP(E166,Q2.SL!G:O,4,FALSE))</f>
        <v/>
      </c>
      <c r="K166" s="54" t="str">
        <f ca="1">VLOOKUP(E166,Q2.SL!G:R,8,FALSE)</f>
        <v/>
      </c>
      <c r="L166" s="125" t="str">
        <f ca="1">VLOOKUP(E166,Q3.SL!G:O,6,FALSE)</f>
        <v/>
      </c>
      <c r="M166" s="93" t="str">
        <f>IF(ROW()-9&gt;Inf.!$I$10,"",VLOOKUP(E166,Q3.SL!G:O,4,FALSE))</f>
        <v/>
      </c>
      <c r="N166" s="54" t="str">
        <f ca="1">VLOOKUP(E166,Q3.SL!G:R,8,FALSE)</f>
        <v/>
      </c>
      <c r="O166" s="125" t="str">
        <f ca="1">VLOOKUP(E166,Q4.SL!G:O,6,FALSE)</f>
        <v/>
      </c>
      <c r="P166" s="55" t="str">
        <f>IF(ROW()-9&gt;Inf.!$I$10,"",VLOOKUP(E166,Q4.SL!G:O,4,FALSE))</f>
        <v/>
      </c>
      <c r="Q166" s="54" t="str">
        <f ca="1">VLOOKUP(E166,Q4.SL!G:R,8,FALSE)</f>
        <v/>
      </c>
      <c r="R166" s="99" t="str">
        <f t="shared" ca="1" si="2"/>
        <v/>
      </c>
      <c r="S166" s="52"/>
    </row>
    <row r="167" spans="1:19" ht="21.95" customHeight="1">
      <c r="A167" s="99" t="str">
        <f ca="1">IFERROR(IF(AND(F167=0,I167=0,L167=0,O167=0),"-",VLOOKUP(E167,Rec.!H:N,7,FALSE)),"")</f>
        <v/>
      </c>
      <c r="B167" s="53" t="str">
        <f ca="1">IFERROR(VLOOKUP(E167,Rec.!B:H,4,FALSE),"")</f>
        <v/>
      </c>
      <c r="C167" s="53" t="str">
        <f ca="1">IFERROR(VLOOKUP(E167,Rec.!B:H,5,FALSE),"")</f>
        <v/>
      </c>
      <c r="D167" s="52" t="str">
        <f ca="1">IFERROR(VLOOKUP(E167,Rec.!B:H,6,FALSE),"")</f>
        <v/>
      </c>
      <c r="E167" s="99" t="str">
        <f ca="1">IFERROR(VLOOKUP(ROW()-9,Rec.!P:Q,2,FALSE),"")</f>
        <v/>
      </c>
      <c r="F167" s="99">
        <f ca="1">VLOOKUP(E167,Q1.SL!F:M,3,FALSE)</f>
        <v>0</v>
      </c>
      <c r="G167" s="93" t="str">
        <f>IF(ROW()-9&gt;Inf.!$I$10,"",VLOOKUP(E167,Q1.SL!F:M,4,FALSE))</f>
        <v/>
      </c>
      <c r="H167" s="54" t="str">
        <f ca="1">VLOOKUP(E167,Q1.SL!F:P,8,FALSE)</f>
        <v/>
      </c>
      <c r="I167" s="99" t="str">
        <f ca="1">VLOOKUP(E167,Q2.SL!G:O,6,FALSE)</f>
        <v/>
      </c>
      <c r="J167" s="55" t="str">
        <f>IF(ROW()-9&gt;Inf.!$I$10,"",VLOOKUP(E167,Q2.SL!G:O,4,FALSE))</f>
        <v/>
      </c>
      <c r="K167" s="54" t="str">
        <f ca="1">VLOOKUP(E167,Q2.SL!G:R,8,FALSE)</f>
        <v/>
      </c>
      <c r="L167" s="125" t="str">
        <f ca="1">VLOOKUP(E167,Q3.SL!G:O,6,FALSE)</f>
        <v/>
      </c>
      <c r="M167" s="93" t="str">
        <f>IF(ROW()-9&gt;Inf.!$I$10,"",VLOOKUP(E167,Q3.SL!G:O,4,FALSE))</f>
        <v/>
      </c>
      <c r="N167" s="54" t="str">
        <f ca="1">VLOOKUP(E167,Q3.SL!G:R,8,FALSE)</f>
        <v/>
      </c>
      <c r="O167" s="125" t="str">
        <f ca="1">VLOOKUP(E167,Q4.SL!G:O,6,FALSE)</f>
        <v/>
      </c>
      <c r="P167" s="55" t="str">
        <f>IF(ROW()-9&gt;Inf.!$I$10,"",VLOOKUP(E167,Q4.SL!G:O,4,FALSE))</f>
        <v/>
      </c>
      <c r="Q167" s="54" t="str">
        <f ca="1">VLOOKUP(E167,Q4.SL!G:R,8,FALSE)</f>
        <v/>
      </c>
      <c r="R167" s="99" t="str">
        <f t="shared" ca="1" si="2"/>
        <v/>
      </c>
      <c r="S167" s="52"/>
    </row>
    <row r="168" spans="1:19" ht="21.95" customHeight="1">
      <c r="A168" s="99" t="str">
        <f ca="1">IFERROR(IF(AND(F168=0,I168=0,L168=0,O168=0),"-",VLOOKUP(E168,Rec.!H:N,7,FALSE)),"")</f>
        <v/>
      </c>
      <c r="B168" s="53" t="str">
        <f ca="1">IFERROR(VLOOKUP(E168,Rec.!B:H,4,FALSE),"")</f>
        <v/>
      </c>
      <c r="C168" s="53" t="str">
        <f ca="1">IFERROR(VLOOKUP(E168,Rec.!B:H,5,FALSE),"")</f>
        <v/>
      </c>
      <c r="D168" s="52" t="str">
        <f ca="1">IFERROR(VLOOKUP(E168,Rec.!B:H,6,FALSE),"")</f>
        <v/>
      </c>
      <c r="E168" s="99" t="str">
        <f ca="1">IFERROR(VLOOKUP(ROW()-9,Rec.!P:Q,2,FALSE),"")</f>
        <v/>
      </c>
      <c r="F168" s="99">
        <f ca="1">VLOOKUP(E168,Q1.SL!F:M,3,FALSE)</f>
        <v>0</v>
      </c>
      <c r="G168" s="93" t="str">
        <f>IF(ROW()-9&gt;Inf.!$I$10,"",VLOOKUP(E168,Q1.SL!F:M,4,FALSE))</f>
        <v/>
      </c>
      <c r="H168" s="54" t="str">
        <f ca="1">VLOOKUP(E168,Q1.SL!F:P,8,FALSE)</f>
        <v/>
      </c>
      <c r="I168" s="99" t="str">
        <f ca="1">VLOOKUP(E168,Q2.SL!G:O,6,FALSE)</f>
        <v/>
      </c>
      <c r="J168" s="55" t="str">
        <f>IF(ROW()-9&gt;Inf.!$I$10,"",VLOOKUP(E168,Q2.SL!G:O,4,FALSE))</f>
        <v/>
      </c>
      <c r="K168" s="54" t="str">
        <f ca="1">VLOOKUP(E168,Q2.SL!G:R,8,FALSE)</f>
        <v/>
      </c>
      <c r="L168" s="125" t="str">
        <f ca="1">VLOOKUP(E168,Q3.SL!G:O,6,FALSE)</f>
        <v/>
      </c>
      <c r="M168" s="93" t="str">
        <f>IF(ROW()-9&gt;Inf.!$I$10,"",VLOOKUP(E168,Q3.SL!G:O,4,FALSE))</f>
        <v/>
      </c>
      <c r="N168" s="54" t="str">
        <f ca="1">VLOOKUP(E168,Q3.SL!G:R,8,FALSE)</f>
        <v/>
      </c>
      <c r="O168" s="125" t="str">
        <f ca="1">VLOOKUP(E168,Q4.SL!G:O,6,FALSE)</f>
        <v/>
      </c>
      <c r="P168" s="55" t="str">
        <f>IF(ROW()-9&gt;Inf.!$I$10,"",VLOOKUP(E168,Q4.SL!G:O,4,FALSE))</f>
        <v/>
      </c>
      <c r="Q168" s="54" t="str">
        <f ca="1">VLOOKUP(E168,Q4.SL!G:R,8,FALSE)</f>
        <v/>
      </c>
      <c r="R168" s="99" t="str">
        <f t="shared" ca="1" si="2"/>
        <v/>
      </c>
      <c r="S168" s="52"/>
    </row>
    <row r="169" spans="1:19" ht="21.95" customHeight="1">
      <c r="A169" s="99" t="str">
        <f ca="1">IFERROR(IF(AND(F169=0,I169=0,L169=0,O169=0),"-",VLOOKUP(E169,Rec.!H:N,7,FALSE)),"")</f>
        <v/>
      </c>
      <c r="B169" s="53" t="str">
        <f ca="1">IFERROR(VLOOKUP(E169,Rec.!B:H,4,FALSE),"")</f>
        <v/>
      </c>
      <c r="C169" s="53" t="str">
        <f ca="1">IFERROR(VLOOKUP(E169,Rec.!B:H,5,FALSE),"")</f>
        <v/>
      </c>
      <c r="D169" s="52" t="str">
        <f ca="1">IFERROR(VLOOKUP(E169,Rec.!B:H,6,FALSE),"")</f>
        <v/>
      </c>
      <c r="E169" s="99" t="str">
        <f ca="1">IFERROR(VLOOKUP(ROW()-9,Rec.!P:Q,2,FALSE),"")</f>
        <v/>
      </c>
      <c r="F169" s="99">
        <f ca="1">VLOOKUP(E169,Q1.SL!F:M,3,FALSE)</f>
        <v>0</v>
      </c>
      <c r="G169" s="93" t="str">
        <f>IF(ROW()-9&gt;Inf.!$I$10,"",VLOOKUP(E169,Q1.SL!F:M,4,FALSE))</f>
        <v/>
      </c>
      <c r="H169" s="54" t="str">
        <f ca="1">VLOOKUP(E169,Q1.SL!F:P,8,FALSE)</f>
        <v/>
      </c>
      <c r="I169" s="99" t="str">
        <f ca="1">VLOOKUP(E169,Q2.SL!G:O,6,FALSE)</f>
        <v/>
      </c>
      <c r="J169" s="55" t="str">
        <f>IF(ROW()-9&gt;Inf.!$I$10,"",VLOOKUP(E169,Q2.SL!G:O,4,FALSE))</f>
        <v/>
      </c>
      <c r="K169" s="54" t="str">
        <f ca="1">VLOOKUP(E169,Q2.SL!G:R,8,FALSE)</f>
        <v/>
      </c>
      <c r="L169" s="125" t="str">
        <f ca="1">VLOOKUP(E169,Q3.SL!G:O,6,FALSE)</f>
        <v/>
      </c>
      <c r="M169" s="93" t="str">
        <f>IF(ROW()-9&gt;Inf.!$I$10,"",VLOOKUP(E169,Q3.SL!G:O,4,FALSE))</f>
        <v/>
      </c>
      <c r="N169" s="54" t="str">
        <f ca="1">VLOOKUP(E169,Q3.SL!G:R,8,FALSE)</f>
        <v/>
      </c>
      <c r="O169" s="125" t="str">
        <f ca="1">VLOOKUP(E169,Q4.SL!G:O,6,FALSE)</f>
        <v/>
      </c>
      <c r="P169" s="55" t="str">
        <f>IF(ROW()-9&gt;Inf.!$I$10,"",VLOOKUP(E169,Q4.SL!G:O,4,FALSE))</f>
        <v/>
      </c>
      <c r="Q169" s="54" t="str">
        <f ca="1">VLOOKUP(E169,Q4.SL!G:R,8,FALSE)</f>
        <v/>
      </c>
      <c r="R169" s="99" t="str">
        <f t="shared" ca="1" si="2"/>
        <v/>
      </c>
      <c r="S169" s="52"/>
    </row>
    <row r="170" spans="1:19" ht="21.95" customHeight="1">
      <c r="A170" s="99" t="str">
        <f ca="1">IFERROR(IF(AND(F170=0,I170=0,L170=0,O170=0),"-",VLOOKUP(E170,Rec.!H:N,7,FALSE)),"")</f>
        <v/>
      </c>
      <c r="B170" s="53" t="str">
        <f ca="1">IFERROR(VLOOKUP(E170,Rec.!B:H,4,FALSE),"")</f>
        <v/>
      </c>
      <c r="C170" s="53" t="str">
        <f ca="1">IFERROR(VLOOKUP(E170,Rec.!B:H,5,FALSE),"")</f>
        <v/>
      </c>
      <c r="D170" s="52" t="str">
        <f ca="1">IFERROR(VLOOKUP(E170,Rec.!B:H,6,FALSE),"")</f>
        <v/>
      </c>
      <c r="E170" s="99" t="str">
        <f ca="1">IFERROR(VLOOKUP(ROW()-9,Rec.!P:Q,2,FALSE),"")</f>
        <v/>
      </c>
      <c r="F170" s="99">
        <f ca="1">VLOOKUP(E170,Q1.SL!F:M,3,FALSE)</f>
        <v>0</v>
      </c>
      <c r="G170" s="93" t="str">
        <f>IF(ROW()-9&gt;Inf.!$I$10,"",VLOOKUP(E170,Q1.SL!F:M,4,FALSE))</f>
        <v/>
      </c>
      <c r="H170" s="54" t="str">
        <f ca="1">VLOOKUP(E170,Q1.SL!F:P,8,FALSE)</f>
        <v/>
      </c>
      <c r="I170" s="99" t="str">
        <f ca="1">VLOOKUP(E170,Q2.SL!G:O,6,FALSE)</f>
        <v/>
      </c>
      <c r="J170" s="55" t="str">
        <f>IF(ROW()-9&gt;Inf.!$I$10,"",VLOOKUP(E170,Q2.SL!G:O,4,FALSE))</f>
        <v/>
      </c>
      <c r="K170" s="54" t="str">
        <f ca="1">VLOOKUP(E170,Q2.SL!G:R,8,FALSE)</f>
        <v/>
      </c>
      <c r="L170" s="125" t="str">
        <f ca="1">VLOOKUP(E170,Q3.SL!G:O,6,FALSE)</f>
        <v/>
      </c>
      <c r="M170" s="93" t="str">
        <f>IF(ROW()-9&gt;Inf.!$I$10,"",VLOOKUP(E170,Q3.SL!G:O,4,FALSE))</f>
        <v/>
      </c>
      <c r="N170" s="54" t="str">
        <f ca="1">VLOOKUP(E170,Q3.SL!G:R,8,FALSE)</f>
        <v/>
      </c>
      <c r="O170" s="125" t="str">
        <f ca="1">VLOOKUP(E170,Q4.SL!G:O,6,FALSE)</f>
        <v/>
      </c>
      <c r="P170" s="55" t="str">
        <f>IF(ROW()-9&gt;Inf.!$I$10,"",VLOOKUP(E170,Q4.SL!G:O,4,FALSE))</f>
        <v/>
      </c>
      <c r="Q170" s="54" t="str">
        <f ca="1">VLOOKUP(E170,Q4.SL!G:R,8,FALSE)</f>
        <v/>
      </c>
      <c r="R170" s="99" t="str">
        <f t="shared" ca="1" si="2"/>
        <v/>
      </c>
      <c r="S170" s="52"/>
    </row>
    <row r="171" spans="1:19" ht="21.95" customHeight="1">
      <c r="A171" s="99" t="str">
        <f ca="1">IFERROR(IF(AND(F171=0,I171=0,L171=0,O171=0),"-",VLOOKUP(E171,Rec.!H:N,7,FALSE)),"")</f>
        <v/>
      </c>
      <c r="B171" s="53" t="str">
        <f ca="1">IFERROR(VLOOKUP(E171,Rec.!B:H,4,FALSE),"")</f>
        <v/>
      </c>
      <c r="C171" s="53" t="str">
        <f ca="1">IFERROR(VLOOKUP(E171,Rec.!B:H,5,FALSE),"")</f>
        <v/>
      </c>
      <c r="D171" s="52" t="str">
        <f ca="1">IFERROR(VLOOKUP(E171,Rec.!B:H,6,FALSE),"")</f>
        <v/>
      </c>
      <c r="E171" s="99" t="str">
        <f ca="1">IFERROR(VLOOKUP(ROW()-9,Rec.!P:Q,2,FALSE),"")</f>
        <v/>
      </c>
      <c r="F171" s="99">
        <f ca="1">VLOOKUP(E171,Q1.SL!F:M,3,FALSE)</f>
        <v>0</v>
      </c>
      <c r="G171" s="93" t="str">
        <f>IF(ROW()-9&gt;Inf.!$I$10,"",VLOOKUP(E171,Q1.SL!F:M,4,FALSE))</f>
        <v/>
      </c>
      <c r="H171" s="54" t="str">
        <f ca="1">VLOOKUP(E171,Q1.SL!F:P,8,FALSE)</f>
        <v/>
      </c>
      <c r="I171" s="99" t="str">
        <f ca="1">VLOOKUP(E171,Q2.SL!G:O,6,FALSE)</f>
        <v/>
      </c>
      <c r="J171" s="55" t="str">
        <f>IF(ROW()-9&gt;Inf.!$I$10,"",VLOOKUP(E171,Q2.SL!G:O,4,FALSE))</f>
        <v/>
      </c>
      <c r="K171" s="54" t="str">
        <f ca="1">VLOOKUP(E171,Q2.SL!G:R,8,FALSE)</f>
        <v/>
      </c>
      <c r="L171" s="125" t="str">
        <f ca="1">VLOOKUP(E171,Q3.SL!G:O,6,FALSE)</f>
        <v/>
      </c>
      <c r="M171" s="93" t="str">
        <f>IF(ROW()-9&gt;Inf.!$I$10,"",VLOOKUP(E171,Q3.SL!G:O,4,FALSE))</f>
        <v/>
      </c>
      <c r="N171" s="54" t="str">
        <f ca="1">VLOOKUP(E171,Q3.SL!G:R,8,FALSE)</f>
        <v/>
      </c>
      <c r="O171" s="125" t="str">
        <f ca="1">VLOOKUP(E171,Q4.SL!G:O,6,FALSE)</f>
        <v/>
      </c>
      <c r="P171" s="55" t="str">
        <f>IF(ROW()-9&gt;Inf.!$I$10,"",VLOOKUP(E171,Q4.SL!G:O,4,FALSE))</f>
        <v/>
      </c>
      <c r="Q171" s="54" t="str">
        <f ca="1">VLOOKUP(E171,Q4.SL!G:R,8,FALSE)</f>
        <v/>
      </c>
      <c r="R171" s="99" t="str">
        <f t="shared" ca="1" si="2"/>
        <v/>
      </c>
      <c r="S171" s="52"/>
    </row>
    <row r="172" spans="1:19" ht="21.95" customHeight="1">
      <c r="A172" s="99" t="str">
        <f ca="1">IFERROR(IF(AND(F172=0,I172=0,L172=0,O172=0),"-",VLOOKUP(E172,Rec.!H:N,7,FALSE)),"")</f>
        <v/>
      </c>
      <c r="B172" s="53" t="str">
        <f ca="1">IFERROR(VLOOKUP(E172,Rec.!B:H,4,FALSE),"")</f>
        <v/>
      </c>
      <c r="C172" s="53" t="str">
        <f ca="1">IFERROR(VLOOKUP(E172,Rec.!B:H,5,FALSE),"")</f>
        <v/>
      </c>
      <c r="D172" s="52" t="str">
        <f ca="1">IFERROR(VLOOKUP(E172,Rec.!B:H,6,FALSE),"")</f>
        <v/>
      </c>
      <c r="E172" s="99" t="str">
        <f ca="1">IFERROR(VLOOKUP(ROW()-9,Rec.!P:Q,2,FALSE),"")</f>
        <v/>
      </c>
      <c r="F172" s="99">
        <f ca="1">VLOOKUP(E172,Q1.SL!F:M,3,FALSE)</f>
        <v>0</v>
      </c>
      <c r="G172" s="93" t="str">
        <f>IF(ROW()-9&gt;Inf.!$I$10,"",VLOOKUP(E172,Q1.SL!F:M,4,FALSE))</f>
        <v/>
      </c>
      <c r="H172" s="54" t="str">
        <f ca="1">VLOOKUP(E172,Q1.SL!F:P,8,FALSE)</f>
        <v/>
      </c>
      <c r="I172" s="99" t="str">
        <f ca="1">VLOOKUP(E172,Q2.SL!G:O,6,FALSE)</f>
        <v/>
      </c>
      <c r="J172" s="55" t="str">
        <f>IF(ROW()-9&gt;Inf.!$I$10,"",VLOOKUP(E172,Q2.SL!G:O,4,FALSE))</f>
        <v/>
      </c>
      <c r="K172" s="54" t="str">
        <f ca="1">VLOOKUP(E172,Q2.SL!G:R,8,FALSE)</f>
        <v/>
      </c>
      <c r="L172" s="125" t="str">
        <f ca="1">VLOOKUP(E172,Q3.SL!G:O,6,FALSE)</f>
        <v/>
      </c>
      <c r="M172" s="93" t="str">
        <f>IF(ROW()-9&gt;Inf.!$I$10,"",VLOOKUP(E172,Q3.SL!G:O,4,FALSE))</f>
        <v/>
      </c>
      <c r="N172" s="54" t="str">
        <f ca="1">VLOOKUP(E172,Q3.SL!G:R,8,FALSE)</f>
        <v/>
      </c>
      <c r="O172" s="125" t="str">
        <f ca="1">VLOOKUP(E172,Q4.SL!G:O,6,FALSE)</f>
        <v/>
      </c>
      <c r="P172" s="55" t="str">
        <f>IF(ROW()-9&gt;Inf.!$I$10,"",VLOOKUP(E172,Q4.SL!G:O,4,FALSE))</f>
        <v/>
      </c>
      <c r="Q172" s="54" t="str">
        <f ca="1">VLOOKUP(E172,Q4.SL!G:R,8,FALSE)</f>
        <v/>
      </c>
      <c r="R172" s="99" t="str">
        <f t="shared" ca="1" si="2"/>
        <v/>
      </c>
      <c r="S172" s="52"/>
    </row>
    <row r="173" spans="1:19" ht="21.95" customHeight="1">
      <c r="A173" s="99" t="str">
        <f ca="1">IFERROR(IF(AND(F173=0,I173=0,L173=0,O173=0),"-",VLOOKUP(E173,Rec.!H:N,7,FALSE)),"")</f>
        <v/>
      </c>
      <c r="B173" s="53" t="str">
        <f ca="1">IFERROR(VLOOKUP(E173,Rec.!B:H,4,FALSE),"")</f>
        <v/>
      </c>
      <c r="C173" s="53" t="str">
        <f ca="1">IFERROR(VLOOKUP(E173,Rec.!B:H,5,FALSE),"")</f>
        <v/>
      </c>
      <c r="D173" s="52" t="str">
        <f ca="1">IFERROR(VLOOKUP(E173,Rec.!B:H,6,FALSE),"")</f>
        <v/>
      </c>
      <c r="E173" s="99" t="str">
        <f ca="1">IFERROR(VLOOKUP(ROW()-9,Rec.!P:Q,2,FALSE),"")</f>
        <v/>
      </c>
      <c r="F173" s="99">
        <f ca="1">VLOOKUP(E173,Q1.SL!F:M,3,FALSE)</f>
        <v>0</v>
      </c>
      <c r="G173" s="93" t="str">
        <f>IF(ROW()-9&gt;Inf.!$I$10,"",VLOOKUP(E173,Q1.SL!F:M,4,FALSE))</f>
        <v/>
      </c>
      <c r="H173" s="54" t="str">
        <f ca="1">VLOOKUP(E173,Q1.SL!F:P,8,FALSE)</f>
        <v/>
      </c>
      <c r="I173" s="99" t="str">
        <f ca="1">VLOOKUP(E173,Q2.SL!G:O,6,FALSE)</f>
        <v/>
      </c>
      <c r="J173" s="55" t="str">
        <f>IF(ROW()-9&gt;Inf.!$I$10,"",VLOOKUP(E173,Q2.SL!G:O,4,FALSE))</f>
        <v/>
      </c>
      <c r="K173" s="54" t="str">
        <f ca="1">VLOOKUP(E173,Q2.SL!G:R,8,FALSE)</f>
        <v/>
      </c>
      <c r="L173" s="125" t="str">
        <f ca="1">VLOOKUP(E173,Q3.SL!G:O,6,FALSE)</f>
        <v/>
      </c>
      <c r="M173" s="93" t="str">
        <f>IF(ROW()-9&gt;Inf.!$I$10,"",VLOOKUP(E173,Q3.SL!G:O,4,FALSE))</f>
        <v/>
      </c>
      <c r="N173" s="54" t="str">
        <f ca="1">VLOOKUP(E173,Q3.SL!G:R,8,FALSE)</f>
        <v/>
      </c>
      <c r="O173" s="125" t="str">
        <f ca="1">VLOOKUP(E173,Q4.SL!G:O,6,FALSE)</f>
        <v/>
      </c>
      <c r="P173" s="55" t="str">
        <f>IF(ROW()-9&gt;Inf.!$I$10,"",VLOOKUP(E173,Q4.SL!G:O,4,FALSE))</f>
        <v/>
      </c>
      <c r="Q173" s="54" t="str">
        <f ca="1">VLOOKUP(E173,Q4.SL!G:R,8,FALSE)</f>
        <v/>
      </c>
      <c r="R173" s="99" t="str">
        <f t="shared" ca="1" si="2"/>
        <v/>
      </c>
      <c r="S173" s="52"/>
    </row>
    <row r="174" spans="1:19" ht="21.95" customHeight="1">
      <c r="A174" s="99" t="str">
        <f ca="1">IFERROR(IF(AND(F174=0,I174=0,L174=0,O174=0),"-",VLOOKUP(E174,Rec.!H:N,7,FALSE)),"")</f>
        <v/>
      </c>
      <c r="B174" s="53" t="str">
        <f ca="1">IFERROR(VLOOKUP(E174,Rec.!B:H,4,FALSE),"")</f>
        <v/>
      </c>
      <c r="C174" s="53" t="str">
        <f ca="1">IFERROR(VLOOKUP(E174,Rec.!B:H,5,FALSE),"")</f>
        <v/>
      </c>
      <c r="D174" s="52" t="str">
        <f ca="1">IFERROR(VLOOKUP(E174,Rec.!B:H,6,FALSE),"")</f>
        <v/>
      </c>
      <c r="E174" s="99" t="str">
        <f ca="1">IFERROR(VLOOKUP(ROW()-9,Rec.!P:Q,2,FALSE),"")</f>
        <v/>
      </c>
      <c r="F174" s="99">
        <f ca="1">VLOOKUP(E174,Q1.SL!F:M,3,FALSE)</f>
        <v>0</v>
      </c>
      <c r="G174" s="93" t="str">
        <f>IF(ROW()-9&gt;Inf.!$I$10,"",VLOOKUP(E174,Q1.SL!F:M,4,FALSE))</f>
        <v/>
      </c>
      <c r="H174" s="54" t="str">
        <f ca="1">VLOOKUP(E174,Q1.SL!F:P,8,FALSE)</f>
        <v/>
      </c>
      <c r="I174" s="99" t="str">
        <f ca="1">VLOOKUP(E174,Q2.SL!G:O,6,FALSE)</f>
        <v/>
      </c>
      <c r="J174" s="55" t="str">
        <f>IF(ROW()-9&gt;Inf.!$I$10,"",VLOOKUP(E174,Q2.SL!G:O,4,FALSE))</f>
        <v/>
      </c>
      <c r="K174" s="54" t="str">
        <f ca="1">VLOOKUP(E174,Q2.SL!G:R,8,FALSE)</f>
        <v/>
      </c>
      <c r="L174" s="125" t="str">
        <f ca="1">VLOOKUP(E174,Q3.SL!G:O,6,FALSE)</f>
        <v/>
      </c>
      <c r="M174" s="93" t="str">
        <f>IF(ROW()-9&gt;Inf.!$I$10,"",VLOOKUP(E174,Q3.SL!G:O,4,FALSE))</f>
        <v/>
      </c>
      <c r="N174" s="54" t="str">
        <f ca="1">VLOOKUP(E174,Q3.SL!G:R,8,FALSE)</f>
        <v/>
      </c>
      <c r="O174" s="125" t="str">
        <f ca="1">VLOOKUP(E174,Q4.SL!G:O,6,FALSE)</f>
        <v/>
      </c>
      <c r="P174" s="55" t="str">
        <f>IF(ROW()-9&gt;Inf.!$I$10,"",VLOOKUP(E174,Q4.SL!G:O,4,FALSE))</f>
        <v/>
      </c>
      <c r="Q174" s="54" t="str">
        <f ca="1">VLOOKUP(E174,Q4.SL!G:R,8,FALSE)</f>
        <v/>
      </c>
      <c r="R174" s="99" t="str">
        <f t="shared" ca="1" si="2"/>
        <v/>
      </c>
      <c r="S174" s="52"/>
    </row>
    <row r="175" spans="1:19" ht="21.95" customHeight="1">
      <c r="A175" s="99" t="str">
        <f ca="1">IFERROR(IF(AND(F175=0,I175=0,L175=0,O175=0),"-",VLOOKUP(E175,Rec.!H:N,7,FALSE)),"")</f>
        <v/>
      </c>
      <c r="B175" s="53" t="str">
        <f ca="1">IFERROR(VLOOKUP(E175,Rec.!B:H,4,FALSE),"")</f>
        <v/>
      </c>
      <c r="C175" s="53" t="str">
        <f ca="1">IFERROR(VLOOKUP(E175,Rec.!B:H,5,FALSE),"")</f>
        <v/>
      </c>
      <c r="D175" s="52" t="str">
        <f ca="1">IFERROR(VLOOKUP(E175,Rec.!B:H,6,FALSE),"")</f>
        <v/>
      </c>
      <c r="E175" s="99" t="str">
        <f ca="1">IFERROR(VLOOKUP(ROW()-9,Rec.!P:Q,2,FALSE),"")</f>
        <v/>
      </c>
      <c r="F175" s="99">
        <f ca="1">VLOOKUP(E175,Q1.SL!F:M,3,FALSE)</f>
        <v>0</v>
      </c>
      <c r="G175" s="93" t="str">
        <f>IF(ROW()-9&gt;Inf.!$I$10,"",VLOOKUP(E175,Q1.SL!F:M,4,FALSE))</f>
        <v/>
      </c>
      <c r="H175" s="54" t="str">
        <f ca="1">VLOOKUP(E175,Q1.SL!F:P,8,FALSE)</f>
        <v/>
      </c>
      <c r="I175" s="99" t="str">
        <f ca="1">VLOOKUP(E175,Q2.SL!G:O,6,FALSE)</f>
        <v/>
      </c>
      <c r="J175" s="55" t="str">
        <f>IF(ROW()-9&gt;Inf.!$I$10,"",VLOOKUP(E175,Q2.SL!G:O,4,FALSE))</f>
        <v/>
      </c>
      <c r="K175" s="54" t="str">
        <f ca="1">VLOOKUP(E175,Q2.SL!G:R,8,FALSE)</f>
        <v/>
      </c>
      <c r="L175" s="125" t="str">
        <f ca="1">VLOOKUP(E175,Q3.SL!G:O,6,FALSE)</f>
        <v/>
      </c>
      <c r="M175" s="93" t="str">
        <f>IF(ROW()-9&gt;Inf.!$I$10,"",VLOOKUP(E175,Q3.SL!G:O,4,FALSE))</f>
        <v/>
      </c>
      <c r="N175" s="54" t="str">
        <f ca="1">VLOOKUP(E175,Q3.SL!G:R,8,FALSE)</f>
        <v/>
      </c>
      <c r="O175" s="125" t="str">
        <f ca="1">VLOOKUP(E175,Q4.SL!G:O,6,FALSE)</f>
        <v/>
      </c>
      <c r="P175" s="55" t="str">
        <f>IF(ROW()-9&gt;Inf.!$I$10,"",VLOOKUP(E175,Q4.SL!G:O,4,FALSE))</f>
        <v/>
      </c>
      <c r="Q175" s="54" t="str">
        <f ca="1">VLOOKUP(E175,Q4.SL!G:R,8,FALSE)</f>
        <v/>
      </c>
      <c r="R175" s="99" t="str">
        <f t="shared" ca="1" si="2"/>
        <v/>
      </c>
      <c r="S175" s="52"/>
    </row>
    <row r="176" spans="1:19" ht="21.95" customHeight="1">
      <c r="A176" s="99" t="str">
        <f ca="1">IFERROR(IF(AND(F176=0,I176=0,L176=0,O176=0),"-",VLOOKUP(E176,Rec.!H:N,7,FALSE)),"")</f>
        <v/>
      </c>
      <c r="B176" s="53" t="str">
        <f ca="1">IFERROR(VLOOKUP(E176,Rec.!B:H,4,FALSE),"")</f>
        <v/>
      </c>
      <c r="C176" s="53" t="str">
        <f ca="1">IFERROR(VLOOKUP(E176,Rec.!B:H,5,FALSE),"")</f>
        <v/>
      </c>
      <c r="D176" s="52" t="str">
        <f ca="1">IFERROR(VLOOKUP(E176,Rec.!B:H,6,FALSE),"")</f>
        <v/>
      </c>
      <c r="E176" s="99" t="str">
        <f ca="1">IFERROR(VLOOKUP(ROW()-9,Rec.!P:Q,2,FALSE),"")</f>
        <v/>
      </c>
      <c r="F176" s="99">
        <f ca="1">VLOOKUP(E176,Q1.SL!F:M,3,FALSE)</f>
        <v>0</v>
      </c>
      <c r="G176" s="93" t="str">
        <f>IF(ROW()-9&gt;Inf.!$I$10,"",VLOOKUP(E176,Q1.SL!F:M,4,FALSE))</f>
        <v/>
      </c>
      <c r="H176" s="54" t="str">
        <f ca="1">VLOOKUP(E176,Q1.SL!F:P,8,FALSE)</f>
        <v/>
      </c>
      <c r="I176" s="99" t="str">
        <f ca="1">VLOOKUP(E176,Q2.SL!G:O,6,FALSE)</f>
        <v/>
      </c>
      <c r="J176" s="55" t="str">
        <f>IF(ROW()-9&gt;Inf.!$I$10,"",VLOOKUP(E176,Q2.SL!G:O,4,FALSE))</f>
        <v/>
      </c>
      <c r="K176" s="54" t="str">
        <f ca="1">VLOOKUP(E176,Q2.SL!G:R,8,FALSE)</f>
        <v/>
      </c>
      <c r="L176" s="125" t="str">
        <f ca="1">VLOOKUP(E176,Q3.SL!G:O,6,FALSE)</f>
        <v/>
      </c>
      <c r="M176" s="93" t="str">
        <f>IF(ROW()-9&gt;Inf.!$I$10,"",VLOOKUP(E176,Q3.SL!G:O,4,FALSE))</f>
        <v/>
      </c>
      <c r="N176" s="54" t="str">
        <f ca="1">VLOOKUP(E176,Q3.SL!G:R,8,FALSE)</f>
        <v/>
      </c>
      <c r="O176" s="125" t="str">
        <f ca="1">VLOOKUP(E176,Q4.SL!G:O,6,FALSE)</f>
        <v/>
      </c>
      <c r="P176" s="55" t="str">
        <f>IF(ROW()-9&gt;Inf.!$I$10,"",VLOOKUP(E176,Q4.SL!G:O,4,FALSE))</f>
        <v/>
      </c>
      <c r="Q176" s="54" t="str">
        <f ca="1">VLOOKUP(E176,Q4.SL!G:R,8,FALSE)</f>
        <v/>
      </c>
      <c r="R176" s="99" t="str">
        <f t="shared" ca="1" si="2"/>
        <v/>
      </c>
      <c r="S176" s="52"/>
    </row>
    <row r="177" spans="1:19" ht="21.95" customHeight="1">
      <c r="A177" s="99" t="str">
        <f ca="1">IFERROR(IF(AND(F177=0,I177=0,L177=0,O177=0),"-",VLOOKUP(E177,Rec.!H:N,7,FALSE)),"")</f>
        <v/>
      </c>
      <c r="B177" s="53" t="str">
        <f ca="1">IFERROR(VLOOKUP(E177,Rec.!B:H,4,FALSE),"")</f>
        <v/>
      </c>
      <c r="C177" s="53" t="str">
        <f ca="1">IFERROR(VLOOKUP(E177,Rec.!B:H,5,FALSE),"")</f>
        <v/>
      </c>
      <c r="D177" s="52" t="str">
        <f ca="1">IFERROR(VLOOKUP(E177,Rec.!B:H,6,FALSE),"")</f>
        <v/>
      </c>
      <c r="E177" s="99" t="str">
        <f ca="1">IFERROR(VLOOKUP(ROW()-9,Rec.!P:Q,2,FALSE),"")</f>
        <v/>
      </c>
      <c r="F177" s="99">
        <f ca="1">VLOOKUP(E177,Q1.SL!F:M,3,FALSE)</f>
        <v>0</v>
      </c>
      <c r="G177" s="93" t="str">
        <f>IF(ROW()-9&gt;Inf.!$I$10,"",VLOOKUP(E177,Q1.SL!F:M,4,FALSE))</f>
        <v/>
      </c>
      <c r="H177" s="54" t="str">
        <f ca="1">VLOOKUP(E177,Q1.SL!F:P,8,FALSE)</f>
        <v/>
      </c>
      <c r="I177" s="99" t="str">
        <f ca="1">VLOOKUP(E177,Q2.SL!G:O,6,FALSE)</f>
        <v/>
      </c>
      <c r="J177" s="55" t="str">
        <f>IF(ROW()-9&gt;Inf.!$I$10,"",VLOOKUP(E177,Q2.SL!G:O,4,FALSE))</f>
        <v/>
      </c>
      <c r="K177" s="54" t="str">
        <f ca="1">VLOOKUP(E177,Q2.SL!G:R,8,FALSE)</f>
        <v/>
      </c>
      <c r="L177" s="125" t="str">
        <f ca="1">VLOOKUP(E177,Q3.SL!G:O,6,FALSE)</f>
        <v/>
      </c>
      <c r="M177" s="93" t="str">
        <f>IF(ROW()-9&gt;Inf.!$I$10,"",VLOOKUP(E177,Q3.SL!G:O,4,FALSE))</f>
        <v/>
      </c>
      <c r="N177" s="54" t="str">
        <f ca="1">VLOOKUP(E177,Q3.SL!G:R,8,FALSE)</f>
        <v/>
      </c>
      <c r="O177" s="125" t="str">
        <f ca="1">VLOOKUP(E177,Q4.SL!G:O,6,FALSE)</f>
        <v/>
      </c>
      <c r="P177" s="55" t="str">
        <f>IF(ROW()-9&gt;Inf.!$I$10,"",VLOOKUP(E177,Q4.SL!G:O,4,FALSE))</f>
        <v/>
      </c>
      <c r="Q177" s="54" t="str">
        <f ca="1">VLOOKUP(E177,Q4.SL!G:R,8,FALSE)</f>
        <v/>
      </c>
      <c r="R177" s="99" t="str">
        <f t="shared" ca="1" si="2"/>
        <v/>
      </c>
      <c r="S177" s="52"/>
    </row>
    <row r="178" spans="1:19" ht="21.95" customHeight="1">
      <c r="A178" s="99" t="str">
        <f ca="1">IFERROR(IF(AND(F178=0,I178=0,L178=0,O178=0),"-",VLOOKUP(E178,Rec.!H:N,7,FALSE)),"")</f>
        <v/>
      </c>
      <c r="B178" s="53" t="str">
        <f ca="1">IFERROR(VLOOKUP(E178,Rec.!B:H,4,FALSE),"")</f>
        <v/>
      </c>
      <c r="C178" s="53" t="str">
        <f ca="1">IFERROR(VLOOKUP(E178,Rec.!B:H,5,FALSE),"")</f>
        <v/>
      </c>
      <c r="D178" s="52" t="str">
        <f ca="1">IFERROR(VLOOKUP(E178,Rec.!B:H,6,FALSE),"")</f>
        <v/>
      </c>
      <c r="E178" s="99" t="str">
        <f ca="1">IFERROR(VLOOKUP(ROW()-9,Rec.!P:Q,2,FALSE),"")</f>
        <v/>
      </c>
      <c r="F178" s="99">
        <f ca="1">VLOOKUP(E178,Q1.SL!F:M,3,FALSE)</f>
        <v>0</v>
      </c>
      <c r="G178" s="93" t="str">
        <f>IF(ROW()-9&gt;Inf.!$I$10,"",VLOOKUP(E178,Q1.SL!F:M,4,FALSE))</f>
        <v/>
      </c>
      <c r="H178" s="54" t="str">
        <f ca="1">VLOOKUP(E178,Q1.SL!F:P,8,FALSE)</f>
        <v/>
      </c>
      <c r="I178" s="99" t="str">
        <f ca="1">VLOOKUP(E178,Q2.SL!G:O,6,FALSE)</f>
        <v/>
      </c>
      <c r="J178" s="55" t="str">
        <f>IF(ROW()-9&gt;Inf.!$I$10,"",VLOOKUP(E178,Q2.SL!G:O,4,FALSE))</f>
        <v/>
      </c>
      <c r="K178" s="54" t="str">
        <f ca="1">VLOOKUP(E178,Q2.SL!G:R,8,FALSE)</f>
        <v/>
      </c>
      <c r="L178" s="125" t="str">
        <f ca="1">VLOOKUP(E178,Q3.SL!G:O,6,FALSE)</f>
        <v/>
      </c>
      <c r="M178" s="93" t="str">
        <f>IF(ROW()-9&gt;Inf.!$I$10,"",VLOOKUP(E178,Q3.SL!G:O,4,FALSE))</f>
        <v/>
      </c>
      <c r="N178" s="54" t="str">
        <f ca="1">VLOOKUP(E178,Q3.SL!G:R,8,FALSE)</f>
        <v/>
      </c>
      <c r="O178" s="125" t="str">
        <f ca="1">VLOOKUP(E178,Q4.SL!G:O,6,FALSE)</f>
        <v/>
      </c>
      <c r="P178" s="55" t="str">
        <f>IF(ROW()-9&gt;Inf.!$I$10,"",VLOOKUP(E178,Q4.SL!G:O,4,FALSE))</f>
        <v/>
      </c>
      <c r="Q178" s="54" t="str">
        <f ca="1">VLOOKUP(E178,Q4.SL!G:R,8,FALSE)</f>
        <v/>
      </c>
      <c r="R178" s="99" t="str">
        <f t="shared" ca="1" si="2"/>
        <v/>
      </c>
      <c r="S178" s="52"/>
    </row>
    <row r="179" spans="1:19" ht="21.95" customHeight="1">
      <c r="A179" s="99" t="str">
        <f ca="1">IFERROR(IF(AND(F179=0,I179=0,L179=0,O179=0),"-",VLOOKUP(E179,Rec.!H:N,7,FALSE)),"")</f>
        <v/>
      </c>
      <c r="B179" s="53" t="str">
        <f ca="1">IFERROR(VLOOKUP(E179,Rec.!B:H,4,FALSE),"")</f>
        <v/>
      </c>
      <c r="C179" s="53" t="str">
        <f ca="1">IFERROR(VLOOKUP(E179,Rec.!B:H,5,FALSE),"")</f>
        <v/>
      </c>
      <c r="D179" s="52" t="str">
        <f ca="1">IFERROR(VLOOKUP(E179,Rec.!B:H,6,FALSE),"")</f>
        <v/>
      </c>
      <c r="E179" s="99" t="str">
        <f ca="1">IFERROR(VLOOKUP(ROW()-9,Rec.!P:Q,2,FALSE),"")</f>
        <v/>
      </c>
      <c r="F179" s="99">
        <f ca="1">VLOOKUP(E179,Q1.SL!F:M,3,FALSE)</f>
        <v>0</v>
      </c>
      <c r="G179" s="93" t="str">
        <f>IF(ROW()-9&gt;Inf.!$I$10,"",VLOOKUP(E179,Q1.SL!F:M,4,FALSE))</f>
        <v/>
      </c>
      <c r="H179" s="54" t="str">
        <f ca="1">VLOOKUP(E179,Q1.SL!F:P,8,FALSE)</f>
        <v/>
      </c>
      <c r="I179" s="99" t="str">
        <f ca="1">VLOOKUP(E179,Q2.SL!G:O,6,FALSE)</f>
        <v/>
      </c>
      <c r="J179" s="55" t="str">
        <f>IF(ROW()-9&gt;Inf.!$I$10,"",VLOOKUP(E179,Q2.SL!G:O,4,FALSE))</f>
        <v/>
      </c>
      <c r="K179" s="54" t="str">
        <f ca="1">VLOOKUP(E179,Q2.SL!G:R,8,FALSE)</f>
        <v/>
      </c>
      <c r="L179" s="125" t="str">
        <f ca="1">VLOOKUP(E179,Q3.SL!G:O,6,FALSE)</f>
        <v/>
      </c>
      <c r="M179" s="93" t="str">
        <f>IF(ROW()-9&gt;Inf.!$I$10,"",VLOOKUP(E179,Q3.SL!G:O,4,FALSE))</f>
        <v/>
      </c>
      <c r="N179" s="54" t="str">
        <f ca="1">VLOOKUP(E179,Q3.SL!G:R,8,FALSE)</f>
        <v/>
      </c>
      <c r="O179" s="125" t="str">
        <f ca="1">VLOOKUP(E179,Q4.SL!G:O,6,FALSE)</f>
        <v/>
      </c>
      <c r="P179" s="55" t="str">
        <f>IF(ROW()-9&gt;Inf.!$I$10,"",VLOOKUP(E179,Q4.SL!G:O,4,FALSE))</f>
        <v/>
      </c>
      <c r="Q179" s="54" t="str">
        <f ca="1">VLOOKUP(E179,Q4.SL!G:R,8,FALSE)</f>
        <v/>
      </c>
      <c r="R179" s="99" t="str">
        <f t="shared" ca="1" si="2"/>
        <v/>
      </c>
      <c r="S179" s="52"/>
    </row>
    <row r="180" spans="1:19" ht="21.95" customHeight="1">
      <c r="A180" s="99" t="str">
        <f ca="1">IFERROR(IF(AND(F180=0,I180=0,L180=0,O180=0),"-",VLOOKUP(E180,Rec.!H:N,7,FALSE)),"")</f>
        <v/>
      </c>
      <c r="B180" s="53" t="str">
        <f ca="1">IFERROR(VLOOKUP(E180,Rec.!B:H,4,FALSE),"")</f>
        <v/>
      </c>
      <c r="C180" s="53" t="str">
        <f ca="1">IFERROR(VLOOKUP(E180,Rec.!B:H,5,FALSE),"")</f>
        <v/>
      </c>
      <c r="D180" s="52" t="str">
        <f ca="1">IFERROR(VLOOKUP(E180,Rec.!B:H,6,FALSE),"")</f>
        <v/>
      </c>
      <c r="E180" s="99" t="str">
        <f ca="1">IFERROR(VLOOKUP(ROW()-9,Rec.!P:Q,2,FALSE),"")</f>
        <v/>
      </c>
      <c r="F180" s="99">
        <f ca="1">VLOOKUP(E180,Q1.SL!F:M,3,FALSE)</f>
        <v>0</v>
      </c>
      <c r="G180" s="93" t="str">
        <f>IF(ROW()-9&gt;Inf.!$I$10,"",VLOOKUP(E180,Q1.SL!F:M,4,FALSE))</f>
        <v/>
      </c>
      <c r="H180" s="54" t="str">
        <f ca="1">VLOOKUP(E180,Q1.SL!F:P,8,FALSE)</f>
        <v/>
      </c>
      <c r="I180" s="99" t="str">
        <f ca="1">VLOOKUP(E180,Q2.SL!G:O,6,FALSE)</f>
        <v/>
      </c>
      <c r="J180" s="55" t="str">
        <f>IF(ROW()-9&gt;Inf.!$I$10,"",VLOOKUP(E180,Q2.SL!G:O,4,FALSE))</f>
        <v/>
      </c>
      <c r="K180" s="54" t="str">
        <f ca="1">VLOOKUP(E180,Q2.SL!G:R,8,FALSE)</f>
        <v/>
      </c>
      <c r="L180" s="125" t="str">
        <f ca="1">VLOOKUP(E180,Q3.SL!G:O,6,FALSE)</f>
        <v/>
      </c>
      <c r="M180" s="93" t="str">
        <f>IF(ROW()-9&gt;Inf.!$I$10,"",VLOOKUP(E180,Q3.SL!G:O,4,FALSE))</f>
        <v/>
      </c>
      <c r="N180" s="54" t="str">
        <f ca="1">VLOOKUP(E180,Q3.SL!G:R,8,FALSE)</f>
        <v/>
      </c>
      <c r="O180" s="125" t="str">
        <f ca="1">VLOOKUP(E180,Q4.SL!G:O,6,FALSE)</f>
        <v/>
      </c>
      <c r="P180" s="55" t="str">
        <f>IF(ROW()-9&gt;Inf.!$I$10,"",VLOOKUP(E180,Q4.SL!G:O,4,FALSE))</f>
        <v/>
      </c>
      <c r="Q180" s="54" t="str">
        <f ca="1">VLOOKUP(E180,Q4.SL!G:R,8,FALSE)</f>
        <v/>
      </c>
      <c r="R180" s="99" t="str">
        <f t="shared" ca="1" si="2"/>
        <v/>
      </c>
      <c r="S180" s="52"/>
    </row>
    <row r="181" spans="1:19" ht="21.95" customHeight="1">
      <c r="A181" s="99" t="str">
        <f ca="1">IFERROR(IF(AND(F181=0,I181=0,L181=0,O181=0),"-",VLOOKUP(E181,Rec.!H:N,7,FALSE)),"")</f>
        <v/>
      </c>
      <c r="B181" s="53" t="str">
        <f ca="1">IFERROR(VLOOKUP(E181,Rec.!B:H,4,FALSE),"")</f>
        <v/>
      </c>
      <c r="C181" s="53" t="str">
        <f ca="1">IFERROR(VLOOKUP(E181,Rec.!B:H,5,FALSE),"")</f>
        <v/>
      </c>
      <c r="D181" s="52" t="str">
        <f ca="1">IFERROR(VLOOKUP(E181,Rec.!B:H,6,FALSE),"")</f>
        <v/>
      </c>
      <c r="E181" s="99" t="str">
        <f ca="1">IFERROR(VLOOKUP(ROW()-9,Rec.!P:Q,2,FALSE),"")</f>
        <v/>
      </c>
      <c r="F181" s="99">
        <f ca="1">VLOOKUP(E181,Q1.SL!F:M,3,FALSE)</f>
        <v>0</v>
      </c>
      <c r="G181" s="93" t="str">
        <f>IF(ROW()-9&gt;Inf.!$I$10,"",VLOOKUP(E181,Q1.SL!F:M,4,FALSE))</f>
        <v/>
      </c>
      <c r="H181" s="54" t="str">
        <f ca="1">VLOOKUP(E181,Q1.SL!F:P,8,FALSE)</f>
        <v/>
      </c>
      <c r="I181" s="99" t="str">
        <f ca="1">VLOOKUP(E181,Q2.SL!G:O,6,FALSE)</f>
        <v/>
      </c>
      <c r="J181" s="55" t="str">
        <f>IF(ROW()-9&gt;Inf.!$I$10,"",VLOOKUP(E181,Q2.SL!G:O,4,FALSE))</f>
        <v/>
      </c>
      <c r="K181" s="54" t="str">
        <f ca="1">VLOOKUP(E181,Q2.SL!G:R,8,FALSE)</f>
        <v/>
      </c>
      <c r="L181" s="125" t="str">
        <f ca="1">VLOOKUP(E181,Q3.SL!G:O,6,FALSE)</f>
        <v/>
      </c>
      <c r="M181" s="93" t="str">
        <f>IF(ROW()-9&gt;Inf.!$I$10,"",VLOOKUP(E181,Q3.SL!G:O,4,FALSE))</f>
        <v/>
      </c>
      <c r="N181" s="54" t="str">
        <f ca="1">VLOOKUP(E181,Q3.SL!G:R,8,FALSE)</f>
        <v/>
      </c>
      <c r="O181" s="125" t="str">
        <f ca="1">VLOOKUP(E181,Q4.SL!G:O,6,FALSE)</f>
        <v/>
      </c>
      <c r="P181" s="55" t="str">
        <f>IF(ROW()-9&gt;Inf.!$I$10,"",VLOOKUP(E181,Q4.SL!G:O,4,FALSE))</f>
        <v/>
      </c>
      <c r="Q181" s="54" t="str">
        <f ca="1">VLOOKUP(E181,Q4.SL!G:R,8,FALSE)</f>
        <v/>
      </c>
      <c r="R181" s="99" t="str">
        <f t="shared" ca="1" si="2"/>
        <v/>
      </c>
      <c r="S181" s="52"/>
    </row>
    <row r="182" spans="1:19" ht="21.95" customHeight="1">
      <c r="A182" s="99" t="str">
        <f ca="1">IFERROR(IF(AND(F182=0,I182=0,L182=0,O182=0),"-",VLOOKUP(E182,Rec.!H:N,7,FALSE)),"")</f>
        <v/>
      </c>
      <c r="B182" s="53" t="str">
        <f ca="1">IFERROR(VLOOKUP(E182,Rec.!B:H,4,FALSE),"")</f>
        <v/>
      </c>
      <c r="C182" s="53" t="str">
        <f ca="1">IFERROR(VLOOKUP(E182,Rec.!B:H,5,FALSE),"")</f>
        <v/>
      </c>
      <c r="D182" s="52" t="str">
        <f ca="1">IFERROR(VLOOKUP(E182,Rec.!B:H,6,FALSE),"")</f>
        <v/>
      </c>
      <c r="E182" s="99" t="str">
        <f ca="1">IFERROR(VLOOKUP(ROW()-9,Rec.!P:Q,2,FALSE),"")</f>
        <v/>
      </c>
      <c r="F182" s="99">
        <f ca="1">VLOOKUP(E182,Q1.SL!F:M,3,FALSE)</f>
        <v>0</v>
      </c>
      <c r="G182" s="93" t="str">
        <f>IF(ROW()-9&gt;Inf.!$I$10,"",VLOOKUP(E182,Q1.SL!F:M,4,FALSE))</f>
        <v/>
      </c>
      <c r="H182" s="54" t="str">
        <f ca="1">VLOOKUP(E182,Q1.SL!F:P,8,FALSE)</f>
        <v/>
      </c>
      <c r="I182" s="99" t="str">
        <f ca="1">VLOOKUP(E182,Q2.SL!G:O,6,FALSE)</f>
        <v/>
      </c>
      <c r="J182" s="55" t="str">
        <f>IF(ROW()-9&gt;Inf.!$I$10,"",VLOOKUP(E182,Q2.SL!G:O,4,FALSE))</f>
        <v/>
      </c>
      <c r="K182" s="54" t="str">
        <f ca="1">VLOOKUP(E182,Q2.SL!G:R,8,FALSE)</f>
        <v/>
      </c>
      <c r="L182" s="125" t="str">
        <f ca="1">VLOOKUP(E182,Q3.SL!G:O,6,FALSE)</f>
        <v/>
      </c>
      <c r="M182" s="93" t="str">
        <f>IF(ROW()-9&gt;Inf.!$I$10,"",VLOOKUP(E182,Q3.SL!G:O,4,FALSE))</f>
        <v/>
      </c>
      <c r="N182" s="54" t="str">
        <f ca="1">VLOOKUP(E182,Q3.SL!G:R,8,FALSE)</f>
        <v/>
      </c>
      <c r="O182" s="125" t="str">
        <f ca="1">VLOOKUP(E182,Q4.SL!G:O,6,FALSE)</f>
        <v/>
      </c>
      <c r="P182" s="55" t="str">
        <f>IF(ROW()-9&gt;Inf.!$I$10,"",VLOOKUP(E182,Q4.SL!G:O,4,FALSE))</f>
        <v/>
      </c>
      <c r="Q182" s="54" t="str">
        <f ca="1">VLOOKUP(E182,Q4.SL!G:R,8,FALSE)</f>
        <v/>
      </c>
      <c r="R182" s="99" t="str">
        <f t="shared" ca="1" si="2"/>
        <v/>
      </c>
      <c r="S182" s="52"/>
    </row>
    <row r="183" spans="1:19" ht="21.95" customHeight="1">
      <c r="A183" s="99" t="str">
        <f ca="1">IFERROR(IF(AND(F183=0,I183=0,L183=0,O183=0),"-",VLOOKUP(E183,Rec.!H:N,7,FALSE)),"")</f>
        <v/>
      </c>
      <c r="B183" s="53" t="str">
        <f ca="1">IFERROR(VLOOKUP(E183,Rec.!B:H,4,FALSE),"")</f>
        <v/>
      </c>
      <c r="C183" s="53" t="str">
        <f ca="1">IFERROR(VLOOKUP(E183,Rec.!B:H,5,FALSE),"")</f>
        <v/>
      </c>
      <c r="D183" s="52" t="str">
        <f ca="1">IFERROR(VLOOKUP(E183,Rec.!B:H,6,FALSE),"")</f>
        <v/>
      </c>
      <c r="E183" s="99" t="str">
        <f ca="1">IFERROR(VLOOKUP(ROW()-9,Rec.!P:Q,2,FALSE),"")</f>
        <v/>
      </c>
      <c r="F183" s="99">
        <f ca="1">VLOOKUP(E183,Q1.SL!F:M,3,FALSE)</f>
        <v>0</v>
      </c>
      <c r="G183" s="93" t="str">
        <f>IF(ROW()-9&gt;Inf.!$I$10,"",VLOOKUP(E183,Q1.SL!F:M,4,FALSE))</f>
        <v/>
      </c>
      <c r="H183" s="54" t="str">
        <f ca="1">VLOOKUP(E183,Q1.SL!F:P,8,FALSE)</f>
        <v/>
      </c>
      <c r="I183" s="99" t="str">
        <f ca="1">VLOOKUP(E183,Q2.SL!G:O,6,FALSE)</f>
        <v/>
      </c>
      <c r="J183" s="55" t="str">
        <f>IF(ROW()-9&gt;Inf.!$I$10,"",VLOOKUP(E183,Q2.SL!G:O,4,FALSE))</f>
        <v/>
      </c>
      <c r="K183" s="54" t="str">
        <f ca="1">VLOOKUP(E183,Q2.SL!G:R,8,FALSE)</f>
        <v/>
      </c>
      <c r="L183" s="125" t="str">
        <f ca="1">VLOOKUP(E183,Q3.SL!G:O,6,FALSE)</f>
        <v/>
      </c>
      <c r="M183" s="93" t="str">
        <f>IF(ROW()-9&gt;Inf.!$I$10,"",VLOOKUP(E183,Q3.SL!G:O,4,FALSE))</f>
        <v/>
      </c>
      <c r="N183" s="54" t="str">
        <f ca="1">VLOOKUP(E183,Q3.SL!G:R,8,FALSE)</f>
        <v/>
      </c>
      <c r="O183" s="125" t="str">
        <f ca="1">VLOOKUP(E183,Q4.SL!G:O,6,FALSE)</f>
        <v/>
      </c>
      <c r="P183" s="55" t="str">
        <f>IF(ROW()-9&gt;Inf.!$I$10,"",VLOOKUP(E183,Q4.SL!G:O,4,FALSE))</f>
        <v/>
      </c>
      <c r="Q183" s="54" t="str">
        <f ca="1">VLOOKUP(E183,Q4.SL!G:R,8,FALSE)</f>
        <v/>
      </c>
      <c r="R183" s="99" t="str">
        <f t="shared" ca="1" si="2"/>
        <v/>
      </c>
      <c r="S183" s="52"/>
    </row>
    <row r="184" spans="1:19" ht="21.95" customHeight="1">
      <c r="A184" s="99" t="str">
        <f ca="1">IFERROR(IF(AND(F184=0,I184=0,L184=0,O184=0),"-",VLOOKUP(E184,Rec.!H:N,7,FALSE)),"")</f>
        <v/>
      </c>
      <c r="B184" s="53" t="str">
        <f ca="1">IFERROR(VLOOKUP(E184,Rec.!B:H,4,FALSE),"")</f>
        <v/>
      </c>
      <c r="C184" s="53" t="str">
        <f ca="1">IFERROR(VLOOKUP(E184,Rec.!B:H,5,FALSE),"")</f>
        <v/>
      </c>
      <c r="D184" s="52" t="str">
        <f ca="1">IFERROR(VLOOKUP(E184,Rec.!B:H,6,FALSE),"")</f>
        <v/>
      </c>
      <c r="E184" s="99" t="str">
        <f ca="1">IFERROR(VLOOKUP(ROW()-9,Rec.!P:Q,2,FALSE),"")</f>
        <v/>
      </c>
      <c r="F184" s="99">
        <f ca="1">VLOOKUP(E184,Q1.SL!F:M,3,FALSE)</f>
        <v>0</v>
      </c>
      <c r="G184" s="93" t="str">
        <f>IF(ROW()-9&gt;Inf.!$I$10,"",VLOOKUP(E184,Q1.SL!F:M,4,FALSE))</f>
        <v/>
      </c>
      <c r="H184" s="54" t="str">
        <f ca="1">VLOOKUP(E184,Q1.SL!F:P,8,FALSE)</f>
        <v/>
      </c>
      <c r="I184" s="99" t="str">
        <f ca="1">VLOOKUP(E184,Q2.SL!G:O,6,FALSE)</f>
        <v/>
      </c>
      <c r="J184" s="55" t="str">
        <f>IF(ROW()-9&gt;Inf.!$I$10,"",VLOOKUP(E184,Q2.SL!G:O,4,FALSE))</f>
        <v/>
      </c>
      <c r="K184" s="54" t="str">
        <f ca="1">VLOOKUP(E184,Q2.SL!G:R,8,FALSE)</f>
        <v/>
      </c>
      <c r="L184" s="125" t="str">
        <f ca="1">VLOOKUP(E184,Q3.SL!G:O,6,FALSE)</f>
        <v/>
      </c>
      <c r="M184" s="93" t="str">
        <f>IF(ROW()-9&gt;Inf.!$I$10,"",VLOOKUP(E184,Q3.SL!G:O,4,FALSE))</f>
        <v/>
      </c>
      <c r="N184" s="54" t="str">
        <f ca="1">VLOOKUP(E184,Q3.SL!G:R,8,FALSE)</f>
        <v/>
      </c>
      <c r="O184" s="125" t="str">
        <f ca="1">VLOOKUP(E184,Q4.SL!G:O,6,FALSE)</f>
        <v/>
      </c>
      <c r="P184" s="55" t="str">
        <f>IF(ROW()-9&gt;Inf.!$I$10,"",VLOOKUP(E184,Q4.SL!G:O,4,FALSE))</f>
        <v/>
      </c>
      <c r="Q184" s="54" t="str">
        <f ca="1">VLOOKUP(E184,Q4.SL!G:R,8,FALSE)</f>
        <v/>
      </c>
      <c r="R184" s="99" t="str">
        <f t="shared" ca="1" si="2"/>
        <v/>
      </c>
      <c r="S184" s="52"/>
    </row>
    <row r="185" spans="1:19" ht="21.95" customHeight="1">
      <c r="A185" s="99" t="str">
        <f ca="1">IFERROR(IF(AND(F185=0,I185=0,L185=0,O185=0),"-",VLOOKUP(E185,Rec.!H:N,7,FALSE)),"")</f>
        <v/>
      </c>
      <c r="B185" s="53" t="str">
        <f ca="1">IFERROR(VLOOKUP(E185,Rec.!B:H,4,FALSE),"")</f>
        <v/>
      </c>
      <c r="C185" s="53" t="str">
        <f ca="1">IFERROR(VLOOKUP(E185,Rec.!B:H,5,FALSE),"")</f>
        <v/>
      </c>
      <c r="D185" s="52" t="str">
        <f ca="1">IFERROR(VLOOKUP(E185,Rec.!B:H,6,FALSE),"")</f>
        <v/>
      </c>
      <c r="E185" s="99" t="str">
        <f ca="1">IFERROR(VLOOKUP(ROW()-9,Rec.!P:Q,2,FALSE),"")</f>
        <v/>
      </c>
      <c r="F185" s="99">
        <f ca="1">VLOOKUP(E185,Q1.SL!F:M,3,FALSE)</f>
        <v>0</v>
      </c>
      <c r="G185" s="93" t="str">
        <f>IF(ROW()-9&gt;Inf.!$I$10,"",VLOOKUP(E185,Q1.SL!F:M,4,FALSE))</f>
        <v/>
      </c>
      <c r="H185" s="54" t="str">
        <f ca="1">VLOOKUP(E185,Q1.SL!F:P,8,FALSE)</f>
        <v/>
      </c>
      <c r="I185" s="99" t="str">
        <f ca="1">VLOOKUP(E185,Q2.SL!G:O,6,FALSE)</f>
        <v/>
      </c>
      <c r="J185" s="55" t="str">
        <f>IF(ROW()-9&gt;Inf.!$I$10,"",VLOOKUP(E185,Q2.SL!G:O,4,FALSE))</f>
        <v/>
      </c>
      <c r="K185" s="54" t="str">
        <f ca="1">VLOOKUP(E185,Q2.SL!G:R,8,FALSE)</f>
        <v/>
      </c>
      <c r="L185" s="125" t="str">
        <f ca="1">VLOOKUP(E185,Q3.SL!G:O,6,FALSE)</f>
        <v/>
      </c>
      <c r="M185" s="93" t="str">
        <f>IF(ROW()-9&gt;Inf.!$I$10,"",VLOOKUP(E185,Q3.SL!G:O,4,FALSE))</f>
        <v/>
      </c>
      <c r="N185" s="54" t="str">
        <f ca="1">VLOOKUP(E185,Q3.SL!G:R,8,FALSE)</f>
        <v/>
      </c>
      <c r="O185" s="125" t="str">
        <f ca="1">VLOOKUP(E185,Q4.SL!G:O,6,FALSE)</f>
        <v/>
      </c>
      <c r="P185" s="55" t="str">
        <f>IF(ROW()-9&gt;Inf.!$I$10,"",VLOOKUP(E185,Q4.SL!G:O,4,FALSE))</f>
        <v/>
      </c>
      <c r="Q185" s="54" t="str">
        <f ca="1">VLOOKUP(E185,Q4.SL!G:R,8,FALSE)</f>
        <v/>
      </c>
      <c r="R185" s="99" t="str">
        <f t="shared" ca="1" si="2"/>
        <v/>
      </c>
      <c r="S185" s="52"/>
    </row>
    <row r="186" spans="1:19" ht="21.95" customHeight="1">
      <c r="A186" s="99" t="str">
        <f ca="1">IFERROR(IF(AND(F186=0,I186=0,L186=0,O186=0),"-",VLOOKUP(E186,Rec.!H:N,7,FALSE)),"")</f>
        <v/>
      </c>
      <c r="B186" s="53" t="str">
        <f ca="1">IFERROR(VLOOKUP(E186,Rec.!B:H,4,FALSE),"")</f>
        <v/>
      </c>
      <c r="C186" s="53" t="str">
        <f ca="1">IFERROR(VLOOKUP(E186,Rec.!B:H,5,FALSE),"")</f>
        <v/>
      </c>
      <c r="D186" s="52" t="str">
        <f ca="1">IFERROR(VLOOKUP(E186,Rec.!B:H,6,FALSE),"")</f>
        <v/>
      </c>
      <c r="E186" s="99" t="str">
        <f ca="1">IFERROR(VLOOKUP(ROW()-9,Rec.!P:Q,2,FALSE),"")</f>
        <v/>
      </c>
      <c r="F186" s="99">
        <f ca="1">VLOOKUP(E186,Q1.SL!F:M,3,FALSE)</f>
        <v>0</v>
      </c>
      <c r="G186" s="93" t="str">
        <f>IF(ROW()-9&gt;Inf.!$I$10,"",VLOOKUP(E186,Q1.SL!F:M,4,FALSE))</f>
        <v/>
      </c>
      <c r="H186" s="54" t="str">
        <f ca="1">VLOOKUP(E186,Q1.SL!F:P,8,FALSE)</f>
        <v/>
      </c>
      <c r="I186" s="99" t="str">
        <f ca="1">VLOOKUP(E186,Q2.SL!G:O,6,FALSE)</f>
        <v/>
      </c>
      <c r="J186" s="55" t="str">
        <f>IF(ROW()-9&gt;Inf.!$I$10,"",VLOOKUP(E186,Q2.SL!G:O,4,FALSE))</f>
        <v/>
      </c>
      <c r="K186" s="54" t="str">
        <f ca="1">VLOOKUP(E186,Q2.SL!G:R,8,FALSE)</f>
        <v/>
      </c>
      <c r="L186" s="125" t="str">
        <f ca="1">VLOOKUP(E186,Q3.SL!G:O,6,FALSE)</f>
        <v/>
      </c>
      <c r="M186" s="93" t="str">
        <f>IF(ROW()-9&gt;Inf.!$I$10,"",VLOOKUP(E186,Q3.SL!G:O,4,FALSE))</f>
        <v/>
      </c>
      <c r="N186" s="54" t="str">
        <f ca="1">VLOOKUP(E186,Q3.SL!G:R,8,FALSE)</f>
        <v/>
      </c>
      <c r="O186" s="125" t="str">
        <f ca="1">VLOOKUP(E186,Q4.SL!G:O,6,FALSE)</f>
        <v/>
      </c>
      <c r="P186" s="55" t="str">
        <f>IF(ROW()-9&gt;Inf.!$I$10,"",VLOOKUP(E186,Q4.SL!G:O,4,FALSE))</f>
        <v/>
      </c>
      <c r="Q186" s="54" t="str">
        <f ca="1">VLOOKUP(E186,Q4.SL!G:R,8,FALSE)</f>
        <v/>
      </c>
      <c r="R186" s="99" t="str">
        <f t="shared" ca="1" si="2"/>
        <v/>
      </c>
      <c r="S186" s="52"/>
    </row>
    <row r="187" spans="1:19" ht="21.95" customHeight="1">
      <c r="A187" s="99" t="str">
        <f ca="1">IFERROR(IF(AND(F187=0,I187=0,L187=0,O187=0),"-",VLOOKUP(E187,Rec.!H:N,7,FALSE)),"")</f>
        <v/>
      </c>
      <c r="B187" s="53" t="str">
        <f ca="1">IFERROR(VLOOKUP(E187,Rec.!B:H,4,FALSE),"")</f>
        <v/>
      </c>
      <c r="C187" s="53" t="str">
        <f ca="1">IFERROR(VLOOKUP(E187,Rec.!B:H,5,FALSE),"")</f>
        <v/>
      </c>
      <c r="D187" s="52" t="str">
        <f ca="1">IFERROR(VLOOKUP(E187,Rec.!B:H,6,FALSE),"")</f>
        <v/>
      </c>
      <c r="E187" s="99" t="str">
        <f ca="1">IFERROR(VLOOKUP(ROW()-9,Rec.!P:Q,2,FALSE),"")</f>
        <v/>
      </c>
      <c r="F187" s="99">
        <f ca="1">VLOOKUP(E187,Q1.SL!F:M,3,FALSE)</f>
        <v>0</v>
      </c>
      <c r="G187" s="93" t="str">
        <f>IF(ROW()-9&gt;Inf.!$I$10,"",VLOOKUP(E187,Q1.SL!F:M,4,FALSE))</f>
        <v/>
      </c>
      <c r="H187" s="54" t="str">
        <f ca="1">VLOOKUP(E187,Q1.SL!F:P,8,FALSE)</f>
        <v/>
      </c>
      <c r="I187" s="99" t="str">
        <f ca="1">VLOOKUP(E187,Q2.SL!G:O,6,FALSE)</f>
        <v/>
      </c>
      <c r="J187" s="55" t="str">
        <f>IF(ROW()-9&gt;Inf.!$I$10,"",VLOOKUP(E187,Q2.SL!G:O,4,FALSE))</f>
        <v/>
      </c>
      <c r="K187" s="54" t="str">
        <f ca="1">VLOOKUP(E187,Q2.SL!G:R,8,FALSE)</f>
        <v/>
      </c>
      <c r="L187" s="125" t="str">
        <f ca="1">VLOOKUP(E187,Q3.SL!G:O,6,FALSE)</f>
        <v/>
      </c>
      <c r="M187" s="93" t="str">
        <f>IF(ROW()-9&gt;Inf.!$I$10,"",VLOOKUP(E187,Q3.SL!G:O,4,FALSE))</f>
        <v/>
      </c>
      <c r="N187" s="54" t="str">
        <f ca="1">VLOOKUP(E187,Q3.SL!G:R,8,FALSE)</f>
        <v/>
      </c>
      <c r="O187" s="125" t="str">
        <f ca="1">VLOOKUP(E187,Q4.SL!G:O,6,FALSE)</f>
        <v/>
      </c>
      <c r="P187" s="55" t="str">
        <f>IF(ROW()-9&gt;Inf.!$I$10,"",VLOOKUP(E187,Q4.SL!G:O,4,FALSE))</f>
        <v/>
      </c>
      <c r="Q187" s="54" t="str">
        <f ca="1">VLOOKUP(E187,Q4.SL!G:R,8,FALSE)</f>
        <v/>
      </c>
      <c r="R187" s="99" t="str">
        <f t="shared" ca="1" si="2"/>
        <v/>
      </c>
      <c r="S187" s="52"/>
    </row>
    <row r="188" spans="1:19" ht="21.95" customHeight="1">
      <c r="A188" s="99" t="str">
        <f ca="1">IFERROR(IF(AND(F188=0,I188=0,L188=0,O188=0),"-",VLOOKUP(E188,Rec.!H:N,7,FALSE)),"")</f>
        <v/>
      </c>
      <c r="B188" s="53" t="str">
        <f ca="1">IFERROR(VLOOKUP(E188,Rec.!B:H,4,FALSE),"")</f>
        <v/>
      </c>
      <c r="C188" s="53" t="str">
        <f ca="1">IFERROR(VLOOKUP(E188,Rec.!B:H,5,FALSE),"")</f>
        <v/>
      </c>
      <c r="D188" s="52" t="str">
        <f ca="1">IFERROR(VLOOKUP(E188,Rec.!B:H,6,FALSE),"")</f>
        <v/>
      </c>
      <c r="E188" s="99" t="str">
        <f ca="1">IFERROR(VLOOKUP(ROW()-9,Rec.!P:Q,2,FALSE),"")</f>
        <v/>
      </c>
      <c r="F188" s="99">
        <f ca="1">VLOOKUP(E188,Q1.SL!F:M,3,FALSE)</f>
        <v>0</v>
      </c>
      <c r="G188" s="93" t="str">
        <f>IF(ROW()-9&gt;Inf.!$I$10,"",VLOOKUP(E188,Q1.SL!F:M,4,FALSE))</f>
        <v/>
      </c>
      <c r="H188" s="54" t="str">
        <f ca="1">VLOOKUP(E188,Q1.SL!F:P,8,FALSE)</f>
        <v/>
      </c>
      <c r="I188" s="99" t="str">
        <f ca="1">VLOOKUP(E188,Q2.SL!G:O,6,FALSE)</f>
        <v/>
      </c>
      <c r="J188" s="55" t="str">
        <f>IF(ROW()-9&gt;Inf.!$I$10,"",VLOOKUP(E188,Q2.SL!G:O,4,FALSE))</f>
        <v/>
      </c>
      <c r="K188" s="54" t="str">
        <f ca="1">VLOOKUP(E188,Q2.SL!G:R,8,FALSE)</f>
        <v/>
      </c>
      <c r="L188" s="125" t="str">
        <f ca="1">VLOOKUP(E188,Q3.SL!G:O,6,FALSE)</f>
        <v/>
      </c>
      <c r="M188" s="93" t="str">
        <f>IF(ROW()-9&gt;Inf.!$I$10,"",VLOOKUP(E188,Q3.SL!G:O,4,FALSE))</f>
        <v/>
      </c>
      <c r="N188" s="54" t="str">
        <f ca="1">VLOOKUP(E188,Q3.SL!G:R,8,FALSE)</f>
        <v/>
      </c>
      <c r="O188" s="125" t="str">
        <f ca="1">VLOOKUP(E188,Q4.SL!G:O,6,FALSE)</f>
        <v/>
      </c>
      <c r="P188" s="55" t="str">
        <f>IF(ROW()-9&gt;Inf.!$I$10,"",VLOOKUP(E188,Q4.SL!G:O,4,FALSE))</f>
        <v/>
      </c>
      <c r="Q188" s="54" t="str">
        <f ca="1">VLOOKUP(E188,Q4.SL!G:R,8,FALSE)</f>
        <v/>
      </c>
      <c r="R188" s="99" t="str">
        <f t="shared" ca="1" si="2"/>
        <v/>
      </c>
      <c r="S188" s="52"/>
    </row>
    <row r="189" spans="1:19" ht="21.95" customHeight="1">
      <c r="A189" s="99" t="str">
        <f ca="1">IFERROR(IF(AND(F189=0,I189=0,L189=0,O189=0),"-",VLOOKUP(E189,Rec.!H:N,7,FALSE)),"")</f>
        <v/>
      </c>
      <c r="B189" s="53" t="str">
        <f ca="1">IFERROR(VLOOKUP(E189,Rec.!B:H,4,FALSE),"")</f>
        <v/>
      </c>
      <c r="C189" s="53" t="str">
        <f ca="1">IFERROR(VLOOKUP(E189,Rec.!B:H,5,FALSE),"")</f>
        <v/>
      </c>
      <c r="D189" s="52" t="str">
        <f ca="1">IFERROR(VLOOKUP(E189,Rec.!B:H,6,FALSE),"")</f>
        <v/>
      </c>
      <c r="E189" s="99" t="str">
        <f ca="1">IFERROR(VLOOKUP(ROW()-9,Rec.!P:Q,2,FALSE),"")</f>
        <v/>
      </c>
      <c r="F189" s="99">
        <f ca="1">VLOOKUP(E189,Q1.SL!F:M,3,FALSE)</f>
        <v>0</v>
      </c>
      <c r="G189" s="93" t="str">
        <f>IF(ROW()-9&gt;Inf.!$I$10,"",VLOOKUP(E189,Q1.SL!F:M,4,FALSE))</f>
        <v/>
      </c>
      <c r="H189" s="54" t="str">
        <f ca="1">VLOOKUP(E189,Q1.SL!F:P,8,FALSE)</f>
        <v/>
      </c>
      <c r="I189" s="99" t="str">
        <f ca="1">VLOOKUP(E189,Q2.SL!G:O,6,FALSE)</f>
        <v/>
      </c>
      <c r="J189" s="55" t="str">
        <f>IF(ROW()-9&gt;Inf.!$I$10,"",VLOOKUP(E189,Q2.SL!G:O,4,FALSE))</f>
        <v/>
      </c>
      <c r="K189" s="54" t="str">
        <f ca="1">VLOOKUP(E189,Q2.SL!G:R,8,FALSE)</f>
        <v/>
      </c>
      <c r="L189" s="125" t="str">
        <f ca="1">VLOOKUP(E189,Q3.SL!G:O,6,FALSE)</f>
        <v/>
      </c>
      <c r="M189" s="93" t="str">
        <f>IF(ROW()-9&gt;Inf.!$I$10,"",VLOOKUP(E189,Q3.SL!G:O,4,FALSE))</f>
        <v/>
      </c>
      <c r="N189" s="54" t="str">
        <f ca="1">VLOOKUP(E189,Q3.SL!G:R,8,FALSE)</f>
        <v/>
      </c>
      <c r="O189" s="125" t="str">
        <f ca="1">VLOOKUP(E189,Q4.SL!G:O,6,FALSE)</f>
        <v/>
      </c>
      <c r="P189" s="55" t="str">
        <f>IF(ROW()-9&gt;Inf.!$I$10,"",VLOOKUP(E189,Q4.SL!G:O,4,FALSE))</f>
        <v/>
      </c>
      <c r="Q189" s="54" t="str">
        <f ca="1">VLOOKUP(E189,Q4.SL!G:R,8,FALSE)</f>
        <v/>
      </c>
      <c r="R189" s="99" t="str">
        <f t="shared" ca="1" si="2"/>
        <v/>
      </c>
      <c r="S189" s="52"/>
    </row>
    <row r="190" spans="1:19" ht="21.95" customHeight="1">
      <c r="A190" s="99" t="str">
        <f ca="1">IFERROR(IF(AND(F190=0,I190=0,L190=0,O190=0),"-",VLOOKUP(E190,Rec.!H:N,7,FALSE)),"")</f>
        <v/>
      </c>
      <c r="B190" s="53" t="str">
        <f ca="1">IFERROR(VLOOKUP(E190,Rec.!B:H,4,FALSE),"")</f>
        <v/>
      </c>
      <c r="C190" s="53" t="str">
        <f ca="1">IFERROR(VLOOKUP(E190,Rec.!B:H,5,FALSE),"")</f>
        <v/>
      </c>
      <c r="D190" s="52" t="str">
        <f ca="1">IFERROR(VLOOKUP(E190,Rec.!B:H,6,FALSE),"")</f>
        <v/>
      </c>
      <c r="E190" s="99" t="str">
        <f ca="1">IFERROR(VLOOKUP(ROW()-9,Rec.!P:Q,2,FALSE),"")</f>
        <v/>
      </c>
      <c r="F190" s="99">
        <f ca="1">VLOOKUP(E190,Q1.SL!F:M,3,FALSE)</f>
        <v>0</v>
      </c>
      <c r="G190" s="93" t="str">
        <f>IF(ROW()-9&gt;Inf.!$I$10,"",VLOOKUP(E190,Q1.SL!F:M,4,FALSE))</f>
        <v/>
      </c>
      <c r="H190" s="54" t="str">
        <f ca="1">VLOOKUP(E190,Q1.SL!F:P,8,FALSE)</f>
        <v/>
      </c>
      <c r="I190" s="99" t="str">
        <f ca="1">VLOOKUP(E190,Q2.SL!G:O,6,FALSE)</f>
        <v/>
      </c>
      <c r="J190" s="55" t="str">
        <f>IF(ROW()-9&gt;Inf.!$I$10,"",VLOOKUP(E190,Q2.SL!G:O,4,FALSE))</f>
        <v/>
      </c>
      <c r="K190" s="54" t="str">
        <f ca="1">VLOOKUP(E190,Q2.SL!G:R,8,FALSE)</f>
        <v/>
      </c>
      <c r="L190" s="125" t="str">
        <f ca="1">VLOOKUP(E190,Q3.SL!G:O,6,FALSE)</f>
        <v/>
      </c>
      <c r="M190" s="93" t="str">
        <f>IF(ROW()-9&gt;Inf.!$I$10,"",VLOOKUP(E190,Q3.SL!G:O,4,FALSE))</f>
        <v/>
      </c>
      <c r="N190" s="54" t="str">
        <f ca="1">VLOOKUP(E190,Q3.SL!G:R,8,FALSE)</f>
        <v/>
      </c>
      <c r="O190" s="125" t="str">
        <f ca="1">VLOOKUP(E190,Q4.SL!G:O,6,FALSE)</f>
        <v/>
      </c>
      <c r="P190" s="55" t="str">
        <f>IF(ROW()-9&gt;Inf.!$I$10,"",VLOOKUP(E190,Q4.SL!G:O,4,FALSE))</f>
        <v/>
      </c>
      <c r="Q190" s="54" t="str">
        <f ca="1">VLOOKUP(E190,Q4.SL!G:R,8,FALSE)</f>
        <v/>
      </c>
      <c r="R190" s="99" t="str">
        <f t="shared" ca="1" si="2"/>
        <v/>
      </c>
      <c r="S190" s="52"/>
    </row>
    <row r="191" spans="1:19" ht="21.95" customHeight="1">
      <c r="A191" s="99" t="str">
        <f ca="1">IFERROR(IF(AND(F191=0,I191=0,L191=0,O191=0),"-",VLOOKUP(E191,Rec.!H:N,7,FALSE)),"")</f>
        <v/>
      </c>
      <c r="B191" s="53" t="str">
        <f ca="1">IFERROR(VLOOKUP(E191,Rec.!B:H,4,FALSE),"")</f>
        <v/>
      </c>
      <c r="C191" s="53" t="str">
        <f ca="1">IFERROR(VLOOKUP(E191,Rec.!B:H,5,FALSE),"")</f>
        <v/>
      </c>
      <c r="D191" s="52" t="str">
        <f ca="1">IFERROR(VLOOKUP(E191,Rec.!B:H,6,FALSE),"")</f>
        <v/>
      </c>
      <c r="E191" s="99" t="str">
        <f ca="1">IFERROR(VLOOKUP(ROW()-9,Rec.!P:Q,2,FALSE),"")</f>
        <v/>
      </c>
      <c r="F191" s="99">
        <f ca="1">VLOOKUP(E191,Q1.SL!F:M,3,FALSE)</f>
        <v>0</v>
      </c>
      <c r="G191" s="93" t="str">
        <f>IF(ROW()-9&gt;Inf.!$I$10,"",VLOOKUP(E191,Q1.SL!F:M,4,FALSE))</f>
        <v/>
      </c>
      <c r="H191" s="54" t="str">
        <f ca="1">VLOOKUP(E191,Q1.SL!F:P,8,FALSE)</f>
        <v/>
      </c>
      <c r="I191" s="99" t="str">
        <f ca="1">VLOOKUP(E191,Q2.SL!G:O,6,FALSE)</f>
        <v/>
      </c>
      <c r="J191" s="55" t="str">
        <f>IF(ROW()-9&gt;Inf.!$I$10,"",VLOOKUP(E191,Q2.SL!G:O,4,FALSE))</f>
        <v/>
      </c>
      <c r="K191" s="54" t="str">
        <f ca="1">VLOOKUP(E191,Q2.SL!G:R,8,FALSE)</f>
        <v/>
      </c>
      <c r="L191" s="125" t="str">
        <f ca="1">VLOOKUP(E191,Q3.SL!G:O,6,FALSE)</f>
        <v/>
      </c>
      <c r="M191" s="93" t="str">
        <f>IF(ROW()-9&gt;Inf.!$I$10,"",VLOOKUP(E191,Q3.SL!G:O,4,FALSE))</f>
        <v/>
      </c>
      <c r="N191" s="54" t="str">
        <f ca="1">VLOOKUP(E191,Q3.SL!G:R,8,FALSE)</f>
        <v/>
      </c>
      <c r="O191" s="125" t="str">
        <f ca="1">VLOOKUP(E191,Q4.SL!G:O,6,FALSE)</f>
        <v/>
      </c>
      <c r="P191" s="55" t="str">
        <f>IF(ROW()-9&gt;Inf.!$I$10,"",VLOOKUP(E191,Q4.SL!G:O,4,FALSE))</f>
        <v/>
      </c>
      <c r="Q191" s="54" t="str">
        <f ca="1">VLOOKUP(E191,Q4.SL!G:R,8,FALSE)</f>
        <v/>
      </c>
      <c r="R191" s="99" t="str">
        <f t="shared" ca="1" si="2"/>
        <v/>
      </c>
      <c r="S191" s="52"/>
    </row>
    <row r="192" spans="1:19" ht="21.95" customHeight="1">
      <c r="A192" s="99" t="str">
        <f ca="1">IFERROR(IF(AND(F192=0,I192=0,L192=0,O192=0),"-",VLOOKUP(E192,Rec.!H:N,7,FALSE)),"")</f>
        <v/>
      </c>
      <c r="B192" s="53" t="str">
        <f ca="1">IFERROR(VLOOKUP(E192,Rec.!B:H,4,FALSE),"")</f>
        <v/>
      </c>
      <c r="C192" s="53" t="str">
        <f ca="1">IFERROR(VLOOKUP(E192,Rec.!B:H,5,FALSE),"")</f>
        <v/>
      </c>
      <c r="D192" s="52" t="str">
        <f ca="1">IFERROR(VLOOKUP(E192,Rec.!B:H,6,FALSE),"")</f>
        <v/>
      </c>
      <c r="E192" s="99" t="str">
        <f ca="1">IFERROR(VLOOKUP(ROW()-9,Rec.!P:Q,2,FALSE),"")</f>
        <v/>
      </c>
      <c r="F192" s="99">
        <f ca="1">VLOOKUP(E192,Q1.SL!F:M,3,FALSE)</f>
        <v>0</v>
      </c>
      <c r="G192" s="93" t="str">
        <f>IF(ROW()-9&gt;Inf.!$I$10,"",VLOOKUP(E192,Q1.SL!F:M,4,FALSE))</f>
        <v/>
      </c>
      <c r="H192" s="54" t="str">
        <f ca="1">VLOOKUP(E192,Q1.SL!F:P,8,FALSE)</f>
        <v/>
      </c>
      <c r="I192" s="99" t="str">
        <f ca="1">VLOOKUP(E192,Q2.SL!G:O,6,FALSE)</f>
        <v/>
      </c>
      <c r="J192" s="55" t="str">
        <f>IF(ROW()-9&gt;Inf.!$I$10,"",VLOOKUP(E192,Q2.SL!G:O,4,FALSE))</f>
        <v/>
      </c>
      <c r="K192" s="54" t="str">
        <f ca="1">VLOOKUP(E192,Q2.SL!G:R,8,FALSE)</f>
        <v/>
      </c>
      <c r="L192" s="125" t="str">
        <f ca="1">VLOOKUP(E192,Q3.SL!G:O,6,FALSE)</f>
        <v/>
      </c>
      <c r="M192" s="93" t="str">
        <f>IF(ROW()-9&gt;Inf.!$I$10,"",VLOOKUP(E192,Q3.SL!G:O,4,FALSE))</f>
        <v/>
      </c>
      <c r="N192" s="54" t="str">
        <f ca="1">VLOOKUP(E192,Q3.SL!G:R,8,FALSE)</f>
        <v/>
      </c>
      <c r="O192" s="125" t="str">
        <f ca="1">VLOOKUP(E192,Q4.SL!G:O,6,FALSE)</f>
        <v/>
      </c>
      <c r="P192" s="55" t="str">
        <f>IF(ROW()-9&gt;Inf.!$I$10,"",VLOOKUP(E192,Q4.SL!G:O,4,FALSE))</f>
        <v/>
      </c>
      <c r="Q192" s="54" t="str">
        <f ca="1">VLOOKUP(E192,Q4.SL!G:R,8,FALSE)</f>
        <v/>
      </c>
      <c r="R192" s="99" t="str">
        <f t="shared" ca="1" si="2"/>
        <v/>
      </c>
      <c r="S192" s="52"/>
    </row>
    <row r="193" spans="1:19" ht="21.95" customHeight="1">
      <c r="A193" s="99" t="str">
        <f ca="1">IFERROR(IF(AND(F193=0,I193=0,L193=0,O193=0),"-",VLOOKUP(E193,Rec.!H:N,7,FALSE)),"")</f>
        <v/>
      </c>
      <c r="B193" s="53" t="str">
        <f ca="1">IFERROR(VLOOKUP(E193,Rec.!B:H,4,FALSE),"")</f>
        <v/>
      </c>
      <c r="C193" s="53" t="str">
        <f ca="1">IFERROR(VLOOKUP(E193,Rec.!B:H,5,FALSE),"")</f>
        <v/>
      </c>
      <c r="D193" s="52" t="str">
        <f ca="1">IFERROR(VLOOKUP(E193,Rec.!B:H,6,FALSE),"")</f>
        <v/>
      </c>
      <c r="E193" s="99" t="str">
        <f ca="1">IFERROR(VLOOKUP(ROW()-9,Rec.!P:Q,2,FALSE),"")</f>
        <v/>
      </c>
      <c r="F193" s="99">
        <f ca="1">VLOOKUP(E193,Q1.SL!F:M,3,FALSE)</f>
        <v>0</v>
      </c>
      <c r="G193" s="93" t="str">
        <f>IF(ROW()-9&gt;Inf.!$I$10,"",VLOOKUP(E193,Q1.SL!F:M,4,FALSE))</f>
        <v/>
      </c>
      <c r="H193" s="54" t="str">
        <f ca="1">VLOOKUP(E193,Q1.SL!F:P,8,FALSE)</f>
        <v/>
      </c>
      <c r="I193" s="99" t="str">
        <f ca="1">VLOOKUP(E193,Q2.SL!G:O,6,FALSE)</f>
        <v/>
      </c>
      <c r="J193" s="55" t="str">
        <f>IF(ROW()-9&gt;Inf.!$I$10,"",VLOOKUP(E193,Q2.SL!G:O,4,FALSE))</f>
        <v/>
      </c>
      <c r="K193" s="54" t="str">
        <f ca="1">VLOOKUP(E193,Q2.SL!G:R,8,FALSE)</f>
        <v/>
      </c>
      <c r="L193" s="125" t="str">
        <f ca="1">VLOOKUP(E193,Q3.SL!G:O,6,FALSE)</f>
        <v/>
      </c>
      <c r="M193" s="93" t="str">
        <f>IF(ROW()-9&gt;Inf.!$I$10,"",VLOOKUP(E193,Q3.SL!G:O,4,FALSE))</f>
        <v/>
      </c>
      <c r="N193" s="54" t="str">
        <f ca="1">VLOOKUP(E193,Q3.SL!G:R,8,FALSE)</f>
        <v/>
      </c>
      <c r="O193" s="125" t="str">
        <f ca="1">VLOOKUP(E193,Q4.SL!G:O,6,FALSE)</f>
        <v/>
      </c>
      <c r="P193" s="55" t="str">
        <f>IF(ROW()-9&gt;Inf.!$I$10,"",VLOOKUP(E193,Q4.SL!G:O,4,FALSE))</f>
        <v/>
      </c>
      <c r="Q193" s="54" t="str">
        <f ca="1">VLOOKUP(E193,Q4.SL!G:R,8,FALSE)</f>
        <v/>
      </c>
      <c r="R193" s="99" t="str">
        <f t="shared" ca="1" si="2"/>
        <v/>
      </c>
      <c r="S193" s="52"/>
    </row>
    <row r="194" spans="1:19" ht="21.95" customHeight="1">
      <c r="A194" s="99" t="str">
        <f ca="1">IFERROR(IF(AND(F194=0,I194=0,L194=0,O194=0),"-",VLOOKUP(E194,Rec.!H:N,7,FALSE)),"")</f>
        <v/>
      </c>
      <c r="B194" s="53" t="str">
        <f ca="1">IFERROR(VLOOKUP(E194,Rec.!B:H,4,FALSE),"")</f>
        <v/>
      </c>
      <c r="C194" s="53" t="str">
        <f ca="1">IFERROR(VLOOKUP(E194,Rec.!B:H,5,FALSE),"")</f>
        <v/>
      </c>
      <c r="D194" s="52" t="str">
        <f ca="1">IFERROR(VLOOKUP(E194,Rec.!B:H,6,FALSE),"")</f>
        <v/>
      </c>
      <c r="E194" s="99" t="str">
        <f ca="1">IFERROR(VLOOKUP(ROW()-9,Rec.!P:Q,2,FALSE),"")</f>
        <v/>
      </c>
      <c r="F194" s="99">
        <f ca="1">VLOOKUP(E194,Q1.SL!F:M,3,FALSE)</f>
        <v>0</v>
      </c>
      <c r="G194" s="93" t="str">
        <f>IF(ROW()-9&gt;Inf.!$I$10,"",VLOOKUP(E194,Q1.SL!F:M,4,FALSE))</f>
        <v/>
      </c>
      <c r="H194" s="54" t="str">
        <f ca="1">VLOOKUP(E194,Q1.SL!F:P,8,FALSE)</f>
        <v/>
      </c>
      <c r="I194" s="99" t="str">
        <f ca="1">VLOOKUP(E194,Q2.SL!G:O,6,FALSE)</f>
        <v/>
      </c>
      <c r="J194" s="55" t="str">
        <f>IF(ROW()-9&gt;Inf.!$I$10,"",VLOOKUP(E194,Q2.SL!G:O,4,FALSE))</f>
        <v/>
      </c>
      <c r="K194" s="54" t="str">
        <f ca="1">VLOOKUP(E194,Q2.SL!G:R,8,FALSE)</f>
        <v/>
      </c>
      <c r="L194" s="125" t="str">
        <f ca="1">VLOOKUP(E194,Q3.SL!G:O,6,FALSE)</f>
        <v/>
      </c>
      <c r="M194" s="93" t="str">
        <f>IF(ROW()-9&gt;Inf.!$I$10,"",VLOOKUP(E194,Q3.SL!G:O,4,FALSE))</f>
        <v/>
      </c>
      <c r="N194" s="54" t="str">
        <f ca="1">VLOOKUP(E194,Q3.SL!G:R,8,FALSE)</f>
        <v/>
      </c>
      <c r="O194" s="125" t="str">
        <f ca="1">VLOOKUP(E194,Q4.SL!G:O,6,FALSE)</f>
        <v/>
      </c>
      <c r="P194" s="55" t="str">
        <f>IF(ROW()-9&gt;Inf.!$I$10,"",VLOOKUP(E194,Q4.SL!G:O,4,FALSE))</f>
        <v/>
      </c>
      <c r="Q194" s="54" t="str">
        <f ca="1">VLOOKUP(E194,Q4.SL!G:R,8,FALSE)</f>
        <v/>
      </c>
      <c r="R194" s="99" t="str">
        <f t="shared" ca="1" si="2"/>
        <v/>
      </c>
      <c r="S194" s="52"/>
    </row>
    <row r="195" spans="1:19" ht="21.95" customHeight="1">
      <c r="A195" s="99" t="str">
        <f ca="1">IFERROR(IF(AND(F195=0,I195=0,L195=0,O195=0),"-",VLOOKUP(E195,Rec.!H:N,7,FALSE)),"")</f>
        <v/>
      </c>
      <c r="B195" s="53" t="str">
        <f ca="1">IFERROR(VLOOKUP(E195,Rec.!B:H,4,FALSE),"")</f>
        <v/>
      </c>
      <c r="C195" s="53" t="str">
        <f ca="1">IFERROR(VLOOKUP(E195,Rec.!B:H,5,FALSE),"")</f>
        <v/>
      </c>
      <c r="D195" s="52" t="str">
        <f ca="1">IFERROR(VLOOKUP(E195,Rec.!B:H,6,FALSE),"")</f>
        <v/>
      </c>
      <c r="E195" s="99" t="str">
        <f ca="1">IFERROR(VLOOKUP(ROW()-9,Rec.!P:Q,2,FALSE),"")</f>
        <v/>
      </c>
      <c r="F195" s="99">
        <f ca="1">VLOOKUP(E195,Q1.SL!F:M,3,FALSE)</f>
        <v>0</v>
      </c>
      <c r="G195" s="93" t="str">
        <f>IF(ROW()-9&gt;Inf.!$I$10,"",VLOOKUP(E195,Q1.SL!F:M,4,FALSE))</f>
        <v/>
      </c>
      <c r="H195" s="54" t="str">
        <f ca="1">VLOOKUP(E195,Q1.SL!F:P,8,FALSE)</f>
        <v/>
      </c>
      <c r="I195" s="99" t="str">
        <f ca="1">VLOOKUP(E195,Q2.SL!G:O,6,FALSE)</f>
        <v/>
      </c>
      <c r="J195" s="55" t="str">
        <f>IF(ROW()-9&gt;Inf.!$I$10,"",VLOOKUP(E195,Q2.SL!G:O,4,FALSE))</f>
        <v/>
      </c>
      <c r="K195" s="54" t="str">
        <f ca="1">VLOOKUP(E195,Q2.SL!G:R,8,FALSE)</f>
        <v/>
      </c>
      <c r="L195" s="125" t="str">
        <f ca="1">VLOOKUP(E195,Q3.SL!G:O,6,FALSE)</f>
        <v/>
      </c>
      <c r="M195" s="93" t="str">
        <f>IF(ROW()-9&gt;Inf.!$I$10,"",VLOOKUP(E195,Q3.SL!G:O,4,FALSE))</f>
        <v/>
      </c>
      <c r="N195" s="54" t="str">
        <f ca="1">VLOOKUP(E195,Q3.SL!G:R,8,FALSE)</f>
        <v/>
      </c>
      <c r="O195" s="125" t="str">
        <f ca="1">VLOOKUP(E195,Q4.SL!G:O,6,FALSE)</f>
        <v/>
      </c>
      <c r="P195" s="55" t="str">
        <f>IF(ROW()-9&gt;Inf.!$I$10,"",VLOOKUP(E195,Q4.SL!G:O,4,FALSE))</f>
        <v/>
      </c>
      <c r="Q195" s="54" t="str">
        <f ca="1">VLOOKUP(E195,Q4.SL!G:R,8,FALSE)</f>
        <v/>
      </c>
      <c r="R195" s="99" t="str">
        <f t="shared" ca="1" si="2"/>
        <v/>
      </c>
      <c r="S195" s="52"/>
    </row>
    <row r="196" spans="1:19" ht="21.95" customHeight="1">
      <c r="A196" s="99" t="str">
        <f ca="1">IFERROR(IF(AND(F196=0,I196=0,L196=0,O196=0),"-",VLOOKUP(E196,Rec.!H:N,7,FALSE)),"")</f>
        <v/>
      </c>
      <c r="B196" s="53" t="str">
        <f ca="1">IFERROR(VLOOKUP(E196,Rec.!B:H,4,FALSE),"")</f>
        <v/>
      </c>
      <c r="C196" s="53" t="str">
        <f ca="1">IFERROR(VLOOKUP(E196,Rec.!B:H,5,FALSE),"")</f>
        <v/>
      </c>
      <c r="D196" s="52" t="str">
        <f ca="1">IFERROR(VLOOKUP(E196,Rec.!B:H,6,FALSE),"")</f>
        <v/>
      </c>
      <c r="E196" s="99" t="str">
        <f ca="1">IFERROR(VLOOKUP(ROW()-9,Rec.!P:Q,2,FALSE),"")</f>
        <v/>
      </c>
      <c r="F196" s="99">
        <f ca="1">VLOOKUP(E196,Q1.SL!F:M,3,FALSE)</f>
        <v>0</v>
      </c>
      <c r="G196" s="93" t="str">
        <f>IF(ROW()-9&gt;Inf.!$I$10,"",VLOOKUP(E196,Q1.SL!F:M,4,FALSE))</f>
        <v/>
      </c>
      <c r="H196" s="54" t="str">
        <f ca="1">VLOOKUP(E196,Q1.SL!F:P,8,FALSE)</f>
        <v/>
      </c>
      <c r="I196" s="99" t="str">
        <f ca="1">VLOOKUP(E196,Q2.SL!G:O,6,FALSE)</f>
        <v/>
      </c>
      <c r="J196" s="55" t="str">
        <f>IF(ROW()-9&gt;Inf.!$I$10,"",VLOOKUP(E196,Q2.SL!G:O,4,FALSE))</f>
        <v/>
      </c>
      <c r="K196" s="54" t="str">
        <f ca="1">VLOOKUP(E196,Q2.SL!G:R,8,FALSE)</f>
        <v/>
      </c>
      <c r="L196" s="125" t="str">
        <f ca="1">VLOOKUP(E196,Q3.SL!G:O,6,FALSE)</f>
        <v/>
      </c>
      <c r="M196" s="93" t="str">
        <f>IF(ROW()-9&gt;Inf.!$I$10,"",VLOOKUP(E196,Q3.SL!G:O,4,FALSE))</f>
        <v/>
      </c>
      <c r="N196" s="54" t="str">
        <f ca="1">VLOOKUP(E196,Q3.SL!G:R,8,FALSE)</f>
        <v/>
      </c>
      <c r="O196" s="125" t="str">
        <f ca="1">VLOOKUP(E196,Q4.SL!G:O,6,FALSE)</f>
        <v/>
      </c>
      <c r="P196" s="55" t="str">
        <f>IF(ROW()-9&gt;Inf.!$I$10,"",VLOOKUP(E196,Q4.SL!G:O,4,FALSE))</f>
        <v/>
      </c>
      <c r="Q196" s="54" t="str">
        <f ca="1">VLOOKUP(E196,Q4.SL!G:R,8,FALSE)</f>
        <v/>
      </c>
      <c r="R196" s="99" t="str">
        <f t="shared" ca="1" si="2"/>
        <v/>
      </c>
      <c r="S196" s="52"/>
    </row>
    <row r="197" spans="1:19" ht="21.95" customHeight="1">
      <c r="A197" s="99" t="str">
        <f ca="1">IFERROR(IF(AND(F197=0,I197=0,L197=0,O197=0),"-",VLOOKUP(E197,Rec.!H:N,7,FALSE)),"")</f>
        <v/>
      </c>
      <c r="B197" s="53" t="str">
        <f ca="1">IFERROR(VLOOKUP(E197,Rec.!B:H,4,FALSE),"")</f>
        <v/>
      </c>
      <c r="C197" s="53" t="str">
        <f ca="1">IFERROR(VLOOKUP(E197,Rec.!B:H,5,FALSE),"")</f>
        <v/>
      </c>
      <c r="D197" s="52" t="str">
        <f ca="1">IFERROR(VLOOKUP(E197,Rec.!B:H,6,FALSE),"")</f>
        <v/>
      </c>
      <c r="E197" s="99" t="str">
        <f ca="1">IFERROR(VLOOKUP(ROW()-9,Rec.!P:Q,2,FALSE),"")</f>
        <v/>
      </c>
      <c r="F197" s="99">
        <f ca="1">VLOOKUP(E197,Q1.SL!F:M,3,FALSE)</f>
        <v>0</v>
      </c>
      <c r="G197" s="93" t="str">
        <f>IF(ROW()-9&gt;Inf.!$I$10,"",VLOOKUP(E197,Q1.SL!F:M,4,FALSE))</f>
        <v/>
      </c>
      <c r="H197" s="54" t="str">
        <f ca="1">VLOOKUP(E197,Q1.SL!F:P,8,FALSE)</f>
        <v/>
      </c>
      <c r="I197" s="99" t="str">
        <f ca="1">VLOOKUP(E197,Q2.SL!G:O,6,FALSE)</f>
        <v/>
      </c>
      <c r="J197" s="55" t="str">
        <f>IF(ROW()-9&gt;Inf.!$I$10,"",VLOOKUP(E197,Q2.SL!G:O,4,FALSE))</f>
        <v/>
      </c>
      <c r="K197" s="54" t="str">
        <f ca="1">VLOOKUP(E197,Q2.SL!G:R,8,FALSE)</f>
        <v/>
      </c>
      <c r="L197" s="125" t="str">
        <f ca="1">VLOOKUP(E197,Q3.SL!G:O,6,FALSE)</f>
        <v/>
      </c>
      <c r="M197" s="93" t="str">
        <f>IF(ROW()-9&gt;Inf.!$I$10,"",VLOOKUP(E197,Q3.SL!G:O,4,FALSE))</f>
        <v/>
      </c>
      <c r="N197" s="54" t="str">
        <f ca="1">VLOOKUP(E197,Q3.SL!G:R,8,FALSE)</f>
        <v/>
      </c>
      <c r="O197" s="125" t="str">
        <f ca="1">VLOOKUP(E197,Q4.SL!G:O,6,FALSE)</f>
        <v/>
      </c>
      <c r="P197" s="55" t="str">
        <f>IF(ROW()-9&gt;Inf.!$I$10,"",VLOOKUP(E197,Q4.SL!G:O,4,FALSE))</f>
        <v/>
      </c>
      <c r="Q197" s="54" t="str">
        <f ca="1">VLOOKUP(E197,Q4.SL!G:R,8,FALSE)</f>
        <v/>
      </c>
      <c r="R197" s="99" t="str">
        <f t="shared" ca="1" si="2"/>
        <v/>
      </c>
      <c r="S197" s="52"/>
    </row>
    <row r="198" spans="1:19" ht="21.95" customHeight="1">
      <c r="A198" s="99" t="str">
        <f ca="1">IFERROR(IF(AND(F198=0,I198=0,L198=0,O198=0),"-",VLOOKUP(E198,Rec.!H:N,7,FALSE)),"")</f>
        <v/>
      </c>
      <c r="B198" s="53" t="str">
        <f ca="1">IFERROR(VLOOKUP(E198,Rec.!B:H,4,FALSE),"")</f>
        <v/>
      </c>
      <c r="C198" s="53" t="str">
        <f ca="1">IFERROR(VLOOKUP(E198,Rec.!B:H,5,FALSE),"")</f>
        <v/>
      </c>
      <c r="D198" s="52" t="str">
        <f ca="1">IFERROR(VLOOKUP(E198,Rec.!B:H,6,FALSE),"")</f>
        <v/>
      </c>
      <c r="E198" s="99" t="str">
        <f ca="1">IFERROR(VLOOKUP(ROW()-9,Rec.!P:Q,2,FALSE),"")</f>
        <v/>
      </c>
      <c r="F198" s="99">
        <f ca="1">VLOOKUP(E198,Q1.SL!F:M,3,FALSE)</f>
        <v>0</v>
      </c>
      <c r="G198" s="93" t="str">
        <f>IF(ROW()-9&gt;Inf.!$I$10,"",VLOOKUP(E198,Q1.SL!F:M,4,FALSE))</f>
        <v/>
      </c>
      <c r="H198" s="54" t="str">
        <f ca="1">VLOOKUP(E198,Q1.SL!F:P,8,FALSE)</f>
        <v/>
      </c>
      <c r="I198" s="99" t="str">
        <f ca="1">VLOOKUP(E198,Q2.SL!G:O,6,FALSE)</f>
        <v/>
      </c>
      <c r="J198" s="55" t="str">
        <f>IF(ROW()-9&gt;Inf.!$I$10,"",VLOOKUP(E198,Q2.SL!G:O,4,FALSE))</f>
        <v/>
      </c>
      <c r="K198" s="54" t="str">
        <f ca="1">VLOOKUP(E198,Q2.SL!G:R,8,FALSE)</f>
        <v/>
      </c>
      <c r="L198" s="125" t="str">
        <f ca="1">VLOOKUP(E198,Q3.SL!G:O,6,FALSE)</f>
        <v/>
      </c>
      <c r="M198" s="93" t="str">
        <f>IF(ROW()-9&gt;Inf.!$I$10,"",VLOOKUP(E198,Q3.SL!G:O,4,FALSE))</f>
        <v/>
      </c>
      <c r="N198" s="54" t="str">
        <f ca="1">VLOOKUP(E198,Q3.SL!G:R,8,FALSE)</f>
        <v/>
      </c>
      <c r="O198" s="125" t="str">
        <f ca="1">VLOOKUP(E198,Q4.SL!G:O,6,FALSE)</f>
        <v/>
      </c>
      <c r="P198" s="55" t="str">
        <f>IF(ROW()-9&gt;Inf.!$I$10,"",VLOOKUP(E198,Q4.SL!G:O,4,FALSE))</f>
        <v/>
      </c>
      <c r="Q198" s="54" t="str">
        <f ca="1">VLOOKUP(E198,Q4.SL!G:R,8,FALSE)</f>
        <v/>
      </c>
      <c r="R198" s="99" t="str">
        <f t="shared" ca="1" si="2"/>
        <v/>
      </c>
      <c r="S198" s="52"/>
    </row>
    <row r="199" spans="1:19" ht="21.95" customHeight="1">
      <c r="A199" s="99" t="str">
        <f ca="1">IFERROR(IF(AND(F199=0,I199=0,L199=0,O199=0),"-",VLOOKUP(E199,Rec.!H:N,7,FALSE)),"")</f>
        <v/>
      </c>
      <c r="B199" s="53" t="str">
        <f ca="1">IFERROR(VLOOKUP(E199,Rec.!B:H,4,FALSE),"")</f>
        <v/>
      </c>
      <c r="C199" s="53" t="str">
        <f ca="1">IFERROR(VLOOKUP(E199,Rec.!B:H,5,FALSE),"")</f>
        <v/>
      </c>
      <c r="D199" s="52" t="str">
        <f ca="1">IFERROR(VLOOKUP(E199,Rec.!B:H,6,FALSE),"")</f>
        <v/>
      </c>
      <c r="E199" s="99" t="str">
        <f ca="1">IFERROR(VLOOKUP(ROW()-9,Rec.!P:Q,2,FALSE),"")</f>
        <v/>
      </c>
      <c r="F199" s="99">
        <f ca="1">VLOOKUP(E199,Q1.SL!F:M,3,FALSE)</f>
        <v>0</v>
      </c>
      <c r="G199" s="93" t="str">
        <f>IF(ROW()-9&gt;Inf.!$I$10,"",VLOOKUP(E199,Q1.SL!F:M,4,FALSE))</f>
        <v/>
      </c>
      <c r="H199" s="54" t="str">
        <f ca="1">VLOOKUP(E199,Q1.SL!F:P,8,FALSE)</f>
        <v/>
      </c>
      <c r="I199" s="99" t="str">
        <f ca="1">VLOOKUP(E199,Q2.SL!G:O,6,FALSE)</f>
        <v/>
      </c>
      <c r="J199" s="55" t="str">
        <f>IF(ROW()-9&gt;Inf.!$I$10,"",VLOOKUP(E199,Q2.SL!G:O,4,FALSE))</f>
        <v/>
      </c>
      <c r="K199" s="54" t="str">
        <f ca="1">VLOOKUP(E199,Q2.SL!G:R,8,FALSE)</f>
        <v/>
      </c>
      <c r="L199" s="125" t="str">
        <f ca="1">VLOOKUP(E199,Q3.SL!G:O,6,FALSE)</f>
        <v/>
      </c>
      <c r="M199" s="93" t="str">
        <f>IF(ROW()-9&gt;Inf.!$I$10,"",VLOOKUP(E199,Q3.SL!G:O,4,FALSE))</f>
        <v/>
      </c>
      <c r="N199" s="54" t="str">
        <f ca="1">VLOOKUP(E199,Q3.SL!G:R,8,FALSE)</f>
        <v/>
      </c>
      <c r="O199" s="125" t="str">
        <f ca="1">VLOOKUP(E199,Q4.SL!G:O,6,FALSE)</f>
        <v/>
      </c>
      <c r="P199" s="55" t="str">
        <f>IF(ROW()-9&gt;Inf.!$I$10,"",VLOOKUP(E199,Q4.SL!G:O,4,FALSE))</f>
        <v/>
      </c>
      <c r="Q199" s="54" t="str">
        <f ca="1">VLOOKUP(E199,Q4.SL!G:R,8,FALSE)</f>
        <v/>
      </c>
      <c r="R199" s="99" t="str">
        <f t="shared" ca="1" si="2"/>
        <v/>
      </c>
      <c r="S199" s="52"/>
    </row>
    <row r="200" spans="1:19" ht="21.95" customHeight="1">
      <c r="A200" s="99" t="str">
        <f ca="1">IFERROR(IF(AND(F200=0,I200=0,L200=0,O200=0),"-",VLOOKUP(E200,Rec.!H:N,7,FALSE)),"")</f>
        <v/>
      </c>
      <c r="B200" s="53" t="str">
        <f ca="1">IFERROR(VLOOKUP(E200,Rec.!B:H,4,FALSE),"")</f>
        <v/>
      </c>
      <c r="C200" s="53" t="str">
        <f ca="1">IFERROR(VLOOKUP(E200,Rec.!B:H,5,FALSE),"")</f>
        <v/>
      </c>
      <c r="D200" s="52" t="str">
        <f ca="1">IFERROR(VLOOKUP(E200,Rec.!B:H,6,FALSE),"")</f>
        <v/>
      </c>
      <c r="E200" s="99" t="str">
        <f ca="1">IFERROR(VLOOKUP(ROW()-9,Rec.!P:Q,2,FALSE),"")</f>
        <v/>
      </c>
      <c r="F200" s="99">
        <f ca="1">VLOOKUP(E200,Q1.SL!F:M,3,FALSE)</f>
        <v>0</v>
      </c>
      <c r="G200" s="93" t="str">
        <f>IF(ROW()-9&gt;Inf.!$I$10,"",VLOOKUP(E200,Q1.SL!F:M,4,FALSE))</f>
        <v/>
      </c>
      <c r="H200" s="54" t="str">
        <f ca="1">VLOOKUP(E200,Q1.SL!F:P,8,FALSE)</f>
        <v/>
      </c>
      <c r="I200" s="99" t="str">
        <f ca="1">VLOOKUP(E200,Q2.SL!G:O,6,FALSE)</f>
        <v/>
      </c>
      <c r="J200" s="55" t="str">
        <f>IF(ROW()-9&gt;Inf.!$I$10,"",VLOOKUP(E200,Q2.SL!G:O,4,FALSE))</f>
        <v/>
      </c>
      <c r="K200" s="54" t="str">
        <f ca="1">VLOOKUP(E200,Q2.SL!G:R,8,FALSE)</f>
        <v/>
      </c>
      <c r="L200" s="125" t="str">
        <f ca="1">VLOOKUP(E200,Q3.SL!G:O,6,FALSE)</f>
        <v/>
      </c>
      <c r="M200" s="93" t="str">
        <f>IF(ROW()-9&gt;Inf.!$I$10,"",VLOOKUP(E200,Q3.SL!G:O,4,FALSE))</f>
        <v/>
      </c>
      <c r="N200" s="54" t="str">
        <f ca="1">VLOOKUP(E200,Q3.SL!G:R,8,FALSE)</f>
        <v/>
      </c>
      <c r="O200" s="125" t="str">
        <f ca="1">VLOOKUP(E200,Q4.SL!G:O,6,FALSE)</f>
        <v/>
      </c>
      <c r="P200" s="55" t="str">
        <f>IF(ROW()-9&gt;Inf.!$I$10,"",VLOOKUP(E200,Q4.SL!G:O,4,FALSE))</f>
        <v/>
      </c>
      <c r="Q200" s="54" t="str">
        <f ca="1">VLOOKUP(E200,Q4.SL!G:R,8,FALSE)</f>
        <v/>
      </c>
      <c r="R200" s="99" t="str">
        <f t="shared" ca="1" si="2"/>
        <v/>
      </c>
      <c r="S200" s="52"/>
    </row>
    <row r="201" spans="1:19" ht="21.95" customHeight="1">
      <c r="A201" s="99" t="str">
        <f ca="1">IFERROR(IF(AND(F201=0,I201=0,L201=0,O201=0),"-",VLOOKUP(E201,Rec.!H:N,7,FALSE)),"")</f>
        <v/>
      </c>
      <c r="B201" s="53" t="str">
        <f ca="1">IFERROR(VLOOKUP(E201,Rec.!B:H,4,FALSE),"")</f>
        <v/>
      </c>
      <c r="C201" s="53" t="str">
        <f ca="1">IFERROR(VLOOKUP(E201,Rec.!B:H,5,FALSE),"")</f>
        <v/>
      </c>
      <c r="D201" s="52" t="str">
        <f ca="1">IFERROR(VLOOKUP(E201,Rec.!B:H,6,FALSE),"")</f>
        <v/>
      </c>
      <c r="E201" s="99" t="str">
        <f ca="1">IFERROR(VLOOKUP(ROW()-9,Rec.!P:Q,2,FALSE),"")</f>
        <v/>
      </c>
      <c r="F201" s="99">
        <f ca="1">VLOOKUP(E201,Q1.SL!F:M,3,FALSE)</f>
        <v>0</v>
      </c>
      <c r="G201" s="93" t="str">
        <f>IF(ROW()-9&gt;Inf.!$I$10,"",VLOOKUP(E201,Q1.SL!F:M,4,FALSE))</f>
        <v/>
      </c>
      <c r="H201" s="54" t="str">
        <f ca="1">VLOOKUP(E201,Q1.SL!F:P,8,FALSE)</f>
        <v/>
      </c>
      <c r="I201" s="99" t="str">
        <f ca="1">VLOOKUP(E201,Q2.SL!G:O,6,FALSE)</f>
        <v/>
      </c>
      <c r="J201" s="55" t="str">
        <f>IF(ROW()-9&gt;Inf.!$I$10,"",VLOOKUP(E201,Q2.SL!G:O,4,FALSE))</f>
        <v/>
      </c>
      <c r="K201" s="54" t="str">
        <f ca="1">VLOOKUP(E201,Q2.SL!G:R,8,FALSE)</f>
        <v/>
      </c>
      <c r="L201" s="125" t="str">
        <f ca="1">VLOOKUP(E201,Q3.SL!G:O,6,FALSE)</f>
        <v/>
      </c>
      <c r="M201" s="93" t="str">
        <f>IF(ROW()-9&gt;Inf.!$I$10,"",VLOOKUP(E201,Q3.SL!G:O,4,FALSE))</f>
        <v/>
      </c>
      <c r="N201" s="54" t="str">
        <f ca="1">VLOOKUP(E201,Q3.SL!G:R,8,FALSE)</f>
        <v/>
      </c>
      <c r="O201" s="125" t="str">
        <f ca="1">VLOOKUP(E201,Q4.SL!G:O,6,FALSE)</f>
        <v/>
      </c>
      <c r="P201" s="55" t="str">
        <f>IF(ROW()-9&gt;Inf.!$I$10,"",VLOOKUP(E201,Q4.SL!G:O,4,FALSE))</f>
        <v/>
      </c>
      <c r="Q201" s="54" t="str">
        <f ca="1">VLOOKUP(E201,Q4.SL!G:R,8,FALSE)</f>
        <v/>
      </c>
      <c r="R201" s="99" t="str">
        <f t="shared" ca="1" si="2"/>
        <v/>
      </c>
      <c r="S201" s="52"/>
    </row>
    <row r="202" spans="1:19" ht="21.95" customHeight="1">
      <c r="A202" s="99" t="str">
        <f ca="1">IFERROR(IF(AND(F202=0,I202=0,L202=0,O202=0),"-",VLOOKUP(E202,Rec.!H:N,7,FALSE)),"")</f>
        <v/>
      </c>
      <c r="B202" s="53" t="str">
        <f ca="1">IFERROR(VLOOKUP(E202,Rec.!B:H,4,FALSE),"")</f>
        <v/>
      </c>
      <c r="C202" s="53" t="str">
        <f ca="1">IFERROR(VLOOKUP(E202,Rec.!B:H,5,FALSE),"")</f>
        <v/>
      </c>
      <c r="D202" s="52" t="str">
        <f ca="1">IFERROR(VLOOKUP(E202,Rec.!B:H,6,FALSE),"")</f>
        <v/>
      </c>
      <c r="E202" s="99" t="str">
        <f ca="1">IFERROR(VLOOKUP(ROW()-9,Rec.!P:Q,2,FALSE),"")</f>
        <v/>
      </c>
      <c r="F202" s="99">
        <f ca="1">VLOOKUP(E202,Q1.SL!F:M,3,FALSE)</f>
        <v>0</v>
      </c>
      <c r="G202" s="93" t="str">
        <f>IF(ROW()-9&gt;Inf.!$I$10,"",VLOOKUP(E202,Q1.SL!F:M,4,FALSE))</f>
        <v/>
      </c>
      <c r="H202" s="54" t="str">
        <f ca="1">VLOOKUP(E202,Q1.SL!F:P,8,FALSE)</f>
        <v/>
      </c>
      <c r="I202" s="99" t="str">
        <f ca="1">VLOOKUP(E202,Q2.SL!G:O,6,FALSE)</f>
        <v/>
      </c>
      <c r="J202" s="55" t="str">
        <f>IF(ROW()-9&gt;Inf.!$I$10,"",VLOOKUP(E202,Q2.SL!G:O,4,FALSE))</f>
        <v/>
      </c>
      <c r="K202" s="54" t="str">
        <f ca="1">VLOOKUP(E202,Q2.SL!G:R,8,FALSE)</f>
        <v/>
      </c>
      <c r="L202" s="125" t="str">
        <f ca="1">VLOOKUP(E202,Q3.SL!G:O,6,FALSE)</f>
        <v/>
      </c>
      <c r="M202" s="93" t="str">
        <f>IF(ROW()-9&gt;Inf.!$I$10,"",VLOOKUP(E202,Q3.SL!G:O,4,FALSE))</f>
        <v/>
      </c>
      <c r="N202" s="54" t="str">
        <f ca="1">VLOOKUP(E202,Q3.SL!G:R,8,FALSE)</f>
        <v/>
      </c>
      <c r="O202" s="125" t="str">
        <f ca="1">VLOOKUP(E202,Q4.SL!G:O,6,FALSE)</f>
        <v/>
      </c>
      <c r="P202" s="55" t="str">
        <f>IF(ROW()-9&gt;Inf.!$I$10,"",VLOOKUP(E202,Q4.SL!G:O,4,FALSE))</f>
        <v/>
      </c>
      <c r="Q202" s="54" t="str">
        <f ca="1">VLOOKUP(E202,Q4.SL!G:R,8,FALSE)</f>
        <v/>
      </c>
      <c r="R202" s="99" t="str">
        <f t="shared" ca="1" si="2"/>
        <v/>
      </c>
      <c r="S202" s="52"/>
    </row>
    <row r="203" spans="1:19" ht="21.95" customHeight="1">
      <c r="A203" s="99" t="str">
        <f ca="1">IFERROR(IF(AND(F203=0,I203=0,L203=0,O203=0),"-",VLOOKUP(E203,Rec.!H:N,7,FALSE)),"")</f>
        <v/>
      </c>
      <c r="B203" s="53" t="str">
        <f ca="1">IFERROR(VLOOKUP(E203,Rec.!B:H,4,FALSE),"")</f>
        <v/>
      </c>
      <c r="C203" s="53" t="str">
        <f ca="1">IFERROR(VLOOKUP(E203,Rec.!B:H,5,FALSE),"")</f>
        <v/>
      </c>
      <c r="D203" s="52" t="str">
        <f ca="1">IFERROR(VLOOKUP(E203,Rec.!B:H,6,FALSE),"")</f>
        <v/>
      </c>
      <c r="E203" s="99" t="str">
        <f ca="1">IFERROR(VLOOKUP(ROW()-9,Rec.!P:Q,2,FALSE),"")</f>
        <v/>
      </c>
      <c r="F203" s="99">
        <f ca="1">VLOOKUP(E203,Q1.SL!F:M,3,FALSE)</f>
        <v>0</v>
      </c>
      <c r="G203" s="93" t="str">
        <f>IF(ROW()-9&gt;Inf.!$I$10,"",VLOOKUP(E203,Q1.SL!F:M,4,FALSE))</f>
        <v/>
      </c>
      <c r="H203" s="54" t="str">
        <f ca="1">VLOOKUP(E203,Q1.SL!F:P,8,FALSE)</f>
        <v/>
      </c>
      <c r="I203" s="99" t="str">
        <f ca="1">VLOOKUP(E203,Q2.SL!G:O,6,FALSE)</f>
        <v/>
      </c>
      <c r="J203" s="55" t="str">
        <f>IF(ROW()-9&gt;Inf.!$I$10,"",VLOOKUP(E203,Q2.SL!G:O,4,FALSE))</f>
        <v/>
      </c>
      <c r="K203" s="54" t="str">
        <f ca="1">VLOOKUP(E203,Q2.SL!G:R,8,FALSE)</f>
        <v/>
      </c>
      <c r="L203" s="125" t="str">
        <f ca="1">VLOOKUP(E203,Q3.SL!G:O,6,FALSE)</f>
        <v/>
      </c>
      <c r="M203" s="93" t="str">
        <f>IF(ROW()-9&gt;Inf.!$I$10,"",VLOOKUP(E203,Q3.SL!G:O,4,FALSE))</f>
        <v/>
      </c>
      <c r="N203" s="54" t="str">
        <f ca="1">VLOOKUP(E203,Q3.SL!G:R,8,FALSE)</f>
        <v/>
      </c>
      <c r="O203" s="125" t="str">
        <f ca="1">VLOOKUP(E203,Q4.SL!G:O,6,FALSE)</f>
        <v/>
      </c>
      <c r="P203" s="55" t="str">
        <f>IF(ROW()-9&gt;Inf.!$I$10,"",VLOOKUP(E203,Q4.SL!G:O,4,FALSE))</f>
        <v/>
      </c>
      <c r="Q203" s="54" t="str">
        <f ca="1">VLOOKUP(E203,Q4.SL!G:R,8,FALSE)</f>
        <v/>
      </c>
      <c r="R203" s="99" t="str">
        <f t="shared" ref="R203:R266" ca="1" si="3">IFERROR(_xlfn.RANK.AVG(H203,H:H,1)*_xlfn.RANK.AVG(K203,K:K,1)*_xlfn.RANK.AVG(N203,N:N,1)*_xlfn.RANK.AVG(Q203,Q:Q,1),"")</f>
        <v/>
      </c>
      <c r="S203" s="52"/>
    </row>
    <row r="204" spans="1:19" ht="21.95" customHeight="1">
      <c r="A204" s="99" t="str">
        <f ca="1">IFERROR(IF(AND(F204=0,I204=0,L204=0,O204=0),"-",VLOOKUP(E204,Rec.!H:N,7,FALSE)),"")</f>
        <v/>
      </c>
      <c r="B204" s="53" t="str">
        <f ca="1">IFERROR(VLOOKUP(E204,Rec.!B:H,4,FALSE),"")</f>
        <v/>
      </c>
      <c r="C204" s="53" t="str">
        <f ca="1">IFERROR(VLOOKUP(E204,Rec.!B:H,5,FALSE),"")</f>
        <v/>
      </c>
      <c r="D204" s="52" t="str">
        <f ca="1">IFERROR(VLOOKUP(E204,Rec.!B:H,6,FALSE),"")</f>
        <v/>
      </c>
      <c r="E204" s="99" t="str">
        <f ca="1">IFERROR(VLOOKUP(ROW()-9,Rec.!P:Q,2,FALSE),"")</f>
        <v/>
      </c>
      <c r="F204" s="99">
        <f ca="1">VLOOKUP(E204,Q1.SL!F:M,3,FALSE)</f>
        <v>0</v>
      </c>
      <c r="G204" s="93" t="str">
        <f>IF(ROW()-9&gt;Inf.!$I$10,"",VLOOKUP(E204,Q1.SL!F:M,4,FALSE))</f>
        <v/>
      </c>
      <c r="H204" s="54" t="str">
        <f ca="1">VLOOKUP(E204,Q1.SL!F:P,8,FALSE)</f>
        <v/>
      </c>
      <c r="I204" s="99" t="str">
        <f ca="1">VLOOKUP(E204,Q2.SL!G:O,6,FALSE)</f>
        <v/>
      </c>
      <c r="J204" s="55" t="str">
        <f>IF(ROW()-9&gt;Inf.!$I$10,"",VLOOKUP(E204,Q2.SL!G:O,4,FALSE))</f>
        <v/>
      </c>
      <c r="K204" s="54" t="str">
        <f ca="1">VLOOKUP(E204,Q2.SL!G:R,8,FALSE)</f>
        <v/>
      </c>
      <c r="L204" s="125" t="str">
        <f ca="1">VLOOKUP(E204,Q3.SL!G:O,6,FALSE)</f>
        <v/>
      </c>
      <c r="M204" s="93" t="str">
        <f>IF(ROW()-9&gt;Inf.!$I$10,"",VLOOKUP(E204,Q3.SL!G:O,4,FALSE))</f>
        <v/>
      </c>
      <c r="N204" s="54" t="str">
        <f ca="1">VLOOKUP(E204,Q3.SL!G:R,8,FALSE)</f>
        <v/>
      </c>
      <c r="O204" s="125" t="str">
        <f ca="1">VLOOKUP(E204,Q4.SL!G:O,6,FALSE)</f>
        <v/>
      </c>
      <c r="P204" s="55" t="str">
        <f>IF(ROW()-9&gt;Inf.!$I$10,"",VLOOKUP(E204,Q4.SL!G:O,4,FALSE))</f>
        <v/>
      </c>
      <c r="Q204" s="54" t="str">
        <f ca="1">VLOOKUP(E204,Q4.SL!G:R,8,FALSE)</f>
        <v/>
      </c>
      <c r="R204" s="99" t="str">
        <f t="shared" ca="1" si="3"/>
        <v/>
      </c>
      <c r="S204" s="52"/>
    </row>
    <row r="205" spans="1:19" ht="21.95" customHeight="1">
      <c r="A205" s="99" t="str">
        <f ca="1">IFERROR(IF(AND(F205=0,I205=0,L205=0,O205=0),"-",VLOOKUP(E205,Rec.!H:N,7,FALSE)),"")</f>
        <v/>
      </c>
      <c r="B205" s="53" t="str">
        <f ca="1">IFERROR(VLOOKUP(E205,Rec.!B:H,4,FALSE),"")</f>
        <v/>
      </c>
      <c r="C205" s="53" t="str">
        <f ca="1">IFERROR(VLOOKUP(E205,Rec.!B:H,5,FALSE),"")</f>
        <v/>
      </c>
      <c r="D205" s="52" t="str">
        <f ca="1">IFERROR(VLOOKUP(E205,Rec.!B:H,6,FALSE),"")</f>
        <v/>
      </c>
      <c r="E205" s="99" t="str">
        <f ca="1">IFERROR(VLOOKUP(ROW()-9,Rec.!P:Q,2,FALSE),"")</f>
        <v/>
      </c>
      <c r="F205" s="99">
        <f ca="1">VLOOKUP(E205,Q1.SL!F:M,3,FALSE)</f>
        <v>0</v>
      </c>
      <c r="G205" s="93" t="str">
        <f>IF(ROW()-9&gt;Inf.!$I$10,"",VLOOKUP(E205,Q1.SL!F:M,4,FALSE))</f>
        <v/>
      </c>
      <c r="H205" s="54" t="str">
        <f ca="1">VLOOKUP(E205,Q1.SL!F:P,8,FALSE)</f>
        <v/>
      </c>
      <c r="I205" s="99" t="str">
        <f ca="1">VLOOKUP(E205,Q2.SL!G:O,6,FALSE)</f>
        <v/>
      </c>
      <c r="J205" s="55" t="str">
        <f>IF(ROW()-9&gt;Inf.!$I$10,"",VLOOKUP(E205,Q2.SL!G:O,4,FALSE))</f>
        <v/>
      </c>
      <c r="K205" s="54" t="str">
        <f ca="1">VLOOKUP(E205,Q2.SL!G:R,8,FALSE)</f>
        <v/>
      </c>
      <c r="L205" s="125" t="str">
        <f ca="1">VLOOKUP(E205,Q3.SL!G:O,6,FALSE)</f>
        <v/>
      </c>
      <c r="M205" s="93" t="str">
        <f>IF(ROW()-9&gt;Inf.!$I$10,"",VLOOKUP(E205,Q3.SL!G:O,4,FALSE))</f>
        <v/>
      </c>
      <c r="N205" s="54" t="str">
        <f ca="1">VLOOKUP(E205,Q3.SL!G:R,8,FALSE)</f>
        <v/>
      </c>
      <c r="O205" s="125" t="str">
        <f ca="1">VLOOKUP(E205,Q4.SL!G:O,6,FALSE)</f>
        <v/>
      </c>
      <c r="P205" s="55" t="str">
        <f>IF(ROW()-9&gt;Inf.!$I$10,"",VLOOKUP(E205,Q4.SL!G:O,4,FALSE))</f>
        <v/>
      </c>
      <c r="Q205" s="54" t="str">
        <f ca="1">VLOOKUP(E205,Q4.SL!G:R,8,FALSE)</f>
        <v/>
      </c>
      <c r="R205" s="99" t="str">
        <f t="shared" ca="1" si="3"/>
        <v/>
      </c>
      <c r="S205" s="52"/>
    </row>
    <row r="206" spans="1:19" ht="21.95" customHeight="1">
      <c r="A206" s="99" t="str">
        <f ca="1">IFERROR(IF(AND(F206=0,I206=0,L206=0,O206=0),"-",VLOOKUP(E206,Rec.!H:N,7,FALSE)),"")</f>
        <v/>
      </c>
      <c r="B206" s="53" t="str">
        <f ca="1">IFERROR(VLOOKUP(E206,Rec.!B:H,4,FALSE),"")</f>
        <v/>
      </c>
      <c r="C206" s="53" t="str">
        <f ca="1">IFERROR(VLOOKUP(E206,Rec.!B:H,5,FALSE),"")</f>
        <v/>
      </c>
      <c r="D206" s="52" t="str">
        <f ca="1">IFERROR(VLOOKUP(E206,Rec.!B:H,6,FALSE),"")</f>
        <v/>
      </c>
      <c r="E206" s="99" t="str">
        <f ca="1">IFERROR(VLOOKUP(ROW()-9,Rec.!P:Q,2,FALSE),"")</f>
        <v/>
      </c>
      <c r="F206" s="99">
        <f ca="1">VLOOKUP(E206,Q1.SL!F:M,3,FALSE)</f>
        <v>0</v>
      </c>
      <c r="G206" s="93" t="str">
        <f>IF(ROW()-9&gt;Inf.!$I$10,"",VLOOKUP(E206,Q1.SL!F:M,4,FALSE))</f>
        <v/>
      </c>
      <c r="H206" s="54" t="str">
        <f ca="1">VLOOKUP(E206,Q1.SL!F:P,8,FALSE)</f>
        <v/>
      </c>
      <c r="I206" s="99" t="str">
        <f ca="1">VLOOKUP(E206,Q2.SL!G:O,6,FALSE)</f>
        <v/>
      </c>
      <c r="J206" s="55" t="str">
        <f>IF(ROW()-9&gt;Inf.!$I$10,"",VLOOKUP(E206,Q2.SL!G:O,4,FALSE))</f>
        <v/>
      </c>
      <c r="K206" s="54" t="str">
        <f ca="1">VLOOKUP(E206,Q2.SL!G:R,8,FALSE)</f>
        <v/>
      </c>
      <c r="L206" s="125" t="str">
        <f ca="1">VLOOKUP(E206,Q3.SL!G:O,6,FALSE)</f>
        <v/>
      </c>
      <c r="M206" s="93" t="str">
        <f>IF(ROW()-9&gt;Inf.!$I$10,"",VLOOKUP(E206,Q3.SL!G:O,4,FALSE))</f>
        <v/>
      </c>
      <c r="N206" s="54" t="str">
        <f ca="1">VLOOKUP(E206,Q3.SL!G:R,8,FALSE)</f>
        <v/>
      </c>
      <c r="O206" s="125" t="str">
        <f ca="1">VLOOKUP(E206,Q4.SL!G:O,6,FALSE)</f>
        <v/>
      </c>
      <c r="P206" s="55" t="str">
        <f>IF(ROW()-9&gt;Inf.!$I$10,"",VLOOKUP(E206,Q4.SL!G:O,4,FALSE))</f>
        <v/>
      </c>
      <c r="Q206" s="54" t="str">
        <f ca="1">VLOOKUP(E206,Q4.SL!G:R,8,FALSE)</f>
        <v/>
      </c>
      <c r="R206" s="99" t="str">
        <f t="shared" ca="1" si="3"/>
        <v/>
      </c>
      <c r="S206" s="52"/>
    </row>
    <row r="207" spans="1:19" ht="21.95" customHeight="1">
      <c r="A207" s="99" t="str">
        <f ca="1">IFERROR(IF(AND(F207=0,I207=0,L207=0,O207=0),"-",VLOOKUP(E207,Rec.!H:N,7,FALSE)),"")</f>
        <v/>
      </c>
      <c r="B207" s="53" t="str">
        <f ca="1">IFERROR(VLOOKUP(E207,Rec.!B:H,4,FALSE),"")</f>
        <v/>
      </c>
      <c r="C207" s="53" t="str">
        <f ca="1">IFERROR(VLOOKUP(E207,Rec.!B:H,5,FALSE),"")</f>
        <v/>
      </c>
      <c r="D207" s="52" t="str">
        <f ca="1">IFERROR(VLOOKUP(E207,Rec.!B:H,6,FALSE),"")</f>
        <v/>
      </c>
      <c r="E207" s="99" t="str">
        <f ca="1">IFERROR(VLOOKUP(ROW()-9,Rec.!P:Q,2,FALSE),"")</f>
        <v/>
      </c>
      <c r="F207" s="99">
        <f ca="1">VLOOKUP(E207,Q1.SL!F:M,3,FALSE)</f>
        <v>0</v>
      </c>
      <c r="G207" s="93" t="str">
        <f>IF(ROW()-9&gt;Inf.!$I$10,"",VLOOKUP(E207,Q1.SL!F:M,4,FALSE))</f>
        <v/>
      </c>
      <c r="H207" s="54" t="str">
        <f ca="1">VLOOKUP(E207,Q1.SL!F:P,8,FALSE)</f>
        <v/>
      </c>
      <c r="I207" s="99" t="str">
        <f ca="1">VLOOKUP(E207,Q2.SL!G:O,6,FALSE)</f>
        <v/>
      </c>
      <c r="J207" s="55" t="str">
        <f>IF(ROW()-9&gt;Inf.!$I$10,"",VLOOKUP(E207,Q2.SL!G:O,4,FALSE))</f>
        <v/>
      </c>
      <c r="K207" s="54" t="str">
        <f ca="1">VLOOKUP(E207,Q2.SL!G:R,8,FALSE)</f>
        <v/>
      </c>
      <c r="L207" s="125" t="str">
        <f ca="1">VLOOKUP(E207,Q3.SL!G:O,6,FALSE)</f>
        <v/>
      </c>
      <c r="M207" s="93" t="str">
        <f>IF(ROW()-9&gt;Inf.!$I$10,"",VLOOKUP(E207,Q3.SL!G:O,4,FALSE))</f>
        <v/>
      </c>
      <c r="N207" s="54" t="str">
        <f ca="1">VLOOKUP(E207,Q3.SL!G:R,8,FALSE)</f>
        <v/>
      </c>
      <c r="O207" s="125" t="str">
        <f ca="1">VLOOKUP(E207,Q4.SL!G:O,6,FALSE)</f>
        <v/>
      </c>
      <c r="P207" s="55" t="str">
        <f>IF(ROW()-9&gt;Inf.!$I$10,"",VLOOKUP(E207,Q4.SL!G:O,4,FALSE))</f>
        <v/>
      </c>
      <c r="Q207" s="54" t="str">
        <f ca="1">VLOOKUP(E207,Q4.SL!G:R,8,FALSE)</f>
        <v/>
      </c>
      <c r="R207" s="99" t="str">
        <f t="shared" ca="1" si="3"/>
        <v/>
      </c>
      <c r="S207" s="52"/>
    </row>
    <row r="208" spans="1:19" ht="21.95" customHeight="1">
      <c r="A208" s="99" t="str">
        <f ca="1">IFERROR(IF(AND(F208=0,I208=0,L208=0,O208=0),"-",VLOOKUP(E208,Rec.!H:N,7,FALSE)),"")</f>
        <v/>
      </c>
      <c r="B208" s="53" t="str">
        <f ca="1">IFERROR(VLOOKUP(E208,Rec.!B:H,4,FALSE),"")</f>
        <v/>
      </c>
      <c r="C208" s="53" t="str">
        <f ca="1">IFERROR(VLOOKUP(E208,Rec.!B:H,5,FALSE),"")</f>
        <v/>
      </c>
      <c r="D208" s="52" t="str">
        <f ca="1">IFERROR(VLOOKUP(E208,Rec.!B:H,6,FALSE),"")</f>
        <v/>
      </c>
      <c r="E208" s="99" t="str">
        <f ca="1">IFERROR(VLOOKUP(ROW()-9,Rec.!P:Q,2,FALSE),"")</f>
        <v/>
      </c>
      <c r="F208" s="99">
        <f ca="1">VLOOKUP(E208,Q1.SL!F:M,3,FALSE)</f>
        <v>0</v>
      </c>
      <c r="G208" s="93" t="str">
        <f>IF(ROW()-9&gt;Inf.!$I$10,"",VLOOKUP(E208,Q1.SL!F:M,4,FALSE))</f>
        <v/>
      </c>
      <c r="H208" s="54" t="str">
        <f ca="1">VLOOKUP(E208,Q1.SL!F:P,8,FALSE)</f>
        <v/>
      </c>
      <c r="I208" s="99" t="str">
        <f ca="1">VLOOKUP(E208,Q2.SL!G:O,6,FALSE)</f>
        <v/>
      </c>
      <c r="J208" s="55" t="str">
        <f>IF(ROW()-9&gt;Inf.!$I$10,"",VLOOKUP(E208,Q2.SL!G:O,4,FALSE))</f>
        <v/>
      </c>
      <c r="K208" s="54" t="str">
        <f ca="1">VLOOKUP(E208,Q2.SL!G:R,8,FALSE)</f>
        <v/>
      </c>
      <c r="L208" s="125" t="str">
        <f ca="1">VLOOKUP(E208,Q3.SL!G:O,6,FALSE)</f>
        <v/>
      </c>
      <c r="M208" s="93" t="str">
        <f>IF(ROW()-9&gt;Inf.!$I$10,"",VLOOKUP(E208,Q3.SL!G:O,4,FALSE))</f>
        <v/>
      </c>
      <c r="N208" s="54" t="str">
        <f ca="1">VLOOKUP(E208,Q3.SL!G:R,8,FALSE)</f>
        <v/>
      </c>
      <c r="O208" s="125" t="str">
        <f ca="1">VLOOKUP(E208,Q4.SL!G:O,6,FALSE)</f>
        <v/>
      </c>
      <c r="P208" s="55" t="str">
        <f>IF(ROW()-9&gt;Inf.!$I$10,"",VLOOKUP(E208,Q4.SL!G:O,4,FALSE))</f>
        <v/>
      </c>
      <c r="Q208" s="54" t="str">
        <f ca="1">VLOOKUP(E208,Q4.SL!G:R,8,FALSE)</f>
        <v/>
      </c>
      <c r="R208" s="99" t="str">
        <f t="shared" ca="1" si="3"/>
        <v/>
      </c>
      <c r="S208" s="52"/>
    </row>
    <row r="209" spans="1:19" ht="21.95" customHeight="1">
      <c r="A209" s="99" t="str">
        <f ca="1">IFERROR(IF(AND(F209=0,I209=0,L209=0,O209=0),"-",VLOOKUP(E209,Rec.!H:N,7,FALSE)),"")</f>
        <v/>
      </c>
      <c r="B209" s="53" t="str">
        <f ca="1">IFERROR(VLOOKUP(E209,Rec.!B:H,4,FALSE),"")</f>
        <v/>
      </c>
      <c r="C209" s="53" t="str">
        <f ca="1">IFERROR(VLOOKUP(E209,Rec.!B:H,5,FALSE),"")</f>
        <v/>
      </c>
      <c r="D209" s="52" t="str">
        <f ca="1">IFERROR(VLOOKUP(E209,Rec.!B:H,6,FALSE),"")</f>
        <v/>
      </c>
      <c r="E209" s="99" t="str">
        <f ca="1">IFERROR(VLOOKUP(ROW()-9,Rec.!P:Q,2,FALSE),"")</f>
        <v/>
      </c>
      <c r="F209" s="99">
        <f ca="1">VLOOKUP(E209,Q1.SL!F:M,3,FALSE)</f>
        <v>0</v>
      </c>
      <c r="G209" s="93" t="str">
        <f>IF(ROW()-9&gt;Inf.!$I$10,"",VLOOKUP(E209,Q1.SL!F:M,4,FALSE))</f>
        <v/>
      </c>
      <c r="H209" s="54" t="str">
        <f ca="1">VLOOKUP(E209,Q1.SL!F:P,8,FALSE)</f>
        <v/>
      </c>
      <c r="I209" s="99" t="str">
        <f ca="1">VLOOKUP(E209,Q2.SL!G:O,6,FALSE)</f>
        <v/>
      </c>
      <c r="J209" s="55" t="str">
        <f>IF(ROW()-9&gt;Inf.!$I$10,"",VLOOKUP(E209,Q2.SL!G:O,4,FALSE))</f>
        <v/>
      </c>
      <c r="K209" s="54" t="str">
        <f ca="1">VLOOKUP(E209,Q2.SL!G:R,8,FALSE)</f>
        <v/>
      </c>
      <c r="L209" s="125" t="str">
        <f ca="1">VLOOKUP(E209,Q3.SL!G:O,6,FALSE)</f>
        <v/>
      </c>
      <c r="M209" s="93" t="str">
        <f>IF(ROW()-9&gt;Inf.!$I$10,"",VLOOKUP(E209,Q3.SL!G:O,4,FALSE))</f>
        <v/>
      </c>
      <c r="N209" s="54" t="str">
        <f ca="1">VLOOKUP(E209,Q3.SL!G:R,8,FALSE)</f>
        <v/>
      </c>
      <c r="O209" s="125" t="str">
        <f ca="1">VLOOKUP(E209,Q4.SL!G:O,6,FALSE)</f>
        <v/>
      </c>
      <c r="P209" s="55" t="str">
        <f>IF(ROW()-9&gt;Inf.!$I$10,"",VLOOKUP(E209,Q4.SL!G:O,4,FALSE))</f>
        <v/>
      </c>
      <c r="Q209" s="54" t="str">
        <f ca="1">VLOOKUP(E209,Q4.SL!G:R,8,FALSE)</f>
        <v/>
      </c>
      <c r="R209" s="99" t="str">
        <f t="shared" ca="1" si="3"/>
        <v/>
      </c>
      <c r="S209" s="52"/>
    </row>
    <row r="210" spans="1:19" ht="21.95" customHeight="1">
      <c r="A210" s="99" t="str">
        <f ca="1">IFERROR(IF(AND(F210=0,I210=0,L210=0,O210=0),"-",VLOOKUP(E210,Rec.!H:N,7,FALSE)),"")</f>
        <v/>
      </c>
      <c r="B210" s="53" t="str">
        <f ca="1">IFERROR(VLOOKUP(E210,Rec.!B:H,4,FALSE),"")</f>
        <v/>
      </c>
      <c r="C210" s="53" t="str">
        <f ca="1">IFERROR(VLOOKUP(E210,Rec.!B:H,5,FALSE),"")</f>
        <v/>
      </c>
      <c r="D210" s="52" t="str">
        <f ca="1">IFERROR(VLOOKUP(E210,Rec.!B:H,6,FALSE),"")</f>
        <v/>
      </c>
      <c r="E210" s="99" t="str">
        <f ca="1">IFERROR(VLOOKUP(ROW()-9,Rec.!P:Q,2,FALSE),"")</f>
        <v/>
      </c>
      <c r="F210" s="99">
        <f ca="1">VLOOKUP(E210,Q1.SL!F:M,3,FALSE)</f>
        <v>0</v>
      </c>
      <c r="G210" s="93" t="str">
        <f>IF(ROW()-9&gt;Inf.!$I$10,"",VLOOKUP(E210,Q1.SL!F:M,4,FALSE))</f>
        <v/>
      </c>
      <c r="H210" s="54" t="str">
        <f ca="1">VLOOKUP(E210,Q1.SL!F:P,8,FALSE)</f>
        <v/>
      </c>
      <c r="I210" s="99" t="str">
        <f ca="1">VLOOKUP(E210,Q2.SL!G:O,6,FALSE)</f>
        <v/>
      </c>
      <c r="J210" s="55" t="str">
        <f>IF(ROW()-9&gt;Inf.!$I$10,"",VLOOKUP(E210,Q2.SL!G:O,4,FALSE))</f>
        <v/>
      </c>
      <c r="K210" s="54" t="str">
        <f ca="1">VLOOKUP(E210,Q2.SL!G:R,8,FALSE)</f>
        <v/>
      </c>
      <c r="L210" s="125" t="str">
        <f ca="1">VLOOKUP(E210,Q3.SL!G:O,6,FALSE)</f>
        <v/>
      </c>
      <c r="M210" s="93" t="str">
        <f>IF(ROW()-9&gt;Inf.!$I$10,"",VLOOKUP(E210,Q3.SL!G:O,4,FALSE))</f>
        <v/>
      </c>
      <c r="N210" s="54" t="str">
        <f ca="1">VLOOKUP(E210,Q3.SL!G:R,8,FALSE)</f>
        <v/>
      </c>
      <c r="O210" s="125" t="str">
        <f ca="1">VLOOKUP(E210,Q4.SL!G:O,6,FALSE)</f>
        <v/>
      </c>
      <c r="P210" s="55" t="str">
        <f>IF(ROW()-9&gt;Inf.!$I$10,"",VLOOKUP(E210,Q4.SL!G:O,4,FALSE))</f>
        <v/>
      </c>
      <c r="Q210" s="54" t="str">
        <f ca="1">VLOOKUP(E210,Q4.SL!G:R,8,FALSE)</f>
        <v/>
      </c>
      <c r="R210" s="99" t="str">
        <f t="shared" ca="1" si="3"/>
        <v/>
      </c>
      <c r="S210" s="52"/>
    </row>
    <row r="211" spans="1:19" ht="21.95" customHeight="1">
      <c r="A211" s="99" t="str">
        <f ca="1">IFERROR(IF(AND(F211=0,I211=0,L211=0,O211=0),"-",VLOOKUP(E211,Rec.!H:N,7,FALSE)),"")</f>
        <v/>
      </c>
      <c r="B211" s="53" t="str">
        <f ca="1">IFERROR(VLOOKUP(E211,Rec.!B:H,4,FALSE),"")</f>
        <v/>
      </c>
      <c r="C211" s="53" t="str">
        <f ca="1">IFERROR(VLOOKUP(E211,Rec.!B:H,5,FALSE),"")</f>
        <v/>
      </c>
      <c r="D211" s="52" t="str">
        <f ca="1">IFERROR(VLOOKUP(E211,Rec.!B:H,6,FALSE),"")</f>
        <v/>
      </c>
      <c r="E211" s="99" t="str">
        <f ca="1">IFERROR(VLOOKUP(ROW()-9,Rec.!P:Q,2,FALSE),"")</f>
        <v/>
      </c>
      <c r="F211" s="99">
        <f ca="1">VLOOKUP(E211,Q1.SL!F:M,3,FALSE)</f>
        <v>0</v>
      </c>
      <c r="G211" s="93" t="str">
        <f>IF(ROW()-9&gt;Inf.!$I$10,"",VLOOKUP(E211,Q1.SL!F:M,4,FALSE))</f>
        <v/>
      </c>
      <c r="H211" s="54" t="str">
        <f ca="1">VLOOKUP(E211,Q1.SL!F:P,8,FALSE)</f>
        <v/>
      </c>
      <c r="I211" s="99" t="str">
        <f ca="1">VLOOKUP(E211,Q2.SL!G:O,6,FALSE)</f>
        <v/>
      </c>
      <c r="J211" s="55" t="str">
        <f>IF(ROW()-9&gt;Inf.!$I$10,"",VLOOKUP(E211,Q2.SL!G:O,4,FALSE))</f>
        <v/>
      </c>
      <c r="K211" s="54" t="str">
        <f ca="1">VLOOKUP(E211,Q2.SL!G:R,8,FALSE)</f>
        <v/>
      </c>
      <c r="L211" s="125" t="str">
        <f ca="1">VLOOKUP(E211,Q3.SL!G:O,6,FALSE)</f>
        <v/>
      </c>
      <c r="M211" s="93" t="str">
        <f>IF(ROW()-9&gt;Inf.!$I$10,"",VLOOKUP(E211,Q3.SL!G:O,4,FALSE))</f>
        <v/>
      </c>
      <c r="N211" s="54" t="str">
        <f ca="1">VLOOKUP(E211,Q3.SL!G:R,8,FALSE)</f>
        <v/>
      </c>
      <c r="O211" s="125" t="str">
        <f ca="1">VLOOKUP(E211,Q4.SL!G:O,6,FALSE)</f>
        <v/>
      </c>
      <c r="P211" s="55" t="str">
        <f>IF(ROW()-9&gt;Inf.!$I$10,"",VLOOKUP(E211,Q4.SL!G:O,4,FALSE))</f>
        <v/>
      </c>
      <c r="Q211" s="54" t="str">
        <f ca="1">VLOOKUP(E211,Q4.SL!G:R,8,FALSE)</f>
        <v/>
      </c>
      <c r="R211" s="99" t="str">
        <f t="shared" ca="1" si="3"/>
        <v/>
      </c>
      <c r="S211" s="52"/>
    </row>
    <row r="212" spans="1:19" ht="21.95" customHeight="1">
      <c r="A212" s="99" t="str">
        <f ca="1">IFERROR(IF(AND(F212=0,I212=0,L212=0,O212=0),"-",VLOOKUP(E212,Rec.!H:N,7,FALSE)),"")</f>
        <v/>
      </c>
      <c r="B212" s="53" t="str">
        <f ca="1">IFERROR(VLOOKUP(E212,Rec.!B:H,4,FALSE),"")</f>
        <v/>
      </c>
      <c r="C212" s="53" t="str">
        <f ca="1">IFERROR(VLOOKUP(E212,Rec.!B:H,5,FALSE),"")</f>
        <v/>
      </c>
      <c r="D212" s="52" t="str">
        <f ca="1">IFERROR(VLOOKUP(E212,Rec.!B:H,6,FALSE),"")</f>
        <v/>
      </c>
      <c r="E212" s="99" t="str">
        <f ca="1">IFERROR(VLOOKUP(ROW()-9,Rec.!P:Q,2,FALSE),"")</f>
        <v/>
      </c>
      <c r="F212" s="99">
        <f ca="1">VLOOKUP(E212,Q1.SL!F:M,3,FALSE)</f>
        <v>0</v>
      </c>
      <c r="G212" s="93" t="str">
        <f>IF(ROW()-9&gt;Inf.!$I$10,"",VLOOKUP(E212,Q1.SL!F:M,4,FALSE))</f>
        <v/>
      </c>
      <c r="H212" s="54" t="str">
        <f ca="1">VLOOKUP(E212,Q1.SL!F:P,8,FALSE)</f>
        <v/>
      </c>
      <c r="I212" s="99" t="str">
        <f ca="1">VLOOKUP(E212,Q2.SL!G:O,6,FALSE)</f>
        <v/>
      </c>
      <c r="J212" s="55" t="str">
        <f>IF(ROW()-9&gt;Inf.!$I$10,"",VLOOKUP(E212,Q2.SL!G:O,4,FALSE))</f>
        <v/>
      </c>
      <c r="K212" s="54" t="str">
        <f ca="1">VLOOKUP(E212,Q2.SL!G:R,8,FALSE)</f>
        <v/>
      </c>
      <c r="L212" s="125" t="str">
        <f ca="1">VLOOKUP(E212,Q3.SL!G:O,6,FALSE)</f>
        <v/>
      </c>
      <c r="M212" s="93" t="str">
        <f>IF(ROW()-9&gt;Inf.!$I$10,"",VLOOKUP(E212,Q3.SL!G:O,4,FALSE))</f>
        <v/>
      </c>
      <c r="N212" s="54" t="str">
        <f ca="1">VLOOKUP(E212,Q3.SL!G:R,8,FALSE)</f>
        <v/>
      </c>
      <c r="O212" s="125" t="str">
        <f ca="1">VLOOKUP(E212,Q4.SL!G:O,6,FALSE)</f>
        <v/>
      </c>
      <c r="P212" s="55" t="str">
        <f>IF(ROW()-9&gt;Inf.!$I$10,"",VLOOKUP(E212,Q4.SL!G:O,4,FALSE))</f>
        <v/>
      </c>
      <c r="Q212" s="54" t="str">
        <f ca="1">VLOOKUP(E212,Q4.SL!G:R,8,FALSE)</f>
        <v/>
      </c>
      <c r="R212" s="99" t="str">
        <f t="shared" ca="1" si="3"/>
        <v/>
      </c>
      <c r="S212" s="52"/>
    </row>
    <row r="213" spans="1:19" ht="21.95" customHeight="1">
      <c r="A213" s="99" t="str">
        <f ca="1">IFERROR(IF(AND(F213=0,I213=0,L213=0,O213=0),"-",VLOOKUP(E213,Rec.!H:N,7,FALSE)),"")</f>
        <v/>
      </c>
      <c r="B213" s="53" t="str">
        <f ca="1">IFERROR(VLOOKUP(E213,Rec.!B:H,4,FALSE),"")</f>
        <v/>
      </c>
      <c r="C213" s="53" t="str">
        <f ca="1">IFERROR(VLOOKUP(E213,Rec.!B:H,5,FALSE),"")</f>
        <v/>
      </c>
      <c r="D213" s="52" t="str">
        <f ca="1">IFERROR(VLOOKUP(E213,Rec.!B:H,6,FALSE),"")</f>
        <v/>
      </c>
      <c r="E213" s="99" t="str">
        <f ca="1">IFERROR(VLOOKUP(ROW()-9,Rec.!P:Q,2,FALSE),"")</f>
        <v/>
      </c>
      <c r="F213" s="99">
        <f ca="1">VLOOKUP(E213,Q1.SL!F:M,3,FALSE)</f>
        <v>0</v>
      </c>
      <c r="G213" s="93" t="str">
        <f>IF(ROW()-9&gt;Inf.!$I$10,"",VLOOKUP(E213,Q1.SL!F:M,4,FALSE))</f>
        <v/>
      </c>
      <c r="H213" s="54" t="str">
        <f ca="1">VLOOKUP(E213,Q1.SL!F:P,8,FALSE)</f>
        <v/>
      </c>
      <c r="I213" s="99" t="str">
        <f ca="1">VLOOKUP(E213,Q2.SL!G:O,6,FALSE)</f>
        <v/>
      </c>
      <c r="J213" s="55" t="str">
        <f>IF(ROW()-9&gt;Inf.!$I$10,"",VLOOKUP(E213,Q2.SL!G:O,4,FALSE))</f>
        <v/>
      </c>
      <c r="K213" s="54" t="str">
        <f ca="1">VLOOKUP(E213,Q2.SL!G:R,8,FALSE)</f>
        <v/>
      </c>
      <c r="L213" s="125" t="str">
        <f ca="1">VLOOKUP(E213,Q3.SL!G:O,6,FALSE)</f>
        <v/>
      </c>
      <c r="M213" s="93" t="str">
        <f>IF(ROW()-9&gt;Inf.!$I$10,"",VLOOKUP(E213,Q3.SL!G:O,4,FALSE))</f>
        <v/>
      </c>
      <c r="N213" s="54" t="str">
        <f ca="1">VLOOKUP(E213,Q3.SL!G:R,8,FALSE)</f>
        <v/>
      </c>
      <c r="O213" s="125" t="str">
        <f ca="1">VLOOKUP(E213,Q4.SL!G:O,6,FALSE)</f>
        <v/>
      </c>
      <c r="P213" s="55" t="str">
        <f>IF(ROW()-9&gt;Inf.!$I$10,"",VLOOKUP(E213,Q4.SL!G:O,4,FALSE))</f>
        <v/>
      </c>
      <c r="Q213" s="54" t="str">
        <f ca="1">VLOOKUP(E213,Q4.SL!G:R,8,FALSE)</f>
        <v/>
      </c>
      <c r="R213" s="99" t="str">
        <f t="shared" ca="1" si="3"/>
        <v/>
      </c>
      <c r="S213" s="52"/>
    </row>
    <row r="214" spans="1:19" ht="21.95" customHeight="1">
      <c r="A214" s="99" t="str">
        <f ca="1">IFERROR(IF(AND(F214=0,I214=0,L214=0,O214=0),"-",VLOOKUP(E214,Rec.!H:N,7,FALSE)),"")</f>
        <v/>
      </c>
      <c r="B214" s="53" t="str">
        <f ca="1">IFERROR(VLOOKUP(E214,Rec.!B:H,4,FALSE),"")</f>
        <v/>
      </c>
      <c r="C214" s="53" t="str">
        <f ca="1">IFERROR(VLOOKUP(E214,Rec.!B:H,5,FALSE),"")</f>
        <v/>
      </c>
      <c r="D214" s="52" t="str">
        <f ca="1">IFERROR(VLOOKUP(E214,Rec.!B:H,6,FALSE),"")</f>
        <v/>
      </c>
      <c r="E214" s="99" t="str">
        <f ca="1">IFERROR(VLOOKUP(ROW()-9,Rec.!P:Q,2,FALSE),"")</f>
        <v/>
      </c>
      <c r="F214" s="99">
        <f ca="1">VLOOKUP(E214,Q1.SL!F:M,3,FALSE)</f>
        <v>0</v>
      </c>
      <c r="G214" s="93" t="str">
        <f>IF(ROW()-9&gt;Inf.!$I$10,"",VLOOKUP(E214,Q1.SL!F:M,4,FALSE))</f>
        <v/>
      </c>
      <c r="H214" s="54" t="str">
        <f ca="1">VLOOKUP(E214,Q1.SL!F:P,8,FALSE)</f>
        <v/>
      </c>
      <c r="I214" s="99" t="str">
        <f ca="1">VLOOKUP(E214,Q2.SL!G:O,6,FALSE)</f>
        <v/>
      </c>
      <c r="J214" s="55" t="str">
        <f>IF(ROW()-9&gt;Inf.!$I$10,"",VLOOKUP(E214,Q2.SL!G:O,4,FALSE))</f>
        <v/>
      </c>
      <c r="K214" s="54" t="str">
        <f ca="1">VLOOKUP(E214,Q2.SL!G:R,8,FALSE)</f>
        <v/>
      </c>
      <c r="L214" s="125" t="str">
        <f ca="1">VLOOKUP(E214,Q3.SL!G:O,6,FALSE)</f>
        <v/>
      </c>
      <c r="M214" s="93" t="str">
        <f>IF(ROW()-9&gt;Inf.!$I$10,"",VLOOKUP(E214,Q3.SL!G:O,4,FALSE))</f>
        <v/>
      </c>
      <c r="N214" s="54" t="str">
        <f ca="1">VLOOKUP(E214,Q3.SL!G:R,8,FALSE)</f>
        <v/>
      </c>
      <c r="O214" s="125" t="str">
        <f ca="1">VLOOKUP(E214,Q4.SL!G:O,6,FALSE)</f>
        <v/>
      </c>
      <c r="P214" s="55" t="str">
        <f>IF(ROW()-9&gt;Inf.!$I$10,"",VLOOKUP(E214,Q4.SL!G:O,4,FALSE))</f>
        <v/>
      </c>
      <c r="Q214" s="54" t="str">
        <f ca="1">VLOOKUP(E214,Q4.SL!G:R,8,FALSE)</f>
        <v/>
      </c>
      <c r="R214" s="99" t="str">
        <f t="shared" ca="1" si="3"/>
        <v/>
      </c>
      <c r="S214" s="52"/>
    </row>
    <row r="215" spans="1:19" ht="21.95" customHeight="1">
      <c r="A215" s="99" t="str">
        <f ca="1">IFERROR(IF(AND(F215=0,I215=0,L215=0,O215=0),"-",VLOOKUP(E215,Rec.!H:N,7,FALSE)),"")</f>
        <v/>
      </c>
      <c r="B215" s="53" t="str">
        <f ca="1">IFERROR(VLOOKUP(E215,Rec.!B:H,4,FALSE),"")</f>
        <v/>
      </c>
      <c r="C215" s="53" t="str">
        <f ca="1">IFERROR(VLOOKUP(E215,Rec.!B:H,5,FALSE),"")</f>
        <v/>
      </c>
      <c r="D215" s="52" t="str">
        <f ca="1">IFERROR(VLOOKUP(E215,Rec.!B:H,6,FALSE),"")</f>
        <v/>
      </c>
      <c r="E215" s="99" t="str">
        <f ca="1">IFERROR(VLOOKUP(ROW()-9,Rec.!P:Q,2,FALSE),"")</f>
        <v/>
      </c>
      <c r="F215" s="99">
        <f ca="1">VLOOKUP(E215,Q1.SL!F:M,3,FALSE)</f>
        <v>0</v>
      </c>
      <c r="G215" s="93" t="str">
        <f>IF(ROW()-9&gt;Inf.!$I$10,"",VLOOKUP(E215,Q1.SL!F:M,4,FALSE))</f>
        <v/>
      </c>
      <c r="H215" s="54" t="str">
        <f ca="1">VLOOKUP(E215,Q1.SL!F:P,8,FALSE)</f>
        <v/>
      </c>
      <c r="I215" s="99" t="str">
        <f ca="1">VLOOKUP(E215,Q2.SL!G:O,6,FALSE)</f>
        <v/>
      </c>
      <c r="J215" s="55" t="str">
        <f>IF(ROW()-9&gt;Inf.!$I$10,"",VLOOKUP(E215,Q2.SL!G:O,4,FALSE))</f>
        <v/>
      </c>
      <c r="K215" s="54" t="str">
        <f ca="1">VLOOKUP(E215,Q2.SL!G:R,8,FALSE)</f>
        <v/>
      </c>
      <c r="L215" s="125" t="str">
        <f ca="1">VLOOKUP(E215,Q3.SL!G:O,6,FALSE)</f>
        <v/>
      </c>
      <c r="M215" s="93" t="str">
        <f>IF(ROW()-9&gt;Inf.!$I$10,"",VLOOKUP(E215,Q3.SL!G:O,4,FALSE))</f>
        <v/>
      </c>
      <c r="N215" s="54" t="str">
        <f ca="1">VLOOKUP(E215,Q3.SL!G:R,8,FALSE)</f>
        <v/>
      </c>
      <c r="O215" s="125" t="str">
        <f ca="1">VLOOKUP(E215,Q4.SL!G:O,6,FALSE)</f>
        <v/>
      </c>
      <c r="P215" s="55" t="str">
        <f>IF(ROW()-9&gt;Inf.!$I$10,"",VLOOKUP(E215,Q4.SL!G:O,4,FALSE))</f>
        <v/>
      </c>
      <c r="Q215" s="54" t="str">
        <f ca="1">VLOOKUP(E215,Q4.SL!G:R,8,FALSE)</f>
        <v/>
      </c>
      <c r="R215" s="99" t="str">
        <f t="shared" ca="1" si="3"/>
        <v/>
      </c>
      <c r="S215" s="52"/>
    </row>
    <row r="216" spans="1:19" ht="21.95" customHeight="1">
      <c r="A216" s="99" t="str">
        <f ca="1">IFERROR(IF(AND(F216=0,I216=0,L216=0,O216=0),"-",VLOOKUP(E216,Rec.!H:N,7,FALSE)),"")</f>
        <v/>
      </c>
      <c r="B216" s="53" t="str">
        <f ca="1">IFERROR(VLOOKUP(E216,Rec.!B:H,4,FALSE),"")</f>
        <v/>
      </c>
      <c r="C216" s="53" t="str">
        <f ca="1">IFERROR(VLOOKUP(E216,Rec.!B:H,5,FALSE),"")</f>
        <v/>
      </c>
      <c r="D216" s="52" t="str">
        <f ca="1">IFERROR(VLOOKUP(E216,Rec.!B:H,6,FALSE),"")</f>
        <v/>
      </c>
      <c r="E216" s="99" t="str">
        <f ca="1">IFERROR(VLOOKUP(ROW()-9,Rec.!P:Q,2,FALSE),"")</f>
        <v/>
      </c>
      <c r="F216" s="99">
        <f ca="1">VLOOKUP(E216,Q1.SL!F:M,3,FALSE)</f>
        <v>0</v>
      </c>
      <c r="G216" s="93" t="str">
        <f>IF(ROW()-9&gt;Inf.!$I$10,"",VLOOKUP(E216,Q1.SL!F:M,4,FALSE))</f>
        <v/>
      </c>
      <c r="H216" s="54" t="str">
        <f ca="1">VLOOKUP(E216,Q1.SL!F:P,8,FALSE)</f>
        <v/>
      </c>
      <c r="I216" s="99" t="str">
        <f ca="1">VLOOKUP(E216,Q2.SL!G:O,6,FALSE)</f>
        <v/>
      </c>
      <c r="J216" s="55" t="str">
        <f>IF(ROW()-9&gt;Inf.!$I$10,"",VLOOKUP(E216,Q2.SL!G:O,4,FALSE))</f>
        <v/>
      </c>
      <c r="K216" s="54" t="str">
        <f ca="1">VLOOKUP(E216,Q2.SL!G:R,8,FALSE)</f>
        <v/>
      </c>
      <c r="L216" s="125" t="str">
        <f ca="1">VLOOKUP(E216,Q3.SL!G:O,6,FALSE)</f>
        <v/>
      </c>
      <c r="M216" s="93" t="str">
        <f>IF(ROW()-9&gt;Inf.!$I$10,"",VLOOKUP(E216,Q3.SL!G:O,4,FALSE))</f>
        <v/>
      </c>
      <c r="N216" s="54" t="str">
        <f ca="1">VLOOKUP(E216,Q3.SL!G:R,8,FALSE)</f>
        <v/>
      </c>
      <c r="O216" s="125" t="str">
        <f ca="1">VLOOKUP(E216,Q4.SL!G:O,6,FALSE)</f>
        <v/>
      </c>
      <c r="P216" s="55" t="str">
        <f>IF(ROW()-9&gt;Inf.!$I$10,"",VLOOKUP(E216,Q4.SL!G:O,4,FALSE))</f>
        <v/>
      </c>
      <c r="Q216" s="54" t="str">
        <f ca="1">VLOOKUP(E216,Q4.SL!G:R,8,FALSE)</f>
        <v/>
      </c>
      <c r="R216" s="99" t="str">
        <f t="shared" ca="1" si="3"/>
        <v/>
      </c>
      <c r="S216" s="52"/>
    </row>
    <row r="217" spans="1:19" ht="21.95" customHeight="1">
      <c r="A217" s="99" t="str">
        <f ca="1">IFERROR(IF(AND(F217=0,I217=0,L217=0,O217=0),"-",VLOOKUP(E217,Rec.!H:N,7,FALSE)),"")</f>
        <v/>
      </c>
      <c r="B217" s="53" t="str">
        <f ca="1">IFERROR(VLOOKUP(E217,Rec.!B:H,4,FALSE),"")</f>
        <v/>
      </c>
      <c r="C217" s="53" t="str">
        <f ca="1">IFERROR(VLOOKUP(E217,Rec.!B:H,5,FALSE),"")</f>
        <v/>
      </c>
      <c r="D217" s="52" t="str">
        <f ca="1">IFERROR(VLOOKUP(E217,Rec.!B:H,6,FALSE),"")</f>
        <v/>
      </c>
      <c r="E217" s="99" t="str">
        <f ca="1">IFERROR(VLOOKUP(ROW()-9,Rec.!P:Q,2,FALSE),"")</f>
        <v/>
      </c>
      <c r="F217" s="99">
        <f ca="1">VLOOKUP(E217,Q1.SL!F:M,3,FALSE)</f>
        <v>0</v>
      </c>
      <c r="G217" s="93" t="str">
        <f>IF(ROW()-9&gt;Inf.!$I$10,"",VLOOKUP(E217,Q1.SL!F:M,4,FALSE))</f>
        <v/>
      </c>
      <c r="H217" s="54" t="str">
        <f ca="1">VLOOKUP(E217,Q1.SL!F:P,8,FALSE)</f>
        <v/>
      </c>
      <c r="I217" s="99" t="str">
        <f ca="1">VLOOKUP(E217,Q2.SL!G:O,6,FALSE)</f>
        <v/>
      </c>
      <c r="J217" s="55" t="str">
        <f>IF(ROW()-9&gt;Inf.!$I$10,"",VLOOKUP(E217,Q2.SL!G:O,4,FALSE))</f>
        <v/>
      </c>
      <c r="K217" s="54" t="str">
        <f ca="1">VLOOKUP(E217,Q2.SL!G:R,8,FALSE)</f>
        <v/>
      </c>
      <c r="L217" s="125" t="str">
        <f ca="1">VLOOKUP(E217,Q3.SL!G:O,6,FALSE)</f>
        <v/>
      </c>
      <c r="M217" s="93" t="str">
        <f>IF(ROW()-9&gt;Inf.!$I$10,"",VLOOKUP(E217,Q3.SL!G:O,4,FALSE))</f>
        <v/>
      </c>
      <c r="N217" s="54" t="str">
        <f ca="1">VLOOKUP(E217,Q3.SL!G:R,8,FALSE)</f>
        <v/>
      </c>
      <c r="O217" s="125" t="str">
        <f ca="1">VLOOKUP(E217,Q4.SL!G:O,6,FALSE)</f>
        <v/>
      </c>
      <c r="P217" s="55" t="str">
        <f>IF(ROW()-9&gt;Inf.!$I$10,"",VLOOKUP(E217,Q4.SL!G:O,4,FALSE))</f>
        <v/>
      </c>
      <c r="Q217" s="54" t="str">
        <f ca="1">VLOOKUP(E217,Q4.SL!G:R,8,FALSE)</f>
        <v/>
      </c>
      <c r="R217" s="99" t="str">
        <f t="shared" ca="1" si="3"/>
        <v/>
      </c>
      <c r="S217" s="52"/>
    </row>
    <row r="218" spans="1:19" ht="21.95" customHeight="1">
      <c r="A218" s="99" t="str">
        <f ca="1">IFERROR(IF(AND(F218=0,I218=0,L218=0,O218=0),"-",VLOOKUP(E218,Rec.!H:N,7,FALSE)),"")</f>
        <v/>
      </c>
      <c r="B218" s="53" t="str">
        <f ca="1">IFERROR(VLOOKUP(E218,Rec.!B:H,4,FALSE),"")</f>
        <v/>
      </c>
      <c r="C218" s="53" t="str">
        <f ca="1">IFERROR(VLOOKUP(E218,Rec.!B:H,5,FALSE),"")</f>
        <v/>
      </c>
      <c r="D218" s="52" t="str">
        <f ca="1">IFERROR(VLOOKUP(E218,Rec.!B:H,6,FALSE),"")</f>
        <v/>
      </c>
      <c r="E218" s="99" t="str">
        <f ca="1">IFERROR(VLOOKUP(ROW()-9,Rec.!P:Q,2,FALSE),"")</f>
        <v/>
      </c>
      <c r="F218" s="99">
        <f ca="1">VLOOKUP(E218,Q1.SL!F:M,3,FALSE)</f>
        <v>0</v>
      </c>
      <c r="G218" s="93" t="str">
        <f>IF(ROW()-9&gt;Inf.!$I$10,"",VLOOKUP(E218,Q1.SL!F:M,4,FALSE))</f>
        <v/>
      </c>
      <c r="H218" s="54" t="str">
        <f ca="1">VLOOKUP(E218,Q1.SL!F:P,8,FALSE)</f>
        <v/>
      </c>
      <c r="I218" s="99" t="str">
        <f ca="1">VLOOKUP(E218,Q2.SL!G:O,6,FALSE)</f>
        <v/>
      </c>
      <c r="J218" s="55" t="str">
        <f>IF(ROW()-9&gt;Inf.!$I$10,"",VLOOKUP(E218,Q2.SL!G:O,4,FALSE))</f>
        <v/>
      </c>
      <c r="K218" s="54" t="str">
        <f ca="1">VLOOKUP(E218,Q2.SL!G:R,8,FALSE)</f>
        <v/>
      </c>
      <c r="L218" s="125" t="str">
        <f ca="1">VLOOKUP(E218,Q3.SL!G:O,6,FALSE)</f>
        <v/>
      </c>
      <c r="M218" s="93" t="str">
        <f>IF(ROW()-9&gt;Inf.!$I$10,"",VLOOKUP(E218,Q3.SL!G:O,4,FALSE))</f>
        <v/>
      </c>
      <c r="N218" s="54" t="str">
        <f ca="1">VLOOKUP(E218,Q3.SL!G:R,8,FALSE)</f>
        <v/>
      </c>
      <c r="O218" s="125" t="str">
        <f ca="1">VLOOKUP(E218,Q4.SL!G:O,6,FALSE)</f>
        <v/>
      </c>
      <c r="P218" s="55" t="str">
        <f>IF(ROW()-9&gt;Inf.!$I$10,"",VLOOKUP(E218,Q4.SL!G:O,4,FALSE))</f>
        <v/>
      </c>
      <c r="Q218" s="54" t="str">
        <f ca="1">VLOOKUP(E218,Q4.SL!G:R,8,FALSE)</f>
        <v/>
      </c>
      <c r="R218" s="99" t="str">
        <f t="shared" ca="1" si="3"/>
        <v/>
      </c>
      <c r="S218" s="52"/>
    </row>
    <row r="219" spans="1:19" ht="21.95" customHeight="1">
      <c r="A219" s="99" t="str">
        <f ca="1">IFERROR(IF(AND(F219=0,I219=0,L219=0,O219=0),"-",VLOOKUP(E219,Rec.!H:N,7,FALSE)),"")</f>
        <v/>
      </c>
      <c r="B219" s="53" t="str">
        <f ca="1">IFERROR(VLOOKUP(E219,Rec.!B:H,4,FALSE),"")</f>
        <v/>
      </c>
      <c r="C219" s="53" t="str">
        <f ca="1">IFERROR(VLOOKUP(E219,Rec.!B:H,5,FALSE),"")</f>
        <v/>
      </c>
      <c r="D219" s="52" t="str">
        <f ca="1">IFERROR(VLOOKUP(E219,Rec.!B:H,6,FALSE),"")</f>
        <v/>
      </c>
      <c r="E219" s="99" t="str">
        <f ca="1">IFERROR(VLOOKUP(ROW()-9,Rec.!P:Q,2,FALSE),"")</f>
        <v/>
      </c>
      <c r="F219" s="99">
        <f ca="1">VLOOKUP(E219,Q1.SL!F:M,3,FALSE)</f>
        <v>0</v>
      </c>
      <c r="G219" s="93" t="str">
        <f>IF(ROW()-9&gt;Inf.!$I$10,"",VLOOKUP(E219,Q1.SL!F:M,4,FALSE))</f>
        <v/>
      </c>
      <c r="H219" s="54" t="str">
        <f ca="1">VLOOKUP(E219,Q1.SL!F:P,8,FALSE)</f>
        <v/>
      </c>
      <c r="I219" s="99" t="str">
        <f ca="1">VLOOKUP(E219,Q2.SL!G:O,6,FALSE)</f>
        <v/>
      </c>
      <c r="J219" s="55" t="str">
        <f>IF(ROW()-9&gt;Inf.!$I$10,"",VLOOKUP(E219,Q2.SL!G:O,4,FALSE))</f>
        <v/>
      </c>
      <c r="K219" s="54" t="str">
        <f ca="1">VLOOKUP(E219,Q2.SL!G:R,8,FALSE)</f>
        <v/>
      </c>
      <c r="L219" s="125" t="str">
        <f ca="1">VLOOKUP(E219,Q3.SL!G:O,6,FALSE)</f>
        <v/>
      </c>
      <c r="M219" s="93" t="str">
        <f>IF(ROW()-9&gt;Inf.!$I$10,"",VLOOKUP(E219,Q3.SL!G:O,4,FALSE))</f>
        <v/>
      </c>
      <c r="N219" s="54" t="str">
        <f ca="1">VLOOKUP(E219,Q3.SL!G:R,8,FALSE)</f>
        <v/>
      </c>
      <c r="O219" s="125" t="str">
        <f ca="1">VLOOKUP(E219,Q4.SL!G:O,6,FALSE)</f>
        <v/>
      </c>
      <c r="P219" s="55" t="str">
        <f>IF(ROW()-9&gt;Inf.!$I$10,"",VLOOKUP(E219,Q4.SL!G:O,4,FALSE))</f>
        <v/>
      </c>
      <c r="Q219" s="54" t="str">
        <f ca="1">VLOOKUP(E219,Q4.SL!G:R,8,FALSE)</f>
        <v/>
      </c>
      <c r="R219" s="99" t="str">
        <f t="shared" ca="1" si="3"/>
        <v/>
      </c>
      <c r="S219" s="52"/>
    </row>
    <row r="220" spans="1:19" ht="21.95" customHeight="1">
      <c r="A220" s="99" t="str">
        <f ca="1">IFERROR(IF(AND(F220=0,I220=0,L220=0,O220=0),"-",VLOOKUP(E220,Rec.!H:N,7,FALSE)),"")</f>
        <v/>
      </c>
      <c r="B220" s="53" t="str">
        <f ca="1">IFERROR(VLOOKUP(E220,Rec.!B:H,4,FALSE),"")</f>
        <v/>
      </c>
      <c r="C220" s="53" t="str">
        <f ca="1">IFERROR(VLOOKUP(E220,Rec.!B:H,5,FALSE),"")</f>
        <v/>
      </c>
      <c r="D220" s="52" t="str">
        <f ca="1">IFERROR(VLOOKUP(E220,Rec.!B:H,6,FALSE),"")</f>
        <v/>
      </c>
      <c r="E220" s="99" t="str">
        <f ca="1">IFERROR(VLOOKUP(ROW()-9,Rec.!P:Q,2,FALSE),"")</f>
        <v/>
      </c>
      <c r="F220" s="99">
        <f ca="1">VLOOKUP(E220,Q1.SL!F:M,3,FALSE)</f>
        <v>0</v>
      </c>
      <c r="G220" s="93" t="str">
        <f>IF(ROW()-9&gt;Inf.!$I$10,"",VLOOKUP(E220,Q1.SL!F:M,4,FALSE))</f>
        <v/>
      </c>
      <c r="H220" s="54" t="str">
        <f ca="1">VLOOKUP(E220,Q1.SL!F:P,8,FALSE)</f>
        <v/>
      </c>
      <c r="I220" s="99" t="str">
        <f ca="1">VLOOKUP(E220,Q2.SL!G:O,6,FALSE)</f>
        <v/>
      </c>
      <c r="J220" s="55" t="str">
        <f>IF(ROW()-9&gt;Inf.!$I$10,"",VLOOKUP(E220,Q2.SL!G:O,4,FALSE))</f>
        <v/>
      </c>
      <c r="K220" s="54" t="str">
        <f ca="1">VLOOKUP(E220,Q2.SL!G:R,8,FALSE)</f>
        <v/>
      </c>
      <c r="L220" s="125" t="str">
        <f ca="1">VLOOKUP(E220,Q3.SL!G:O,6,FALSE)</f>
        <v/>
      </c>
      <c r="M220" s="93" t="str">
        <f>IF(ROW()-9&gt;Inf.!$I$10,"",VLOOKUP(E220,Q3.SL!G:O,4,FALSE))</f>
        <v/>
      </c>
      <c r="N220" s="54" t="str">
        <f ca="1">VLOOKUP(E220,Q3.SL!G:R,8,FALSE)</f>
        <v/>
      </c>
      <c r="O220" s="125" t="str">
        <f ca="1">VLOOKUP(E220,Q4.SL!G:O,6,FALSE)</f>
        <v/>
      </c>
      <c r="P220" s="55" t="str">
        <f>IF(ROW()-9&gt;Inf.!$I$10,"",VLOOKUP(E220,Q4.SL!G:O,4,FALSE))</f>
        <v/>
      </c>
      <c r="Q220" s="54" t="str">
        <f ca="1">VLOOKUP(E220,Q4.SL!G:R,8,FALSE)</f>
        <v/>
      </c>
      <c r="R220" s="99" t="str">
        <f t="shared" ca="1" si="3"/>
        <v/>
      </c>
      <c r="S220" s="52"/>
    </row>
    <row r="221" spans="1:19" ht="21.95" customHeight="1">
      <c r="A221" s="99" t="str">
        <f ca="1">IFERROR(IF(AND(F221=0,I221=0,L221=0,O221=0),"-",VLOOKUP(E221,Rec.!H:N,7,FALSE)),"")</f>
        <v/>
      </c>
      <c r="B221" s="53" t="str">
        <f ca="1">IFERROR(VLOOKUP(E221,Rec.!B:H,4,FALSE),"")</f>
        <v/>
      </c>
      <c r="C221" s="53" t="str">
        <f ca="1">IFERROR(VLOOKUP(E221,Rec.!B:H,5,FALSE),"")</f>
        <v/>
      </c>
      <c r="D221" s="52" t="str">
        <f ca="1">IFERROR(VLOOKUP(E221,Rec.!B:H,6,FALSE),"")</f>
        <v/>
      </c>
      <c r="E221" s="99" t="str">
        <f ca="1">IFERROR(VLOOKUP(ROW()-9,Rec.!P:Q,2,FALSE),"")</f>
        <v/>
      </c>
      <c r="F221" s="99">
        <f ca="1">VLOOKUP(E221,Q1.SL!F:M,3,FALSE)</f>
        <v>0</v>
      </c>
      <c r="G221" s="93" t="str">
        <f>IF(ROW()-9&gt;Inf.!$I$10,"",VLOOKUP(E221,Q1.SL!F:M,4,FALSE))</f>
        <v/>
      </c>
      <c r="H221" s="54" t="str">
        <f ca="1">VLOOKUP(E221,Q1.SL!F:P,8,FALSE)</f>
        <v/>
      </c>
      <c r="I221" s="99" t="str">
        <f ca="1">VLOOKUP(E221,Q2.SL!G:O,6,FALSE)</f>
        <v/>
      </c>
      <c r="J221" s="55" t="str">
        <f>IF(ROW()-9&gt;Inf.!$I$10,"",VLOOKUP(E221,Q2.SL!G:O,4,FALSE))</f>
        <v/>
      </c>
      <c r="K221" s="54" t="str">
        <f ca="1">VLOOKUP(E221,Q2.SL!G:R,8,FALSE)</f>
        <v/>
      </c>
      <c r="L221" s="125" t="str">
        <f ca="1">VLOOKUP(E221,Q3.SL!G:O,6,FALSE)</f>
        <v/>
      </c>
      <c r="M221" s="93" t="str">
        <f>IF(ROW()-9&gt;Inf.!$I$10,"",VLOOKUP(E221,Q3.SL!G:O,4,FALSE))</f>
        <v/>
      </c>
      <c r="N221" s="54" t="str">
        <f ca="1">VLOOKUP(E221,Q3.SL!G:R,8,FALSE)</f>
        <v/>
      </c>
      <c r="O221" s="125" t="str">
        <f ca="1">VLOOKUP(E221,Q4.SL!G:O,6,FALSE)</f>
        <v/>
      </c>
      <c r="P221" s="55" t="str">
        <f>IF(ROW()-9&gt;Inf.!$I$10,"",VLOOKUP(E221,Q4.SL!G:O,4,FALSE))</f>
        <v/>
      </c>
      <c r="Q221" s="54" t="str">
        <f ca="1">VLOOKUP(E221,Q4.SL!G:R,8,FALSE)</f>
        <v/>
      </c>
      <c r="R221" s="99" t="str">
        <f t="shared" ca="1" si="3"/>
        <v/>
      </c>
      <c r="S221" s="52"/>
    </row>
    <row r="222" spans="1:19" ht="21.95" customHeight="1">
      <c r="A222" s="99" t="str">
        <f ca="1">IFERROR(IF(AND(F222=0,I222=0,L222=0,O222=0),"-",VLOOKUP(E222,Rec.!H:N,7,FALSE)),"")</f>
        <v/>
      </c>
      <c r="B222" s="53" t="str">
        <f ca="1">IFERROR(VLOOKUP(E222,Rec.!B:H,4,FALSE),"")</f>
        <v/>
      </c>
      <c r="C222" s="53" t="str">
        <f ca="1">IFERROR(VLOOKUP(E222,Rec.!B:H,5,FALSE),"")</f>
        <v/>
      </c>
      <c r="D222" s="52" t="str">
        <f ca="1">IFERROR(VLOOKUP(E222,Rec.!B:H,6,FALSE),"")</f>
        <v/>
      </c>
      <c r="E222" s="99" t="str">
        <f ca="1">IFERROR(VLOOKUP(ROW()-9,Rec.!P:Q,2,FALSE),"")</f>
        <v/>
      </c>
      <c r="F222" s="99">
        <f ca="1">VLOOKUP(E222,Q1.SL!F:M,3,FALSE)</f>
        <v>0</v>
      </c>
      <c r="G222" s="93" t="str">
        <f>IF(ROW()-9&gt;Inf.!$I$10,"",VLOOKUP(E222,Q1.SL!F:M,4,FALSE))</f>
        <v/>
      </c>
      <c r="H222" s="54" t="str">
        <f ca="1">VLOOKUP(E222,Q1.SL!F:P,8,FALSE)</f>
        <v/>
      </c>
      <c r="I222" s="99" t="str">
        <f ca="1">VLOOKUP(E222,Q2.SL!G:O,6,FALSE)</f>
        <v/>
      </c>
      <c r="J222" s="55" t="str">
        <f>IF(ROW()-9&gt;Inf.!$I$10,"",VLOOKUP(E222,Q2.SL!G:O,4,FALSE))</f>
        <v/>
      </c>
      <c r="K222" s="54" t="str">
        <f ca="1">VLOOKUP(E222,Q2.SL!G:R,8,FALSE)</f>
        <v/>
      </c>
      <c r="L222" s="125" t="str">
        <f ca="1">VLOOKUP(E222,Q3.SL!G:O,6,FALSE)</f>
        <v/>
      </c>
      <c r="M222" s="93" t="str">
        <f>IF(ROW()-9&gt;Inf.!$I$10,"",VLOOKUP(E222,Q3.SL!G:O,4,FALSE))</f>
        <v/>
      </c>
      <c r="N222" s="54" t="str">
        <f ca="1">VLOOKUP(E222,Q3.SL!G:R,8,FALSE)</f>
        <v/>
      </c>
      <c r="O222" s="125" t="str">
        <f ca="1">VLOOKUP(E222,Q4.SL!G:O,6,FALSE)</f>
        <v/>
      </c>
      <c r="P222" s="55" t="str">
        <f>IF(ROW()-9&gt;Inf.!$I$10,"",VLOOKUP(E222,Q4.SL!G:O,4,FALSE))</f>
        <v/>
      </c>
      <c r="Q222" s="54" t="str">
        <f ca="1">VLOOKUP(E222,Q4.SL!G:R,8,FALSE)</f>
        <v/>
      </c>
      <c r="R222" s="99" t="str">
        <f t="shared" ca="1" si="3"/>
        <v/>
      </c>
      <c r="S222" s="52"/>
    </row>
    <row r="223" spans="1:19" ht="21.95" customHeight="1">
      <c r="A223" s="99" t="str">
        <f ca="1">IFERROR(IF(AND(F223=0,I223=0,L223=0,O223=0),"-",VLOOKUP(E223,Rec.!H:N,7,FALSE)),"")</f>
        <v/>
      </c>
      <c r="B223" s="53" t="str">
        <f ca="1">IFERROR(VLOOKUP(E223,Rec.!B:H,4,FALSE),"")</f>
        <v/>
      </c>
      <c r="C223" s="53" t="str">
        <f ca="1">IFERROR(VLOOKUP(E223,Rec.!B:H,5,FALSE),"")</f>
        <v/>
      </c>
      <c r="D223" s="52" t="str">
        <f ca="1">IFERROR(VLOOKUP(E223,Rec.!B:H,6,FALSE),"")</f>
        <v/>
      </c>
      <c r="E223" s="99" t="str">
        <f ca="1">IFERROR(VLOOKUP(ROW()-9,Rec.!P:Q,2,FALSE),"")</f>
        <v/>
      </c>
      <c r="F223" s="99">
        <f ca="1">VLOOKUP(E223,Q1.SL!F:M,3,FALSE)</f>
        <v>0</v>
      </c>
      <c r="G223" s="93" t="str">
        <f>IF(ROW()-9&gt;Inf.!$I$10,"",VLOOKUP(E223,Q1.SL!F:M,4,FALSE))</f>
        <v/>
      </c>
      <c r="H223" s="54" t="str">
        <f ca="1">VLOOKUP(E223,Q1.SL!F:P,8,FALSE)</f>
        <v/>
      </c>
      <c r="I223" s="99" t="str">
        <f ca="1">VLOOKUP(E223,Q2.SL!G:O,6,FALSE)</f>
        <v/>
      </c>
      <c r="J223" s="55" t="str">
        <f>IF(ROW()-9&gt;Inf.!$I$10,"",VLOOKUP(E223,Q2.SL!G:O,4,FALSE))</f>
        <v/>
      </c>
      <c r="K223" s="54" t="str">
        <f ca="1">VLOOKUP(E223,Q2.SL!G:R,8,FALSE)</f>
        <v/>
      </c>
      <c r="L223" s="125" t="str">
        <f ca="1">VLOOKUP(E223,Q3.SL!G:O,6,FALSE)</f>
        <v/>
      </c>
      <c r="M223" s="93" t="str">
        <f>IF(ROW()-9&gt;Inf.!$I$10,"",VLOOKUP(E223,Q3.SL!G:O,4,FALSE))</f>
        <v/>
      </c>
      <c r="N223" s="54" t="str">
        <f ca="1">VLOOKUP(E223,Q3.SL!G:R,8,FALSE)</f>
        <v/>
      </c>
      <c r="O223" s="125" t="str">
        <f ca="1">VLOOKUP(E223,Q4.SL!G:O,6,FALSE)</f>
        <v/>
      </c>
      <c r="P223" s="55" t="str">
        <f>IF(ROW()-9&gt;Inf.!$I$10,"",VLOOKUP(E223,Q4.SL!G:O,4,FALSE))</f>
        <v/>
      </c>
      <c r="Q223" s="54" t="str">
        <f ca="1">VLOOKUP(E223,Q4.SL!G:R,8,FALSE)</f>
        <v/>
      </c>
      <c r="R223" s="99" t="str">
        <f t="shared" ca="1" si="3"/>
        <v/>
      </c>
      <c r="S223" s="52"/>
    </row>
    <row r="224" spans="1:19" ht="21.95" customHeight="1">
      <c r="A224" s="99" t="str">
        <f ca="1">IFERROR(IF(AND(F224=0,I224=0,L224=0,O224=0),"-",VLOOKUP(E224,Rec.!H:N,7,FALSE)),"")</f>
        <v/>
      </c>
      <c r="B224" s="53" t="str">
        <f ca="1">IFERROR(VLOOKUP(E224,Rec.!B:H,4,FALSE),"")</f>
        <v/>
      </c>
      <c r="C224" s="53" t="str">
        <f ca="1">IFERROR(VLOOKUP(E224,Rec.!B:H,5,FALSE),"")</f>
        <v/>
      </c>
      <c r="D224" s="52" t="str">
        <f ca="1">IFERROR(VLOOKUP(E224,Rec.!B:H,6,FALSE),"")</f>
        <v/>
      </c>
      <c r="E224" s="99" t="str">
        <f ca="1">IFERROR(VLOOKUP(ROW()-9,Rec.!P:Q,2,FALSE),"")</f>
        <v/>
      </c>
      <c r="F224" s="99">
        <f ca="1">VLOOKUP(E224,Q1.SL!F:M,3,FALSE)</f>
        <v>0</v>
      </c>
      <c r="G224" s="93" t="str">
        <f>IF(ROW()-9&gt;Inf.!$I$10,"",VLOOKUP(E224,Q1.SL!F:M,4,FALSE))</f>
        <v/>
      </c>
      <c r="H224" s="54" t="str">
        <f ca="1">VLOOKUP(E224,Q1.SL!F:P,8,FALSE)</f>
        <v/>
      </c>
      <c r="I224" s="99" t="str">
        <f ca="1">VLOOKUP(E224,Q2.SL!G:O,6,FALSE)</f>
        <v/>
      </c>
      <c r="J224" s="55" t="str">
        <f>IF(ROW()-9&gt;Inf.!$I$10,"",VLOOKUP(E224,Q2.SL!G:O,4,FALSE))</f>
        <v/>
      </c>
      <c r="K224" s="54" t="str">
        <f ca="1">VLOOKUP(E224,Q2.SL!G:R,8,FALSE)</f>
        <v/>
      </c>
      <c r="L224" s="125" t="str">
        <f ca="1">VLOOKUP(E224,Q3.SL!G:O,6,FALSE)</f>
        <v/>
      </c>
      <c r="M224" s="93" t="str">
        <f>IF(ROW()-9&gt;Inf.!$I$10,"",VLOOKUP(E224,Q3.SL!G:O,4,FALSE))</f>
        <v/>
      </c>
      <c r="N224" s="54" t="str">
        <f ca="1">VLOOKUP(E224,Q3.SL!G:R,8,FALSE)</f>
        <v/>
      </c>
      <c r="O224" s="125" t="str">
        <f ca="1">VLOOKUP(E224,Q4.SL!G:O,6,FALSE)</f>
        <v/>
      </c>
      <c r="P224" s="55" t="str">
        <f>IF(ROW()-9&gt;Inf.!$I$10,"",VLOOKUP(E224,Q4.SL!G:O,4,FALSE))</f>
        <v/>
      </c>
      <c r="Q224" s="54" t="str">
        <f ca="1">VLOOKUP(E224,Q4.SL!G:R,8,FALSE)</f>
        <v/>
      </c>
      <c r="R224" s="99" t="str">
        <f t="shared" ca="1" si="3"/>
        <v/>
      </c>
      <c r="S224" s="52"/>
    </row>
    <row r="225" spans="1:19" ht="21.95" customHeight="1">
      <c r="A225" s="99" t="str">
        <f ca="1">IFERROR(IF(AND(F225=0,I225=0,L225=0,O225=0),"-",VLOOKUP(E225,Rec.!H:N,7,FALSE)),"")</f>
        <v/>
      </c>
      <c r="B225" s="53" t="str">
        <f ca="1">IFERROR(VLOOKUP(E225,Rec.!B:H,4,FALSE),"")</f>
        <v/>
      </c>
      <c r="C225" s="53" t="str">
        <f ca="1">IFERROR(VLOOKUP(E225,Rec.!B:H,5,FALSE),"")</f>
        <v/>
      </c>
      <c r="D225" s="52" t="str">
        <f ca="1">IFERROR(VLOOKUP(E225,Rec.!B:H,6,FALSE),"")</f>
        <v/>
      </c>
      <c r="E225" s="99" t="str">
        <f ca="1">IFERROR(VLOOKUP(ROW()-9,Rec.!P:Q,2,FALSE),"")</f>
        <v/>
      </c>
      <c r="F225" s="99">
        <f ca="1">VLOOKUP(E225,Q1.SL!F:M,3,FALSE)</f>
        <v>0</v>
      </c>
      <c r="G225" s="93" t="str">
        <f>IF(ROW()-9&gt;Inf.!$I$10,"",VLOOKUP(E225,Q1.SL!F:M,4,FALSE))</f>
        <v/>
      </c>
      <c r="H225" s="54" t="str">
        <f ca="1">VLOOKUP(E225,Q1.SL!F:P,8,FALSE)</f>
        <v/>
      </c>
      <c r="I225" s="99" t="str">
        <f ca="1">VLOOKUP(E225,Q2.SL!G:O,6,FALSE)</f>
        <v/>
      </c>
      <c r="J225" s="55" t="str">
        <f>IF(ROW()-9&gt;Inf.!$I$10,"",VLOOKUP(E225,Q2.SL!G:O,4,FALSE))</f>
        <v/>
      </c>
      <c r="K225" s="54" t="str">
        <f ca="1">VLOOKUP(E225,Q2.SL!G:R,8,FALSE)</f>
        <v/>
      </c>
      <c r="L225" s="125" t="str">
        <f ca="1">VLOOKUP(E225,Q3.SL!G:O,6,FALSE)</f>
        <v/>
      </c>
      <c r="M225" s="93" t="str">
        <f>IF(ROW()-9&gt;Inf.!$I$10,"",VLOOKUP(E225,Q3.SL!G:O,4,FALSE))</f>
        <v/>
      </c>
      <c r="N225" s="54" t="str">
        <f ca="1">VLOOKUP(E225,Q3.SL!G:R,8,FALSE)</f>
        <v/>
      </c>
      <c r="O225" s="125" t="str">
        <f ca="1">VLOOKUP(E225,Q4.SL!G:O,6,FALSE)</f>
        <v/>
      </c>
      <c r="P225" s="55" t="str">
        <f>IF(ROW()-9&gt;Inf.!$I$10,"",VLOOKUP(E225,Q4.SL!G:O,4,FALSE))</f>
        <v/>
      </c>
      <c r="Q225" s="54" t="str">
        <f ca="1">VLOOKUP(E225,Q4.SL!G:R,8,FALSE)</f>
        <v/>
      </c>
      <c r="R225" s="99" t="str">
        <f t="shared" ca="1" si="3"/>
        <v/>
      </c>
      <c r="S225" s="52"/>
    </row>
    <row r="226" spans="1:19" ht="21.95" customHeight="1">
      <c r="A226" s="99" t="str">
        <f ca="1">IFERROR(IF(AND(F226=0,I226=0,L226=0,O226=0),"-",VLOOKUP(E226,Rec.!H:N,7,FALSE)),"")</f>
        <v/>
      </c>
      <c r="B226" s="53" t="str">
        <f ca="1">IFERROR(VLOOKUP(E226,Rec.!B:H,4,FALSE),"")</f>
        <v/>
      </c>
      <c r="C226" s="53" t="str">
        <f ca="1">IFERROR(VLOOKUP(E226,Rec.!B:H,5,FALSE),"")</f>
        <v/>
      </c>
      <c r="D226" s="52" t="str">
        <f ca="1">IFERROR(VLOOKUP(E226,Rec.!B:H,6,FALSE),"")</f>
        <v/>
      </c>
      <c r="E226" s="99" t="str">
        <f ca="1">IFERROR(VLOOKUP(ROW()-9,Rec.!P:Q,2,FALSE),"")</f>
        <v/>
      </c>
      <c r="F226" s="99">
        <f ca="1">VLOOKUP(E226,Q1.SL!F:M,3,FALSE)</f>
        <v>0</v>
      </c>
      <c r="G226" s="93" t="str">
        <f>IF(ROW()-9&gt;Inf.!$I$10,"",VLOOKUP(E226,Q1.SL!F:M,4,FALSE))</f>
        <v/>
      </c>
      <c r="H226" s="54" t="str">
        <f ca="1">VLOOKUP(E226,Q1.SL!F:P,8,FALSE)</f>
        <v/>
      </c>
      <c r="I226" s="99" t="str">
        <f ca="1">VLOOKUP(E226,Q2.SL!G:O,6,FALSE)</f>
        <v/>
      </c>
      <c r="J226" s="55" t="str">
        <f>IF(ROW()-9&gt;Inf.!$I$10,"",VLOOKUP(E226,Q2.SL!G:O,4,FALSE))</f>
        <v/>
      </c>
      <c r="K226" s="54" t="str">
        <f ca="1">VLOOKUP(E226,Q2.SL!G:R,8,FALSE)</f>
        <v/>
      </c>
      <c r="L226" s="125" t="str">
        <f ca="1">VLOOKUP(E226,Q3.SL!G:O,6,FALSE)</f>
        <v/>
      </c>
      <c r="M226" s="93" t="str">
        <f>IF(ROW()-9&gt;Inf.!$I$10,"",VLOOKUP(E226,Q3.SL!G:O,4,FALSE))</f>
        <v/>
      </c>
      <c r="N226" s="54" t="str">
        <f ca="1">VLOOKUP(E226,Q3.SL!G:R,8,FALSE)</f>
        <v/>
      </c>
      <c r="O226" s="125" t="str">
        <f ca="1">VLOOKUP(E226,Q4.SL!G:O,6,FALSE)</f>
        <v/>
      </c>
      <c r="P226" s="55" t="str">
        <f>IF(ROW()-9&gt;Inf.!$I$10,"",VLOOKUP(E226,Q4.SL!G:O,4,FALSE))</f>
        <v/>
      </c>
      <c r="Q226" s="54" t="str">
        <f ca="1">VLOOKUP(E226,Q4.SL!G:R,8,FALSE)</f>
        <v/>
      </c>
      <c r="R226" s="99" t="str">
        <f t="shared" ca="1" si="3"/>
        <v/>
      </c>
      <c r="S226" s="52"/>
    </row>
    <row r="227" spans="1:19" ht="21.95" customHeight="1">
      <c r="A227" s="99" t="str">
        <f ca="1">IFERROR(IF(AND(F227=0,I227=0,L227=0,O227=0),"-",VLOOKUP(E227,Rec.!H:N,7,FALSE)),"")</f>
        <v/>
      </c>
      <c r="B227" s="53" t="str">
        <f ca="1">IFERROR(VLOOKUP(E227,Rec.!B:H,4,FALSE),"")</f>
        <v/>
      </c>
      <c r="C227" s="53" t="str">
        <f ca="1">IFERROR(VLOOKUP(E227,Rec.!B:H,5,FALSE),"")</f>
        <v/>
      </c>
      <c r="D227" s="52" t="str">
        <f ca="1">IFERROR(VLOOKUP(E227,Rec.!B:H,6,FALSE),"")</f>
        <v/>
      </c>
      <c r="E227" s="99" t="str">
        <f ca="1">IFERROR(VLOOKUP(ROW()-9,Rec.!P:Q,2,FALSE),"")</f>
        <v/>
      </c>
      <c r="F227" s="99">
        <f ca="1">VLOOKUP(E227,Q1.SL!F:M,3,FALSE)</f>
        <v>0</v>
      </c>
      <c r="G227" s="93" t="str">
        <f>IF(ROW()-9&gt;Inf.!$I$10,"",VLOOKUP(E227,Q1.SL!F:M,4,FALSE))</f>
        <v/>
      </c>
      <c r="H227" s="54" t="str">
        <f ca="1">VLOOKUP(E227,Q1.SL!F:P,8,FALSE)</f>
        <v/>
      </c>
      <c r="I227" s="99" t="str">
        <f ca="1">VLOOKUP(E227,Q2.SL!G:O,6,FALSE)</f>
        <v/>
      </c>
      <c r="J227" s="55" t="str">
        <f>IF(ROW()-9&gt;Inf.!$I$10,"",VLOOKUP(E227,Q2.SL!G:O,4,FALSE))</f>
        <v/>
      </c>
      <c r="K227" s="54" t="str">
        <f ca="1">VLOOKUP(E227,Q2.SL!G:R,8,FALSE)</f>
        <v/>
      </c>
      <c r="L227" s="125" t="str">
        <f ca="1">VLOOKUP(E227,Q3.SL!G:O,6,FALSE)</f>
        <v/>
      </c>
      <c r="M227" s="93" t="str">
        <f>IF(ROW()-9&gt;Inf.!$I$10,"",VLOOKUP(E227,Q3.SL!G:O,4,FALSE))</f>
        <v/>
      </c>
      <c r="N227" s="54" t="str">
        <f ca="1">VLOOKUP(E227,Q3.SL!G:R,8,FALSE)</f>
        <v/>
      </c>
      <c r="O227" s="125" t="str">
        <f ca="1">VLOOKUP(E227,Q4.SL!G:O,6,FALSE)</f>
        <v/>
      </c>
      <c r="P227" s="55" t="str">
        <f>IF(ROW()-9&gt;Inf.!$I$10,"",VLOOKUP(E227,Q4.SL!G:O,4,FALSE))</f>
        <v/>
      </c>
      <c r="Q227" s="54" t="str">
        <f ca="1">VLOOKUP(E227,Q4.SL!G:R,8,FALSE)</f>
        <v/>
      </c>
      <c r="R227" s="99" t="str">
        <f t="shared" ca="1" si="3"/>
        <v/>
      </c>
      <c r="S227" s="52"/>
    </row>
    <row r="228" spans="1:19" ht="21.95" customHeight="1">
      <c r="A228" s="99" t="str">
        <f ca="1">IFERROR(IF(AND(F228=0,I228=0,L228=0,O228=0),"-",VLOOKUP(E228,Rec.!H:N,7,FALSE)),"")</f>
        <v/>
      </c>
      <c r="B228" s="53" t="str">
        <f ca="1">IFERROR(VLOOKUP(E228,Rec.!B:H,4,FALSE),"")</f>
        <v/>
      </c>
      <c r="C228" s="53" t="str">
        <f ca="1">IFERROR(VLOOKUP(E228,Rec.!B:H,5,FALSE),"")</f>
        <v/>
      </c>
      <c r="D228" s="52" t="str">
        <f ca="1">IFERROR(VLOOKUP(E228,Rec.!B:H,6,FALSE),"")</f>
        <v/>
      </c>
      <c r="E228" s="99" t="str">
        <f ca="1">IFERROR(VLOOKUP(ROW()-9,Rec.!P:Q,2,FALSE),"")</f>
        <v/>
      </c>
      <c r="F228" s="99">
        <f ca="1">VLOOKUP(E228,Q1.SL!F:M,3,FALSE)</f>
        <v>0</v>
      </c>
      <c r="G228" s="93" t="str">
        <f>IF(ROW()-9&gt;Inf.!$I$10,"",VLOOKUP(E228,Q1.SL!F:M,4,FALSE))</f>
        <v/>
      </c>
      <c r="H228" s="54" t="str">
        <f ca="1">VLOOKUP(E228,Q1.SL!F:P,8,FALSE)</f>
        <v/>
      </c>
      <c r="I228" s="99" t="str">
        <f ca="1">VLOOKUP(E228,Q2.SL!G:O,6,FALSE)</f>
        <v/>
      </c>
      <c r="J228" s="55" t="str">
        <f>IF(ROW()-9&gt;Inf.!$I$10,"",VLOOKUP(E228,Q2.SL!G:O,4,FALSE))</f>
        <v/>
      </c>
      <c r="K228" s="54" t="str">
        <f ca="1">VLOOKUP(E228,Q2.SL!G:R,8,FALSE)</f>
        <v/>
      </c>
      <c r="L228" s="125" t="str">
        <f ca="1">VLOOKUP(E228,Q3.SL!G:O,6,FALSE)</f>
        <v/>
      </c>
      <c r="M228" s="93" t="str">
        <f>IF(ROW()-9&gt;Inf.!$I$10,"",VLOOKUP(E228,Q3.SL!G:O,4,FALSE))</f>
        <v/>
      </c>
      <c r="N228" s="54" t="str">
        <f ca="1">VLOOKUP(E228,Q3.SL!G:R,8,FALSE)</f>
        <v/>
      </c>
      <c r="O228" s="125" t="str">
        <f ca="1">VLOOKUP(E228,Q4.SL!G:O,6,FALSE)</f>
        <v/>
      </c>
      <c r="P228" s="55" t="str">
        <f>IF(ROW()-9&gt;Inf.!$I$10,"",VLOOKUP(E228,Q4.SL!G:O,4,FALSE))</f>
        <v/>
      </c>
      <c r="Q228" s="54" t="str">
        <f ca="1">VLOOKUP(E228,Q4.SL!G:R,8,FALSE)</f>
        <v/>
      </c>
      <c r="R228" s="99" t="str">
        <f t="shared" ca="1" si="3"/>
        <v/>
      </c>
      <c r="S228" s="52"/>
    </row>
    <row r="229" spans="1:19" ht="21.95" customHeight="1">
      <c r="A229" s="99" t="str">
        <f ca="1">IFERROR(IF(AND(F229=0,I229=0,L229=0,O229=0),"-",VLOOKUP(E229,Rec.!H:N,7,FALSE)),"")</f>
        <v/>
      </c>
      <c r="B229" s="53" t="str">
        <f ca="1">IFERROR(VLOOKUP(E229,Rec.!B:H,4,FALSE),"")</f>
        <v/>
      </c>
      <c r="C229" s="53" t="str">
        <f ca="1">IFERROR(VLOOKUP(E229,Rec.!B:H,5,FALSE),"")</f>
        <v/>
      </c>
      <c r="D229" s="52" t="str">
        <f ca="1">IFERROR(VLOOKUP(E229,Rec.!B:H,6,FALSE),"")</f>
        <v/>
      </c>
      <c r="E229" s="99" t="str">
        <f ca="1">IFERROR(VLOOKUP(ROW()-9,Rec.!P:Q,2,FALSE),"")</f>
        <v/>
      </c>
      <c r="F229" s="99">
        <f ca="1">VLOOKUP(E229,Q1.SL!F:M,3,FALSE)</f>
        <v>0</v>
      </c>
      <c r="G229" s="93" t="str">
        <f>IF(ROW()-9&gt;Inf.!$I$10,"",VLOOKUP(E229,Q1.SL!F:M,4,FALSE))</f>
        <v/>
      </c>
      <c r="H229" s="54" t="str">
        <f ca="1">VLOOKUP(E229,Q1.SL!F:P,8,FALSE)</f>
        <v/>
      </c>
      <c r="I229" s="99" t="str">
        <f ca="1">VLOOKUP(E229,Q2.SL!G:O,6,FALSE)</f>
        <v/>
      </c>
      <c r="J229" s="55" t="str">
        <f>IF(ROW()-9&gt;Inf.!$I$10,"",VLOOKUP(E229,Q2.SL!G:O,4,FALSE))</f>
        <v/>
      </c>
      <c r="K229" s="54" t="str">
        <f ca="1">VLOOKUP(E229,Q2.SL!G:R,8,FALSE)</f>
        <v/>
      </c>
      <c r="L229" s="125" t="str">
        <f ca="1">VLOOKUP(E229,Q3.SL!G:O,6,FALSE)</f>
        <v/>
      </c>
      <c r="M229" s="93" t="str">
        <f>IF(ROW()-9&gt;Inf.!$I$10,"",VLOOKUP(E229,Q3.SL!G:O,4,FALSE))</f>
        <v/>
      </c>
      <c r="N229" s="54" t="str">
        <f ca="1">VLOOKUP(E229,Q3.SL!G:R,8,FALSE)</f>
        <v/>
      </c>
      <c r="O229" s="125" t="str">
        <f ca="1">VLOOKUP(E229,Q4.SL!G:O,6,FALSE)</f>
        <v/>
      </c>
      <c r="P229" s="55" t="str">
        <f>IF(ROW()-9&gt;Inf.!$I$10,"",VLOOKUP(E229,Q4.SL!G:O,4,FALSE))</f>
        <v/>
      </c>
      <c r="Q229" s="54" t="str">
        <f ca="1">VLOOKUP(E229,Q4.SL!G:R,8,FALSE)</f>
        <v/>
      </c>
      <c r="R229" s="99" t="str">
        <f t="shared" ca="1" si="3"/>
        <v/>
      </c>
      <c r="S229" s="52"/>
    </row>
    <row r="230" spans="1:19" ht="21.95" customHeight="1">
      <c r="A230" s="99" t="str">
        <f ca="1">IFERROR(IF(AND(F230=0,I230=0,L230=0,O230=0),"-",VLOOKUP(E230,Rec.!H:N,7,FALSE)),"")</f>
        <v/>
      </c>
      <c r="B230" s="53" t="str">
        <f ca="1">IFERROR(VLOOKUP(E230,Rec.!B:H,4,FALSE),"")</f>
        <v/>
      </c>
      <c r="C230" s="53" t="str">
        <f ca="1">IFERROR(VLOOKUP(E230,Rec.!B:H,5,FALSE),"")</f>
        <v/>
      </c>
      <c r="D230" s="52" t="str">
        <f ca="1">IFERROR(VLOOKUP(E230,Rec.!B:H,6,FALSE),"")</f>
        <v/>
      </c>
      <c r="E230" s="99" t="str">
        <f ca="1">IFERROR(VLOOKUP(ROW()-9,Rec.!P:Q,2,FALSE),"")</f>
        <v/>
      </c>
      <c r="F230" s="99">
        <f ca="1">VLOOKUP(E230,Q1.SL!F:M,3,FALSE)</f>
        <v>0</v>
      </c>
      <c r="G230" s="93" t="str">
        <f>IF(ROW()-9&gt;Inf.!$I$10,"",VLOOKUP(E230,Q1.SL!F:M,4,FALSE))</f>
        <v/>
      </c>
      <c r="H230" s="54" t="str">
        <f ca="1">VLOOKUP(E230,Q1.SL!F:P,8,FALSE)</f>
        <v/>
      </c>
      <c r="I230" s="99" t="str">
        <f ca="1">VLOOKUP(E230,Q2.SL!G:O,6,FALSE)</f>
        <v/>
      </c>
      <c r="J230" s="55" t="str">
        <f>IF(ROW()-9&gt;Inf.!$I$10,"",VLOOKUP(E230,Q2.SL!G:O,4,FALSE))</f>
        <v/>
      </c>
      <c r="K230" s="54" t="str">
        <f ca="1">VLOOKUP(E230,Q2.SL!G:R,8,FALSE)</f>
        <v/>
      </c>
      <c r="L230" s="125" t="str">
        <f ca="1">VLOOKUP(E230,Q3.SL!G:O,6,FALSE)</f>
        <v/>
      </c>
      <c r="M230" s="93" t="str">
        <f>IF(ROW()-9&gt;Inf.!$I$10,"",VLOOKUP(E230,Q3.SL!G:O,4,FALSE))</f>
        <v/>
      </c>
      <c r="N230" s="54" t="str">
        <f ca="1">VLOOKUP(E230,Q3.SL!G:R,8,FALSE)</f>
        <v/>
      </c>
      <c r="O230" s="125" t="str">
        <f ca="1">VLOOKUP(E230,Q4.SL!G:O,6,FALSE)</f>
        <v/>
      </c>
      <c r="P230" s="55" t="str">
        <f>IF(ROW()-9&gt;Inf.!$I$10,"",VLOOKUP(E230,Q4.SL!G:O,4,FALSE))</f>
        <v/>
      </c>
      <c r="Q230" s="54" t="str">
        <f ca="1">VLOOKUP(E230,Q4.SL!G:R,8,FALSE)</f>
        <v/>
      </c>
      <c r="R230" s="99" t="str">
        <f t="shared" ca="1" si="3"/>
        <v/>
      </c>
      <c r="S230" s="52"/>
    </row>
    <row r="231" spans="1:19" ht="21.95" customHeight="1">
      <c r="A231" s="99" t="str">
        <f ca="1">IFERROR(IF(AND(F231=0,I231=0,L231=0,O231=0),"-",VLOOKUP(E231,Rec.!H:N,7,FALSE)),"")</f>
        <v/>
      </c>
      <c r="B231" s="53" t="str">
        <f ca="1">IFERROR(VLOOKUP(E231,Rec.!B:H,4,FALSE),"")</f>
        <v/>
      </c>
      <c r="C231" s="53" t="str">
        <f ca="1">IFERROR(VLOOKUP(E231,Rec.!B:H,5,FALSE),"")</f>
        <v/>
      </c>
      <c r="D231" s="52" t="str">
        <f ca="1">IFERROR(VLOOKUP(E231,Rec.!B:H,6,FALSE),"")</f>
        <v/>
      </c>
      <c r="E231" s="99" t="str">
        <f ca="1">IFERROR(VLOOKUP(ROW()-9,Rec.!P:Q,2,FALSE),"")</f>
        <v/>
      </c>
      <c r="F231" s="99">
        <f ca="1">VLOOKUP(E231,Q1.SL!F:M,3,FALSE)</f>
        <v>0</v>
      </c>
      <c r="G231" s="93" t="str">
        <f>IF(ROW()-9&gt;Inf.!$I$10,"",VLOOKUP(E231,Q1.SL!F:M,4,FALSE))</f>
        <v/>
      </c>
      <c r="H231" s="54" t="str">
        <f ca="1">VLOOKUP(E231,Q1.SL!F:P,8,FALSE)</f>
        <v/>
      </c>
      <c r="I231" s="99" t="str">
        <f ca="1">VLOOKUP(E231,Q2.SL!G:O,6,FALSE)</f>
        <v/>
      </c>
      <c r="J231" s="55" t="str">
        <f>IF(ROW()-9&gt;Inf.!$I$10,"",VLOOKUP(E231,Q2.SL!G:O,4,FALSE))</f>
        <v/>
      </c>
      <c r="K231" s="54" t="str">
        <f ca="1">VLOOKUP(E231,Q2.SL!G:R,8,FALSE)</f>
        <v/>
      </c>
      <c r="L231" s="125" t="str">
        <f ca="1">VLOOKUP(E231,Q3.SL!G:O,6,FALSE)</f>
        <v/>
      </c>
      <c r="M231" s="93" t="str">
        <f>IF(ROW()-9&gt;Inf.!$I$10,"",VLOOKUP(E231,Q3.SL!G:O,4,FALSE))</f>
        <v/>
      </c>
      <c r="N231" s="54" t="str">
        <f ca="1">VLOOKUP(E231,Q3.SL!G:R,8,FALSE)</f>
        <v/>
      </c>
      <c r="O231" s="125" t="str">
        <f ca="1">VLOOKUP(E231,Q4.SL!G:O,6,FALSE)</f>
        <v/>
      </c>
      <c r="P231" s="55" t="str">
        <f>IF(ROW()-9&gt;Inf.!$I$10,"",VLOOKUP(E231,Q4.SL!G:O,4,FALSE))</f>
        <v/>
      </c>
      <c r="Q231" s="54" t="str">
        <f ca="1">VLOOKUP(E231,Q4.SL!G:R,8,FALSE)</f>
        <v/>
      </c>
      <c r="R231" s="99" t="str">
        <f t="shared" ca="1" si="3"/>
        <v/>
      </c>
      <c r="S231" s="52"/>
    </row>
    <row r="232" spans="1:19" ht="21.95" customHeight="1">
      <c r="A232" s="99" t="str">
        <f ca="1">IFERROR(IF(AND(F232=0,I232=0,L232=0,O232=0),"-",VLOOKUP(E232,Rec.!H:N,7,FALSE)),"")</f>
        <v/>
      </c>
      <c r="B232" s="53" t="str">
        <f ca="1">IFERROR(VLOOKUP(E232,Rec.!B:H,4,FALSE),"")</f>
        <v/>
      </c>
      <c r="C232" s="53" t="str">
        <f ca="1">IFERROR(VLOOKUP(E232,Rec.!B:H,5,FALSE),"")</f>
        <v/>
      </c>
      <c r="D232" s="52" t="str">
        <f ca="1">IFERROR(VLOOKUP(E232,Rec.!B:H,6,FALSE),"")</f>
        <v/>
      </c>
      <c r="E232" s="99" t="str">
        <f ca="1">IFERROR(VLOOKUP(ROW()-9,Rec.!P:Q,2,FALSE),"")</f>
        <v/>
      </c>
      <c r="F232" s="99">
        <f ca="1">VLOOKUP(E232,Q1.SL!F:M,3,FALSE)</f>
        <v>0</v>
      </c>
      <c r="G232" s="93" t="str">
        <f>IF(ROW()-9&gt;Inf.!$I$10,"",VLOOKUP(E232,Q1.SL!F:M,4,FALSE))</f>
        <v/>
      </c>
      <c r="H232" s="54" t="str">
        <f ca="1">VLOOKUP(E232,Q1.SL!F:P,8,FALSE)</f>
        <v/>
      </c>
      <c r="I232" s="99" t="str">
        <f ca="1">VLOOKUP(E232,Q2.SL!G:O,6,FALSE)</f>
        <v/>
      </c>
      <c r="J232" s="55" t="str">
        <f>IF(ROW()-9&gt;Inf.!$I$10,"",VLOOKUP(E232,Q2.SL!G:O,4,FALSE))</f>
        <v/>
      </c>
      <c r="K232" s="54" t="str">
        <f ca="1">VLOOKUP(E232,Q2.SL!G:R,8,FALSE)</f>
        <v/>
      </c>
      <c r="L232" s="125" t="str">
        <f ca="1">VLOOKUP(E232,Q3.SL!G:O,6,FALSE)</f>
        <v/>
      </c>
      <c r="M232" s="93" t="str">
        <f>IF(ROW()-9&gt;Inf.!$I$10,"",VLOOKUP(E232,Q3.SL!G:O,4,FALSE))</f>
        <v/>
      </c>
      <c r="N232" s="54" t="str">
        <f ca="1">VLOOKUP(E232,Q3.SL!G:R,8,FALSE)</f>
        <v/>
      </c>
      <c r="O232" s="125" t="str">
        <f ca="1">VLOOKUP(E232,Q4.SL!G:O,6,FALSE)</f>
        <v/>
      </c>
      <c r="P232" s="55" t="str">
        <f>IF(ROW()-9&gt;Inf.!$I$10,"",VLOOKUP(E232,Q4.SL!G:O,4,FALSE))</f>
        <v/>
      </c>
      <c r="Q232" s="54" t="str">
        <f ca="1">VLOOKUP(E232,Q4.SL!G:R,8,FALSE)</f>
        <v/>
      </c>
      <c r="R232" s="99" t="str">
        <f t="shared" ca="1" si="3"/>
        <v/>
      </c>
      <c r="S232" s="52"/>
    </row>
    <row r="233" spans="1:19" ht="21.95" customHeight="1">
      <c r="A233" s="99" t="str">
        <f ca="1">IFERROR(IF(AND(F233=0,I233=0,L233=0,O233=0),"-",VLOOKUP(E233,Rec.!H:N,7,FALSE)),"")</f>
        <v/>
      </c>
      <c r="B233" s="53" t="str">
        <f ca="1">IFERROR(VLOOKUP(E233,Rec.!B:H,4,FALSE),"")</f>
        <v/>
      </c>
      <c r="C233" s="53" t="str">
        <f ca="1">IFERROR(VLOOKUP(E233,Rec.!B:H,5,FALSE),"")</f>
        <v/>
      </c>
      <c r="D233" s="52" t="str">
        <f ca="1">IFERROR(VLOOKUP(E233,Rec.!B:H,6,FALSE),"")</f>
        <v/>
      </c>
      <c r="E233" s="99" t="str">
        <f ca="1">IFERROR(VLOOKUP(ROW()-9,Rec.!P:Q,2,FALSE),"")</f>
        <v/>
      </c>
      <c r="F233" s="99">
        <f ca="1">VLOOKUP(E233,Q1.SL!F:M,3,FALSE)</f>
        <v>0</v>
      </c>
      <c r="G233" s="93" t="str">
        <f>IF(ROW()-9&gt;Inf.!$I$10,"",VLOOKUP(E233,Q1.SL!F:M,4,FALSE))</f>
        <v/>
      </c>
      <c r="H233" s="54" t="str">
        <f ca="1">VLOOKUP(E233,Q1.SL!F:P,8,FALSE)</f>
        <v/>
      </c>
      <c r="I233" s="99" t="str">
        <f ca="1">VLOOKUP(E233,Q2.SL!G:O,6,FALSE)</f>
        <v/>
      </c>
      <c r="J233" s="55" t="str">
        <f>IF(ROW()-9&gt;Inf.!$I$10,"",VLOOKUP(E233,Q2.SL!G:O,4,FALSE))</f>
        <v/>
      </c>
      <c r="K233" s="54" t="str">
        <f ca="1">VLOOKUP(E233,Q2.SL!G:R,8,FALSE)</f>
        <v/>
      </c>
      <c r="L233" s="125" t="str">
        <f ca="1">VLOOKUP(E233,Q3.SL!G:O,6,FALSE)</f>
        <v/>
      </c>
      <c r="M233" s="93" t="str">
        <f>IF(ROW()-9&gt;Inf.!$I$10,"",VLOOKUP(E233,Q3.SL!G:O,4,FALSE))</f>
        <v/>
      </c>
      <c r="N233" s="54" t="str">
        <f ca="1">VLOOKUP(E233,Q3.SL!G:R,8,FALSE)</f>
        <v/>
      </c>
      <c r="O233" s="125" t="str">
        <f ca="1">VLOOKUP(E233,Q4.SL!G:O,6,FALSE)</f>
        <v/>
      </c>
      <c r="P233" s="55" t="str">
        <f>IF(ROW()-9&gt;Inf.!$I$10,"",VLOOKUP(E233,Q4.SL!G:O,4,FALSE))</f>
        <v/>
      </c>
      <c r="Q233" s="54" t="str">
        <f ca="1">VLOOKUP(E233,Q4.SL!G:R,8,FALSE)</f>
        <v/>
      </c>
      <c r="R233" s="99" t="str">
        <f t="shared" ca="1" si="3"/>
        <v/>
      </c>
      <c r="S233" s="52"/>
    </row>
    <row r="234" spans="1:19" ht="21.95" customHeight="1">
      <c r="A234" s="99" t="str">
        <f ca="1">IFERROR(IF(AND(F234=0,I234=0,L234=0,O234=0),"-",VLOOKUP(E234,Rec.!H:N,7,FALSE)),"")</f>
        <v/>
      </c>
      <c r="B234" s="53" t="str">
        <f ca="1">IFERROR(VLOOKUP(E234,Rec.!B:H,4,FALSE),"")</f>
        <v/>
      </c>
      <c r="C234" s="53" t="str">
        <f ca="1">IFERROR(VLOOKUP(E234,Rec.!B:H,5,FALSE),"")</f>
        <v/>
      </c>
      <c r="D234" s="52" t="str">
        <f ca="1">IFERROR(VLOOKUP(E234,Rec.!B:H,6,FALSE),"")</f>
        <v/>
      </c>
      <c r="E234" s="99" t="str">
        <f ca="1">IFERROR(VLOOKUP(ROW()-9,Rec.!P:Q,2,FALSE),"")</f>
        <v/>
      </c>
      <c r="F234" s="99">
        <f ca="1">VLOOKUP(E234,Q1.SL!F:M,3,FALSE)</f>
        <v>0</v>
      </c>
      <c r="G234" s="93" t="str">
        <f>IF(ROW()-9&gt;Inf.!$I$10,"",VLOOKUP(E234,Q1.SL!F:M,4,FALSE))</f>
        <v/>
      </c>
      <c r="H234" s="54" t="str">
        <f ca="1">VLOOKUP(E234,Q1.SL!F:P,8,FALSE)</f>
        <v/>
      </c>
      <c r="I234" s="99" t="str">
        <f ca="1">VLOOKUP(E234,Q2.SL!G:O,6,FALSE)</f>
        <v/>
      </c>
      <c r="J234" s="55" t="str">
        <f>IF(ROW()-9&gt;Inf.!$I$10,"",VLOOKUP(E234,Q2.SL!G:O,4,FALSE))</f>
        <v/>
      </c>
      <c r="K234" s="54" t="str">
        <f ca="1">VLOOKUP(E234,Q2.SL!G:R,8,FALSE)</f>
        <v/>
      </c>
      <c r="L234" s="125" t="str">
        <f ca="1">VLOOKUP(E234,Q3.SL!G:O,6,FALSE)</f>
        <v/>
      </c>
      <c r="M234" s="93" t="str">
        <f>IF(ROW()-9&gt;Inf.!$I$10,"",VLOOKUP(E234,Q3.SL!G:O,4,FALSE))</f>
        <v/>
      </c>
      <c r="N234" s="54" t="str">
        <f ca="1">VLOOKUP(E234,Q3.SL!G:R,8,FALSE)</f>
        <v/>
      </c>
      <c r="O234" s="125" t="str">
        <f ca="1">VLOOKUP(E234,Q4.SL!G:O,6,FALSE)</f>
        <v/>
      </c>
      <c r="P234" s="55" t="str">
        <f>IF(ROW()-9&gt;Inf.!$I$10,"",VLOOKUP(E234,Q4.SL!G:O,4,FALSE))</f>
        <v/>
      </c>
      <c r="Q234" s="54" t="str">
        <f ca="1">VLOOKUP(E234,Q4.SL!G:R,8,FALSE)</f>
        <v/>
      </c>
      <c r="R234" s="99" t="str">
        <f t="shared" ca="1" si="3"/>
        <v/>
      </c>
      <c r="S234" s="52"/>
    </row>
    <row r="235" spans="1:19" ht="21.95" customHeight="1">
      <c r="A235" s="99" t="str">
        <f ca="1">IFERROR(IF(AND(F235=0,I235=0,L235=0,O235=0),"-",VLOOKUP(E235,Rec.!H:N,7,FALSE)),"")</f>
        <v/>
      </c>
      <c r="B235" s="53" t="str">
        <f ca="1">IFERROR(VLOOKUP(E235,Rec.!B:H,4,FALSE),"")</f>
        <v/>
      </c>
      <c r="C235" s="53" t="str">
        <f ca="1">IFERROR(VLOOKUP(E235,Rec.!B:H,5,FALSE),"")</f>
        <v/>
      </c>
      <c r="D235" s="52" t="str">
        <f ca="1">IFERROR(VLOOKUP(E235,Rec.!B:H,6,FALSE),"")</f>
        <v/>
      </c>
      <c r="E235" s="99" t="str">
        <f ca="1">IFERROR(VLOOKUP(ROW()-9,Rec.!P:Q,2,FALSE),"")</f>
        <v/>
      </c>
      <c r="F235" s="99">
        <f ca="1">VLOOKUP(E235,Q1.SL!F:M,3,FALSE)</f>
        <v>0</v>
      </c>
      <c r="G235" s="93" t="str">
        <f>IF(ROW()-9&gt;Inf.!$I$10,"",VLOOKUP(E235,Q1.SL!F:M,4,FALSE))</f>
        <v/>
      </c>
      <c r="H235" s="54" t="str">
        <f ca="1">VLOOKUP(E235,Q1.SL!F:P,8,FALSE)</f>
        <v/>
      </c>
      <c r="I235" s="99" t="str">
        <f ca="1">VLOOKUP(E235,Q2.SL!G:O,6,FALSE)</f>
        <v/>
      </c>
      <c r="J235" s="55" t="str">
        <f>IF(ROW()-9&gt;Inf.!$I$10,"",VLOOKUP(E235,Q2.SL!G:O,4,FALSE))</f>
        <v/>
      </c>
      <c r="K235" s="54" t="str">
        <f ca="1">VLOOKUP(E235,Q2.SL!G:R,8,FALSE)</f>
        <v/>
      </c>
      <c r="L235" s="125" t="str">
        <f ca="1">VLOOKUP(E235,Q3.SL!G:O,6,FALSE)</f>
        <v/>
      </c>
      <c r="M235" s="93" t="str">
        <f>IF(ROW()-9&gt;Inf.!$I$10,"",VLOOKUP(E235,Q3.SL!G:O,4,FALSE))</f>
        <v/>
      </c>
      <c r="N235" s="54" t="str">
        <f ca="1">VLOOKUP(E235,Q3.SL!G:R,8,FALSE)</f>
        <v/>
      </c>
      <c r="O235" s="125" t="str">
        <f ca="1">VLOOKUP(E235,Q4.SL!G:O,6,FALSE)</f>
        <v/>
      </c>
      <c r="P235" s="55" t="str">
        <f>IF(ROW()-9&gt;Inf.!$I$10,"",VLOOKUP(E235,Q4.SL!G:O,4,FALSE))</f>
        <v/>
      </c>
      <c r="Q235" s="54" t="str">
        <f ca="1">VLOOKUP(E235,Q4.SL!G:R,8,FALSE)</f>
        <v/>
      </c>
      <c r="R235" s="99" t="str">
        <f t="shared" ca="1" si="3"/>
        <v/>
      </c>
      <c r="S235" s="52"/>
    </row>
    <row r="236" spans="1:19" ht="21.95" customHeight="1">
      <c r="A236" s="99" t="str">
        <f ca="1">IFERROR(IF(AND(F236=0,I236=0,L236=0,O236=0),"-",VLOOKUP(E236,Rec.!H:N,7,FALSE)),"")</f>
        <v/>
      </c>
      <c r="B236" s="53" t="str">
        <f ca="1">IFERROR(VLOOKUP(E236,Rec.!B:H,4,FALSE),"")</f>
        <v/>
      </c>
      <c r="C236" s="53" t="str">
        <f ca="1">IFERROR(VLOOKUP(E236,Rec.!B:H,5,FALSE),"")</f>
        <v/>
      </c>
      <c r="D236" s="52" t="str">
        <f ca="1">IFERROR(VLOOKUP(E236,Rec.!B:H,6,FALSE),"")</f>
        <v/>
      </c>
      <c r="E236" s="99" t="str">
        <f ca="1">IFERROR(VLOOKUP(ROW()-9,Rec.!P:Q,2,FALSE),"")</f>
        <v/>
      </c>
      <c r="F236" s="99">
        <f ca="1">VLOOKUP(E236,Q1.SL!F:M,3,FALSE)</f>
        <v>0</v>
      </c>
      <c r="G236" s="93" t="str">
        <f>IF(ROW()-9&gt;Inf.!$I$10,"",VLOOKUP(E236,Q1.SL!F:M,4,FALSE))</f>
        <v/>
      </c>
      <c r="H236" s="54" t="str">
        <f ca="1">VLOOKUP(E236,Q1.SL!F:P,8,FALSE)</f>
        <v/>
      </c>
      <c r="I236" s="99" t="str">
        <f ca="1">VLOOKUP(E236,Q2.SL!G:O,6,FALSE)</f>
        <v/>
      </c>
      <c r="J236" s="55" t="str">
        <f>IF(ROW()-9&gt;Inf.!$I$10,"",VLOOKUP(E236,Q2.SL!G:O,4,FALSE))</f>
        <v/>
      </c>
      <c r="K236" s="54" t="str">
        <f ca="1">VLOOKUP(E236,Q2.SL!G:R,8,FALSE)</f>
        <v/>
      </c>
      <c r="L236" s="125" t="str">
        <f ca="1">VLOOKUP(E236,Q3.SL!G:O,6,FALSE)</f>
        <v/>
      </c>
      <c r="M236" s="93" t="str">
        <f>IF(ROW()-9&gt;Inf.!$I$10,"",VLOOKUP(E236,Q3.SL!G:O,4,FALSE))</f>
        <v/>
      </c>
      <c r="N236" s="54" t="str">
        <f ca="1">VLOOKUP(E236,Q3.SL!G:R,8,FALSE)</f>
        <v/>
      </c>
      <c r="O236" s="125" t="str">
        <f ca="1">VLOOKUP(E236,Q4.SL!G:O,6,FALSE)</f>
        <v/>
      </c>
      <c r="P236" s="55" t="str">
        <f>IF(ROW()-9&gt;Inf.!$I$10,"",VLOOKUP(E236,Q4.SL!G:O,4,FALSE))</f>
        <v/>
      </c>
      <c r="Q236" s="54" t="str">
        <f ca="1">VLOOKUP(E236,Q4.SL!G:R,8,FALSE)</f>
        <v/>
      </c>
      <c r="R236" s="99" t="str">
        <f t="shared" ca="1" si="3"/>
        <v/>
      </c>
      <c r="S236" s="52"/>
    </row>
    <row r="237" spans="1:19" ht="21.95" customHeight="1">
      <c r="A237" s="99" t="str">
        <f ca="1">IFERROR(IF(AND(F237=0,I237=0,L237=0,O237=0),"-",VLOOKUP(E237,Rec.!H:N,7,FALSE)),"")</f>
        <v/>
      </c>
      <c r="B237" s="53" t="str">
        <f ca="1">IFERROR(VLOOKUP(E237,Rec.!B:H,4,FALSE),"")</f>
        <v/>
      </c>
      <c r="C237" s="53" t="str">
        <f ca="1">IFERROR(VLOOKUP(E237,Rec.!B:H,5,FALSE),"")</f>
        <v/>
      </c>
      <c r="D237" s="52" t="str">
        <f ca="1">IFERROR(VLOOKUP(E237,Rec.!B:H,6,FALSE),"")</f>
        <v/>
      </c>
      <c r="E237" s="99" t="str">
        <f ca="1">IFERROR(VLOOKUP(ROW()-9,Rec.!P:Q,2,FALSE),"")</f>
        <v/>
      </c>
      <c r="F237" s="99">
        <f ca="1">VLOOKUP(E237,Q1.SL!F:M,3,FALSE)</f>
        <v>0</v>
      </c>
      <c r="G237" s="93" t="str">
        <f>IF(ROW()-9&gt;Inf.!$I$10,"",VLOOKUP(E237,Q1.SL!F:M,4,FALSE))</f>
        <v/>
      </c>
      <c r="H237" s="54" t="str">
        <f ca="1">VLOOKUP(E237,Q1.SL!F:P,8,FALSE)</f>
        <v/>
      </c>
      <c r="I237" s="99" t="str">
        <f ca="1">VLOOKUP(E237,Q2.SL!G:O,6,FALSE)</f>
        <v/>
      </c>
      <c r="J237" s="55" t="str">
        <f>IF(ROW()-9&gt;Inf.!$I$10,"",VLOOKUP(E237,Q2.SL!G:O,4,FALSE))</f>
        <v/>
      </c>
      <c r="K237" s="54" t="str">
        <f ca="1">VLOOKUP(E237,Q2.SL!G:R,8,FALSE)</f>
        <v/>
      </c>
      <c r="L237" s="125" t="str">
        <f ca="1">VLOOKUP(E237,Q3.SL!G:O,6,FALSE)</f>
        <v/>
      </c>
      <c r="M237" s="93" t="str">
        <f>IF(ROW()-9&gt;Inf.!$I$10,"",VLOOKUP(E237,Q3.SL!G:O,4,FALSE))</f>
        <v/>
      </c>
      <c r="N237" s="54" t="str">
        <f ca="1">VLOOKUP(E237,Q3.SL!G:R,8,FALSE)</f>
        <v/>
      </c>
      <c r="O237" s="125" t="str">
        <f ca="1">VLOOKUP(E237,Q4.SL!G:O,6,FALSE)</f>
        <v/>
      </c>
      <c r="P237" s="55" t="str">
        <f>IF(ROW()-9&gt;Inf.!$I$10,"",VLOOKUP(E237,Q4.SL!G:O,4,FALSE))</f>
        <v/>
      </c>
      <c r="Q237" s="54" t="str">
        <f ca="1">VLOOKUP(E237,Q4.SL!G:R,8,FALSE)</f>
        <v/>
      </c>
      <c r="R237" s="99" t="str">
        <f t="shared" ca="1" si="3"/>
        <v/>
      </c>
      <c r="S237" s="52"/>
    </row>
    <row r="238" spans="1:19" ht="21.95" customHeight="1">
      <c r="A238" s="99" t="str">
        <f ca="1">IFERROR(IF(AND(F238=0,I238=0,L238=0,O238=0),"-",VLOOKUP(E238,Rec.!H:N,7,FALSE)),"")</f>
        <v/>
      </c>
      <c r="B238" s="53" t="str">
        <f ca="1">IFERROR(VLOOKUP(E238,Rec.!B:H,4,FALSE),"")</f>
        <v/>
      </c>
      <c r="C238" s="53" t="str">
        <f ca="1">IFERROR(VLOOKUP(E238,Rec.!B:H,5,FALSE),"")</f>
        <v/>
      </c>
      <c r="D238" s="52" t="str">
        <f ca="1">IFERROR(VLOOKUP(E238,Rec.!B:H,6,FALSE),"")</f>
        <v/>
      </c>
      <c r="E238" s="99" t="str">
        <f ca="1">IFERROR(VLOOKUP(ROW()-9,Rec.!P:Q,2,FALSE),"")</f>
        <v/>
      </c>
      <c r="F238" s="99">
        <f ca="1">VLOOKUP(E238,Q1.SL!F:M,3,FALSE)</f>
        <v>0</v>
      </c>
      <c r="G238" s="93" t="str">
        <f>IF(ROW()-9&gt;Inf.!$I$10,"",VLOOKUP(E238,Q1.SL!F:M,4,FALSE))</f>
        <v/>
      </c>
      <c r="H238" s="54" t="str">
        <f ca="1">VLOOKUP(E238,Q1.SL!F:P,8,FALSE)</f>
        <v/>
      </c>
      <c r="I238" s="99" t="str">
        <f ca="1">VLOOKUP(E238,Q2.SL!G:O,6,FALSE)</f>
        <v/>
      </c>
      <c r="J238" s="55" t="str">
        <f>IF(ROW()-9&gt;Inf.!$I$10,"",VLOOKUP(E238,Q2.SL!G:O,4,FALSE))</f>
        <v/>
      </c>
      <c r="K238" s="54" t="str">
        <f ca="1">VLOOKUP(E238,Q2.SL!G:R,8,FALSE)</f>
        <v/>
      </c>
      <c r="L238" s="125" t="str">
        <f ca="1">VLOOKUP(E238,Q3.SL!G:O,6,FALSE)</f>
        <v/>
      </c>
      <c r="M238" s="93" t="str">
        <f>IF(ROW()-9&gt;Inf.!$I$10,"",VLOOKUP(E238,Q3.SL!G:O,4,FALSE))</f>
        <v/>
      </c>
      <c r="N238" s="54" t="str">
        <f ca="1">VLOOKUP(E238,Q3.SL!G:R,8,FALSE)</f>
        <v/>
      </c>
      <c r="O238" s="125" t="str">
        <f ca="1">VLOOKUP(E238,Q4.SL!G:O,6,FALSE)</f>
        <v/>
      </c>
      <c r="P238" s="55" t="str">
        <f>IF(ROW()-9&gt;Inf.!$I$10,"",VLOOKUP(E238,Q4.SL!G:O,4,FALSE))</f>
        <v/>
      </c>
      <c r="Q238" s="54" t="str">
        <f ca="1">VLOOKUP(E238,Q4.SL!G:R,8,FALSE)</f>
        <v/>
      </c>
      <c r="R238" s="99" t="str">
        <f t="shared" ca="1" si="3"/>
        <v/>
      </c>
      <c r="S238" s="52"/>
    </row>
    <row r="239" spans="1:19" ht="21.95" customHeight="1">
      <c r="A239" s="99" t="str">
        <f ca="1">IFERROR(IF(AND(F239=0,I239=0,L239=0,O239=0),"-",VLOOKUP(E239,Rec.!H:N,7,FALSE)),"")</f>
        <v/>
      </c>
      <c r="B239" s="53" t="str">
        <f ca="1">IFERROR(VLOOKUP(E239,Rec.!B:H,4,FALSE),"")</f>
        <v/>
      </c>
      <c r="C239" s="53" t="str">
        <f ca="1">IFERROR(VLOOKUP(E239,Rec.!B:H,5,FALSE),"")</f>
        <v/>
      </c>
      <c r="D239" s="52" t="str">
        <f ca="1">IFERROR(VLOOKUP(E239,Rec.!B:H,6,FALSE),"")</f>
        <v/>
      </c>
      <c r="E239" s="99" t="str">
        <f ca="1">IFERROR(VLOOKUP(ROW()-9,Rec.!P:Q,2,FALSE),"")</f>
        <v/>
      </c>
      <c r="F239" s="99">
        <f ca="1">VLOOKUP(E239,Q1.SL!F:M,3,FALSE)</f>
        <v>0</v>
      </c>
      <c r="G239" s="93" t="str">
        <f>IF(ROW()-9&gt;Inf.!$I$10,"",VLOOKUP(E239,Q1.SL!F:M,4,FALSE))</f>
        <v/>
      </c>
      <c r="H239" s="54" t="str">
        <f ca="1">VLOOKUP(E239,Q1.SL!F:P,8,FALSE)</f>
        <v/>
      </c>
      <c r="I239" s="99" t="str">
        <f ca="1">VLOOKUP(E239,Q2.SL!G:O,6,FALSE)</f>
        <v/>
      </c>
      <c r="J239" s="55" t="str">
        <f>IF(ROW()-9&gt;Inf.!$I$10,"",VLOOKUP(E239,Q2.SL!G:O,4,FALSE))</f>
        <v/>
      </c>
      <c r="K239" s="54" t="str">
        <f ca="1">VLOOKUP(E239,Q2.SL!G:R,8,FALSE)</f>
        <v/>
      </c>
      <c r="L239" s="125" t="str">
        <f ca="1">VLOOKUP(E239,Q3.SL!G:O,6,FALSE)</f>
        <v/>
      </c>
      <c r="M239" s="93" t="str">
        <f>IF(ROW()-9&gt;Inf.!$I$10,"",VLOOKUP(E239,Q3.SL!G:O,4,FALSE))</f>
        <v/>
      </c>
      <c r="N239" s="54" t="str">
        <f ca="1">VLOOKUP(E239,Q3.SL!G:R,8,FALSE)</f>
        <v/>
      </c>
      <c r="O239" s="125" t="str">
        <f ca="1">VLOOKUP(E239,Q4.SL!G:O,6,FALSE)</f>
        <v/>
      </c>
      <c r="P239" s="55" t="str">
        <f>IF(ROW()-9&gt;Inf.!$I$10,"",VLOOKUP(E239,Q4.SL!G:O,4,FALSE))</f>
        <v/>
      </c>
      <c r="Q239" s="54" t="str">
        <f ca="1">VLOOKUP(E239,Q4.SL!G:R,8,FALSE)</f>
        <v/>
      </c>
      <c r="R239" s="99" t="str">
        <f t="shared" ca="1" si="3"/>
        <v/>
      </c>
      <c r="S239" s="52"/>
    </row>
    <row r="240" spans="1:19" ht="21.95" customHeight="1">
      <c r="A240" s="99" t="str">
        <f ca="1">IFERROR(IF(AND(F240=0,I240=0,L240=0,O240=0),"-",VLOOKUP(E240,Rec.!H:N,7,FALSE)),"")</f>
        <v/>
      </c>
      <c r="B240" s="53" t="str">
        <f ca="1">IFERROR(VLOOKUP(E240,Rec.!B:H,4,FALSE),"")</f>
        <v/>
      </c>
      <c r="C240" s="53" t="str">
        <f ca="1">IFERROR(VLOOKUP(E240,Rec.!B:H,5,FALSE),"")</f>
        <v/>
      </c>
      <c r="D240" s="52" t="str">
        <f ca="1">IFERROR(VLOOKUP(E240,Rec.!B:H,6,FALSE),"")</f>
        <v/>
      </c>
      <c r="E240" s="99" t="str">
        <f ca="1">IFERROR(VLOOKUP(ROW()-9,Rec.!P:Q,2,FALSE),"")</f>
        <v/>
      </c>
      <c r="F240" s="99">
        <f ca="1">VLOOKUP(E240,Q1.SL!F:M,3,FALSE)</f>
        <v>0</v>
      </c>
      <c r="G240" s="93" t="str">
        <f>IF(ROW()-9&gt;Inf.!$I$10,"",VLOOKUP(E240,Q1.SL!F:M,4,FALSE))</f>
        <v/>
      </c>
      <c r="H240" s="54" t="str">
        <f ca="1">VLOOKUP(E240,Q1.SL!F:P,8,FALSE)</f>
        <v/>
      </c>
      <c r="I240" s="99" t="str">
        <f ca="1">VLOOKUP(E240,Q2.SL!G:O,6,FALSE)</f>
        <v/>
      </c>
      <c r="J240" s="55" t="str">
        <f>IF(ROW()-9&gt;Inf.!$I$10,"",VLOOKUP(E240,Q2.SL!G:O,4,FALSE))</f>
        <v/>
      </c>
      <c r="K240" s="54" t="str">
        <f ca="1">VLOOKUP(E240,Q2.SL!G:R,8,FALSE)</f>
        <v/>
      </c>
      <c r="L240" s="125" t="str">
        <f ca="1">VLOOKUP(E240,Q3.SL!G:O,6,FALSE)</f>
        <v/>
      </c>
      <c r="M240" s="93" t="str">
        <f>IF(ROW()-9&gt;Inf.!$I$10,"",VLOOKUP(E240,Q3.SL!G:O,4,FALSE))</f>
        <v/>
      </c>
      <c r="N240" s="54" t="str">
        <f ca="1">VLOOKUP(E240,Q3.SL!G:R,8,FALSE)</f>
        <v/>
      </c>
      <c r="O240" s="125" t="str">
        <f ca="1">VLOOKUP(E240,Q4.SL!G:O,6,FALSE)</f>
        <v/>
      </c>
      <c r="P240" s="55" t="str">
        <f>IF(ROW()-9&gt;Inf.!$I$10,"",VLOOKUP(E240,Q4.SL!G:O,4,FALSE))</f>
        <v/>
      </c>
      <c r="Q240" s="54" t="str">
        <f ca="1">VLOOKUP(E240,Q4.SL!G:R,8,FALSE)</f>
        <v/>
      </c>
      <c r="R240" s="99" t="str">
        <f t="shared" ca="1" si="3"/>
        <v/>
      </c>
      <c r="S240" s="52"/>
    </row>
    <row r="241" spans="1:19" ht="21.95" customHeight="1">
      <c r="A241" s="99" t="str">
        <f ca="1">IFERROR(IF(AND(F241=0,I241=0,L241=0,O241=0),"-",VLOOKUP(E241,Rec.!H:N,7,FALSE)),"")</f>
        <v/>
      </c>
      <c r="B241" s="53" t="str">
        <f ca="1">IFERROR(VLOOKUP(E241,Rec.!B:H,4,FALSE),"")</f>
        <v/>
      </c>
      <c r="C241" s="53" t="str">
        <f ca="1">IFERROR(VLOOKUP(E241,Rec.!B:H,5,FALSE),"")</f>
        <v/>
      </c>
      <c r="D241" s="52" t="str">
        <f ca="1">IFERROR(VLOOKUP(E241,Rec.!B:H,6,FALSE),"")</f>
        <v/>
      </c>
      <c r="E241" s="99" t="str">
        <f ca="1">IFERROR(VLOOKUP(ROW()-9,Rec.!P:Q,2,FALSE),"")</f>
        <v/>
      </c>
      <c r="F241" s="99">
        <f ca="1">VLOOKUP(E241,Q1.SL!F:M,3,FALSE)</f>
        <v>0</v>
      </c>
      <c r="G241" s="93" t="str">
        <f>IF(ROW()-9&gt;Inf.!$I$10,"",VLOOKUP(E241,Q1.SL!F:M,4,FALSE))</f>
        <v/>
      </c>
      <c r="H241" s="54" t="str">
        <f ca="1">VLOOKUP(E241,Q1.SL!F:P,8,FALSE)</f>
        <v/>
      </c>
      <c r="I241" s="99" t="str">
        <f ca="1">VLOOKUP(E241,Q2.SL!G:O,6,FALSE)</f>
        <v/>
      </c>
      <c r="J241" s="55" t="str">
        <f>IF(ROW()-9&gt;Inf.!$I$10,"",VLOOKUP(E241,Q2.SL!G:O,4,FALSE))</f>
        <v/>
      </c>
      <c r="K241" s="54" t="str">
        <f ca="1">VLOOKUP(E241,Q2.SL!G:R,8,FALSE)</f>
        <v/>
      </c>
      <c r="L241" s="125" t="str">
        <f ca="1">VLOOKUP(E241,Q3.SL!G:O,6,FALSE)</f>
        <v/>
      </c>
      <c r="M241" s="93" t="str">
        <f>IF(ROW()-9&gt;Inf.!$I$10,"",VLOOKUP(E241,Q3.SL!G:O,4,FALSE))</f>
        <v/>
      </c>
      <c r="N241" s="54" t="str">
        <f ca="1">VLOOKUP(E241,Q3.SL!G:R,8,FALSE)</f>
        <v/>
      </c>
      <c r="O241" s="125" t="str">
        <f ca="1">VLOOKUP(E241,Q4.SL!G:O,6,FALSE)</f>
        <v/>
      </c>
      <c r="P241" s="55" t="str">
        <f>IF(ROW()-9&gt;Inf.!$I$10,"",VLOOKUP(E241,Q4.SL!G:O,4,FALSE))</f>
        <v/>
      </c>
      <c r="Q241" s="54" t="str">
        <f ca="1">VLOOKUP(E241,Q4.SL!G:R,8,FALSE)</f>
        <v/>
      </c>
      <c r="R241" s="99" t="str">
        <f t="shared" ca="1" si="3"/>
        <v/>
      </c>
      <c r="S241" s="52"/>
    </row>
    <row r="242" spans="1:19" ht="21.95" customHeight="1">
      <c r="A242" s="99" t="str">
        <f ca="1">IFERROR(IF(AND(F242=0,I242=0,L242=0,O242=0),"-",VLOOKUP(E242,Rec.!H:N,7,FALSE)),"")</f>
        <v/>
      </c>
      <c r="B242" s="53" t="str">
        <f ca="1">IFERROR(VLOOKUP(E242,Rec.!B:H,4,FALSE),"")</f>
        <v/>
      </c>
      <c r="C242" s="53" t="str">
        <f ca="1">IFERROR(VLOOKUP(E242,Rec.!B:H,5,FALSE),"")</f>
        <v/>
      </c>
      <c r="D242" s="52" t="str">
        <f ca="1">IFERROR(VLOOKUP(E242,Rec.!B:H,6,FALSE),"")</f>
        <v/>
      </c>
      <c r="E242" s="99" t="str">
        <f ca="1">IFERROR(VLOOKUP(ROW()-9,Rec.!P:Q,2,FALSE),"")</f>
        <v/>
      </c>
      <c r="F242" s="99">
        <f ca="1">VLOOKUP(E242,Q1.SL!F:M,3,FALSE)</f>
        <v>0</v>
      </c>
      <c r="G242" s="93" t="str">
        <f>IF(ROW()-9&gt;Inf.!$I$10,"",VLOOKUP(E242,Q1.SL!F:M,4,FALSE))</f>
        <v/>
      </c>
      <c r="H242" s="54" t="str">
        <f ca="1">VLOOKUP(E242,Q1.SL!F:P,8,FALSE)</f>
        <v/>
      </c>
      <c r="I242" s="99" t="str">
        <f ca="1">VLOOKUP(E242,Q2.SL!G:O,6,FALSE)</f>
        <v/>
      </c>
      <c r="J242" s="55" t="str">
        <f>IF(ROW()-9&gt;Inf.!$I$10,"",VLOOKUP(E242,Q2.SL!G:O,4,FALSE))</f>
        <v/>
      </c>
      <c r="K242" s="54" t="str">
        <f ca="1">VLOOKUP(E242,Q2.SL!G:R,8,FALSE)</f>
        <v/>
      </c>
      <c r="L242" s="125" t="str">
        <f ca="1">VLOOKUP(E242,Q3.SL!G:O,6,FALSE)</f>
        <v/>
      </c>
      <c r="M242" s="93" t="str">
        <f>IF(ROW()-9&gt;Inf.!$I$10,"",VLOOKUP(E242,Q3.SL!G:O,4,FALSE))</f>
        <v/>
      </c>
      <c r="N242" s="54" t="str">
        <f ca="1">VLOOKUP(E242,Q3.SL!G:R,8,FALSE)</f>
        <v/>
      </c>
      <c r="O242" s="125" t="str">
        <f ca="1">VLOOKUP(E242,Q4.SL!G:O,6,FALSE)</f>
        <v/>
      </c>
      <c r="P242" s="55" t="str">
        <f>IF(ROW()-9&gt;Inf.!$I$10,"",VLOOKUP(E242,Q4.SL!G:O,4,FALSE))</f>
        <v/>
      </c>
      <c r="Q242" s="54" t="str">
        <f ca="1">VLOOKUP(E242,Q4.SL!G:R,8,FALSE)</f>
        <v/>
      </c>
      <c r="R242" s="99" t="str">
        <f t="shared" ca="1" si="3"/>
        <v/>
      </c>
      <c r="S242" s="52"/>
    </row>
    <row r="243" spans="1:19" ht="21.95" customHeight="1">
      <c r="A243" s="99" t="str">
        <f ca="1">IFERROR(IF(AND(F243=0,I243=0,L243=0,O243=0),"-",VLOOKUP(E243,Rec.!H:N,7,FALSE)),"")</f>
        <v/>
      </c>
      <c r="B243" s="53" t="str">
        <f ca="1">IFERROR(VLOOKUP(E243,Rec.!B:H,4,FALSE),"")</f>
        <v/>
      </c>
      <c r="C243" s="53" t="str">
        <f ca="1">IFERROR(VLOOKUP(E243,Rec.!B:H,5,FALSE),"")</f>
        <v/>
      </c>
      <c r="D243" s="52" t="str">
        <f ca="1">IFERROR(VLOOKUP(E243,Rec.!B:H,6,FALSE),"")</f>
        <v/>
      </c>
      <c r="E243" s="99" t="str">
        <f ca="1">IFERROR(VLOOKUP(ROW()-9,Rec.!P:Q,2,FALSE),"")</f>
        <v/>
      </c>
      <c r="F243" s="99">
        <f ca="1">VLOOKUP(E243,Q1.SL!F:M,3,FALSE)</f>
        <v>0</v>
      </c>
      <c r="G243" s="93" t="str">
        <f>IF(ROW()-9&gt;Inf.!$I$10,"",VLOOKUP(E243,Q1.SL!F:M,4,FALSE))</f>
        <v/>
      </c>
      <c r="H243" s="54" t="str">
        <f ca="1">VLOOKUP(E243,Q1.SL!F:P,8,FALSE)</f>
        <v/>
      </c>
      <c r="I243" s="99" t="str">
        <f ca="1">VLOOKUP(E243,Q2.SL!G:O,6,FALSE)</f>
        <v/>
      </c>
      <c r="J243" s="55" t="str">
        <f>IF(ROW()-9&gt;Inf.!$I$10,"",VLOOKUP(E243,Q2.SL!G:O,4,FALSE))</f>
        <v/>
      </c>
      <c r="K243" s="54" t="str">
        <f ca="1">VLOOKUP(E243,Q2.SL!G:R,8,FALSE)</f>
        <v/>
      </c>
      <c r="L243" s="125" t="str">
        <f ca="1">VLOOKUP(E243,Q3.SL!G:O,6,FALSE)</f>
        <v/>
      </c>
      <c r="M243" s="93" t="str">
        <f>IF(ROW()-9&gt;Inf.!$I$10,"",VLOOKUP(E243,Q3.SL!G:O,4,FALSE))</f>
        <v/>
      </c>
      <c r="N243" s="54" t="str">
        <f ca="1">VLOOKUP(E243,Q3.SL!G:R,8,FALSE)</f>
        <v/>
      </c>
      <c r="O243" s="125" t="str">
        <f ca="1">VLOOKUP(E243,Q4.SL!G:O,6,FALSE)</f>
        <v/>
      </c>
      <c r="P243" s="55" t="str">
        <f>IF(ROW()-9&gt;Inf.!$I$10,"",VLOOKUP(E243,Q4.SL!G:O,4,FALSE))</f>
        <v/>
      </c>
      <c r="Q243" s="54" t="str">
        <f ca="1">VLOOKUP(E243,Q4.SL!G:R,8,FALSE)</f>
        <v/>
      </c>
      <c r="R243" s="99" t="str">
        <f t="shared" ca="1" si="3"/>
        <v/>
      </c>
      <c r="S243" s="52"/>
    </row>
    <row r="244" spans="1:19" ht="21.95" customHeight="1">
      <c r="A244" s="99" t="str">
        <f ca="1">IFERROR(IF(AND(F244=0,I244=0,L244=0,O244=0),"-",VLOOKUP(E244,Rec.!H:N,7,FALSE)),"")</f>
        <v/>
      </c>
      <c r="B244" s="53" t="str">
        <f ca="1">IFERROR(VLOOKUP(E244,Rec.!B:H,4,FALSE),"")</f>
        <v/>
      </c>
      <c r="C244" s="53" t="str">
        <f ca="1">IFERROR(VLOOKUP(E244,Rec.!B:H,5,FALSE),"")</f>
        <v/>
      </c>
      <c r="D244" s="52" t="str">
        <f ca="1">IFERROR(VLOOKUP(E244,Rec.!B:H,6,FALSE),"")</f>
        <v/>
      </c>
      <c r="E244" s="99" t="str">
        <f ca="1">IFERROR(VLOOKUP(ROW()-9,Rec.!P:Q,2,FALSE),"")</f>
        <v/>
      </c>
      <c r="F244" s="99">
        <f ca="1">VLOOKUP(E244,Q1.SL!F:M,3,FALSE)</f>
        <v>0</v>
      </c>
      <c r="G244" s="93" t="str">
        <f>IF(ROW()-9&gt;Inf.!$I$10,"",VLOOKUP(E244,Q1.SL!F:M,4,FALSE))</f>
        <v/>
      </c>
      <c r="H244" s="54" t="str">
        <f ca="1">VLOOKUP(E244,Q1.SL!F:P,8,FALSE)</f>
        <v/>
      </c>
      <c r="I244" s="99" t="str">
        <f ca="1">VLOOKUP(E244,Q2.SL!G:O,6,FALSE)</f>
        <v/>
      </c>
      <c r="J244" s="55" t="str">
        <f>IF(ROW()-9&gt;Inf.!$I$10,"",VLOOKUP(E244,Q2.SL!G:O,4,FALSE))</f>
        <v/>
      </c>
      <c r="K244" s="54" t="str">
        <f ca="1">VLOOKUP(E244,Q2.SL!G:R,8,FALSE)</f>
        <v/>
      </c>
      <c r="L244" s="125" t="str">
        <f ca="1">VLOOKUP(E244,Q3.SL!G:O,6,FALSE)</f>
        <v/>
      </c>
      <c r="M244" s="93" t="str">
        <f>IF(ROW()-9&gt;Inf.!$I$10,"",VLOOKUP(E244,Q3.SL!G:O,4,FALSE))</f>
        <v/>
      </c>
      <c r="N244" s="54" t="str">
        <f ca="1">VLOOKUP(E244,Q3.SL!G:R,8,FALSE)</f>
        <v/>
      </c>
      <c r="O244" s="125" t="str">
        <f ca="1">VLOOKUP(E244,Q4.SL!G:O,6,FALSE)</f>
        <v/>
      </c>
      <c r="P244" s="55" t="str">
        <f>IF(ROW()-9&gt;Inf.!$I$10,"",VLOOKUP(E244,Q4.SL!G:O,4,FALSE))</f>
        <v/>
      </c>
      <c r="Q244" s="54" t="str">
        <f ca="1">VLOOKUP(E244,Q4.SL!G:R,8,FALSE)</f>
        <v/>
      </c>
      <c r="R244" s="99" t="str">
        <f t="shared" ca="1" si="3"/>
        <v/>
      </c>
      <c r="S244" s="52"/>
    </row>
    <row r="245" spans="1:19" ht="21.95" customHeight="1">
      <c r="A245" s="99" t="str">
        <f ca="1">IFERROR(IF(AND(F245=0,I245=0,L245=0,O245=0),"-",VLOOKUP(E245,Rec.!H:N,7,FALSE)),"")</f>
        <v/>
      </c>
      <c r="B245" s="53" t="str">
        <f ca="1">IFERROR(VLOOKUP(E245,Rec.!B:H,4,FALSE),"")</f>
        <v/>
      </c>
      <c r="C245" s="53" t="str">
        <f ca="1">IFERROR(VLOOKUP(E245,Rec.!B:H,5,FALSE),"")</f>
        <v/>
      </c>
      <c r="D245" s="52" t="str">
        <f ca="1">IFERROR(VLOOKUP(E245,Rec.!B:H,6,FALSE),"")</f>
        <v/>
      </c>
      <c r="E245" s="99" t="str">
        <f ca="1">IFERROR(VLOOKUP(ROW()-9,Rec.!P:Q,2,FALSE),"")</f>
        <v/>
      </c>
      <c r="F245" s="99">
        <f ca="1">VLOOKUP(E245,Q1.SL!F:M,3,FALSE)</f>
        <v>0</v>
      </c>
      <c r="G245" s="93" t="str">
        <f>IF(ROW()-9&gt;Inf.!$I$10,"",VLOOKUP(E245,Q1.SL!F:M,4,FALSE))</f>
        <v/>
      </c>
      <c r="H245" s="54" t="str">
        <f ca="1">VLOOKUP(E245,Q1.SL!F:P,8,FALSE)</f>
        <v/>
      </c>
      <c r="I245" s="99" t="str">
        <f ca="1">VLOOKUP(E245,Q2.SL!G:O,6,FALSE)</f>
        <v/>
      </c>
      <c r="J245" s="55" t="str">
        <f>IF(ROW()-9&gt;Inf.!$I$10,"",VLOOKUP(E245,Q2.SL!G:O,4,FALSE))</f>
        <v/>
      </c>
      <c r="K245" s="54" t="str">
        <f ca="1">VLOOKUP(E245,Q2.SL!G:R,8,FALSE)</f>
        <v/>
      </c>
      <c r="L245" s="125" t="str">
        <f ca="1">VLOOKUP(E245,Q3.SL!G:O,6,FALSE)</f>
        <v/>
      </c>
      <c r="M245" s="93" t="str">
        <f>IF(ROW()-9&gt;Inf.!$I$10,"",VLOOKUP(E245,Q3.SL!G:O,4,FALSE))</f>
        <v/>
      </c>
      <c r="N245" s="54" t="str">
        <f ca="1">VLOOKUP(E245,Q3.SL!G:R,8,FALSE)</f>
        <v/>
      </c>
      <c r="O245" s="125" t="str">
        <f ca="1">VLOOKUP(E245,Q4.SL!G:O,6,FALSE)</f>
        <v/>
      </c>
      <c r="P245" s="55" t="str">
        <f>IF(ROW()-9&gt;Inf.!$I$10,"",VLOOKUP(E245,Q4.SL!G:O,4,FALSE))</f>
        <v/>
      </c>
      <c r="Q245" s="54" t="str">
        <f ca="1">VLOOKUP(E245,Q4.SL!G:R,8,FALSE)</f>
        <v/>
      </c>
      <c r="R245" s="99" t="str">
        <f t="shared" ca="1" si="3"/>
        <v/>
      </c>
      <c r="S245" s="52"/>
    </row>
    <row r="246" spans="1:19" ht="21.95" customHeight="1">
      <c r="A246" s="99" t="str">
        <f ca="1">IFERROR(IF(AND(F246=0,I246=0,L246=0,O246=0),"-",VLOOKUP(E246,Rec.!H:N,7,FALSE)),"")</f>
        <v/>
      </c>
      <c r="B246" s="53" t="str">
        <f ca="1">IFERROR(VLOOKUP(E246,Rec.!B:H,4,FALSE),"")</f>
        <v/>
      </c>
      <c r="C246" s="53" t="str">
        <f ca="1">IFERROR(VLOOKUP(E246,Rec.!B:H,5,FALSE),"")</f>
        <v/>
      </c>
      <c r="D246" s="52" t="str">
        <f ca="1">IFERROR(VLOOKUP(E246,Rec.!B:H,6,FALSE),"")</f>
        <v/>
      </c>
      <c r="E246" s="99" t="str">
        <f ca="1">IFERROR(VLOOKUP(ROW()-9,Rec.!P:Q,2,FALSE),"")</f>
        <v/>
      </c>
      <c r="F246" s="99">
        <f ca="1">VLOOKUP(E246,Q1.SL!F:M,3,FALSE)</f>
        <v>0</v>
      </c>
      <c r="G246" s="93" t="str">
        <f>IF(ROW()-9&gt;Inf.!$I$10,"",VLOOKUP(E246,Q1.SL!F:M,4,FALSE))</f>
        <v/>
      </c>
      <c r="H246" s="54" t="str">
        <f ca="1">VLOOKUP(E246,Q1.SL!F:P,8,FALSE)</f>
        <v/>
      </c>
      <c r="I246" s="99" t="str">
        <f ca="1">VLOOKUP(E246,Q2.SL!G:O,6,FALSE)</f>
        <v/>
      </c>
      <c r="J246" s="55" t="str">
        <f>IF(ROW()-9&gt;Inf.!$I$10,"",VLOOKUP(E246,Q2.SL!G:O,4,FALSE))</f>
        <v/>
      </c>
      <c r="K246" s="54" t="str">
        <f ca="1">VLOOKUP(E246,Q2.SL!G:R,8,FALSE)</f>
        <v/>
      </c>
      <c r="L246" s="125" t="str">
        <f ca="1">VLOOKUP(E246,Q3.SL!G:O,6,FALSE)</f>
        <v/>
      </c>
      <c r="M246" s="93" t="str">
        <f>IF(ROW()-9&gt;Inf.!$I$10,"",VLOOKUP(E246,Q3.SL!G:O,4,FALSE))</f>
        <v/>
      </c>
      <c r="N246" s="54" t="str">
        <f ca="1">VLOOKUP(E246,Q3.SL!G:R,8,FALSE)</f>
        <v/>
      </c>
      <c r="O246" s="125" t="str">
        <f ca="1">VLOOKUP(E246,Q4.SL!G:O,6,FALSE)</f>
        <v/>
      </c>
      <c r="P246" s="55" t="str">
        <f>IF(ROW()-9&gt;Inf.!$I$10,"",VLOOKUP(E246,Q4.SL!G:O,4,FALSE))</f>
        <v/>
      </c>
      <c r="Q246" s="54" t="str">
        <f ca="1">VLOOKUP(E246,Q4.SL!G:R,8,FALSE)</f>
        <v/>
      </c>
      <c r="R246" s="99" t="str">
        <f t="shared" ca="1" si="3"/>
        <v/>
      </c>
      <c r="S246" s="52"/>
    </row>
    <row r="247" spans="1:19" ht="21.95" customHeight="1">
      <c r="A247" s="99" t="str">
        <f ca="1">IFERROR(IF(AND(F247=0,I247=0,L247=0,O247=0),"-",VLOOKUP(E247,Rec.!H:N,7,FALSE)),"")</f>
        <v/>
      </c>
      <c r="B247" s="53" t="str">
        <f ca="1">IFERROR(VLOOKUP(E247,Rec.!B:H,4,FALSE),"")</f>
        <v/>
      </c>
      <c r="C247" s="53" t="str">
        <f ca="1">IFERROR(VLOOKUP(E247,Rec.!B:H,5,FALSE),"")</f>
        <v/>
      </c>
      <c r="D247" s="52" t="str">
        <f ca="1">IFERROR(VLOOKUP(E247,Rec.!B:H,6,FALSE),"")</f>
        <v/>
      </c>
      <c r="E247" s="99" t="str">
        <f ca="1">IFERROR(VLOOKUP(ROW()-9,Rec.!P:Q,2,FALSE),"")</f>
        <v/>
      </c>
      <c r="F247" s="99">
        <f ca="1">VLOOKUP(E247,Q1.SL!F:M,3,FALSE)</f>
        <v>0</v>
      </c>
      <c r="G247" s="93" t="str">
        <f>IF(ROW()-9&gt;Inf.!$I$10,"",VLOOKUP(E247,Q1.SL!F:M,4,FALSE))</f>
        <v/>
      </c>
      <c r="H247" s="54" t="str">
        <f ca="1">VLOOKUP(E247,Q1.SL!F:P,8,FALSE)</f>
        <v/>
      </c>
      <c r="I247" s="99" t="str">
        <f ca="1">VLOOKUP(E247,Q2.SL!G:O,6,FALSE)</f>
        <v/>
      </c>
      <c r="J247" s="55" t="str">
        <f>IF(ROW()-9&gt;Inf.!$I$10,"",VLOOKUP(E247,Q2.SL!G:O,4,FALSE))</f>
        <v/>
      </c>
      <c r="K247" s="54" t="str">
        <f ca="1">VLOOKUP(E247,Q2.SL!G:R,8,FALSE)</f>
        <v/>
      </c>
      <c r="L247" s="125" t="str">
        <f ca="1">VLOOKUP(E247,Q3.SL!G:O,6,FALSE)</f>
        <v/>
      </c>
      <c r="M247" s="93" t="str">
        <f>IF(ROW()-9&gt;Inf.!$I$10,"",VLOOKUP(E247,Q3.SL!G:O,4,FALSE))</f>
        <v/>
      </c>
      <c r="N247" s="54" t="str">
        <f ca="1">VLOOKUP(E247,Q3.SL!G:R,8,FALSE)</f>
        <v/>
      </c>
      <c r="O247" s="125" t="str">
        <f ca="1">VLOOKUP(E247,Q4.SL!G:O,6,FALSE)</f>
        <v/>
      </c>
      <c r="P247" s="55" t="str">
        <f>IF(ROW()-9&gt;Inf.!$I$10,"",VLOOKUP(E247,Q4.SL!G:O,4,FALSE))</f>
        <v/>
      </c>
      <c r="Q247" s="54" t="str">
        <f ca="1">VLOOKUP(E247,Q4.SL!G:R,8,FALSE)</f>
        <v/>
      </c>
      <c r="R247" s="99" t="str">
        <f t="shared" ca="1" si="3"/>
        <v/>
      </c>
      <c r="S247" s="52"/>
    </row>
    <row r="248" spans="1:19" ht="21.95" customHeight="1">
      <c r="A248" s="99" t="str">
        <f ca="1">IFERROR(IF(AND(F248=0,I248=0,L248=0,O248=0),"-",VLOOKUP(E248,Rec.!H:N,7,FALSE)),"")</f>
        <v/>
      </c>
      <c r="B248" s="53" t="str">
        <f ca="1">IFERROR(VLOOKUP(E248,Rec.!B:H,4,FALSE),"")</f>
        <v/>
      </c>
      <c r="C248" s="53" t="str">
        <f ca="1">IFERROR(VLOOKUP(E248,Rec.!B:H,5,FALSE),"")</f>
        <v/>
      </c>
      <c r="D248" s="52" t="str">
        <f ca="1">IFERROR(VLOOKUP(E248,Rec.!B:H,6,FALSE),"")</f>
        <v/>
      </c>
      <c r="E248" s="99" t="str">
        <f ca="1">IFERROR(VLOOKUP(ROW()-9,Rec.!P:Q,2,FALSE),"")</f>
        <v/>
      </c>
      <c r="F248" s="99">
        <f ca="1">VLOOKUP(E248,Q1.SL!F:M,3,FALSE)</f>
        <v>0</v>
      </c>
      <c r="G248" s="93" t="str">
        <f>IF(ROW()-9&gt;Inf.!$I$10,"",VLOOKUP(E248,Q1.SL!F:M,4,FALSE))</f>
        <v/>
      </c>
      <c r="H248" s="54" t="str">
        <f ca="1">VLOOKUP(E248,Q1.SL!F:P,8,FALSE)</f>
        <v/>
      </c>
      <c r="I248" s="99" t="str">
        <f ca="1">VLOOKUP(E248,Q2.SL!G:O,6,FALSE)</f>
        <v/>
      </c>
      <c r="J248" s="55" t="str">
        <f>IF(ROW()-9&gt;Inf.!$I$10,"",VLOOKUP(E248,Q2.SL!G:O,4,FALSE))</f>
        <v/>
      </c>
      <c r="K248" s="54" t="str">
        <f ca="1">VLOOKUP(E248,Q2.SL!G:R,8,FALSE)</f>
        <v/>
      </c>
      <c r="L248" s="125" t="str">
        <f ca="1">VLOOKUP(E248,Q3.SL!G:O,6,FALSE)</f>
        <v/>
      </c>
      <c r="M248" s="93" t="str">
        <f>IF(ROW()-9&gt;Inf.!$I$10,"",VLOOKUP(E248,Q3.SL!G:O,4,FALSE))</f>
        <v/>
      </c>
      <c r="N248" s="54" t="str">
        <f ca="1">VLOOKUP(E248,Q3.SL!G:R,8,FALSE)</f>
        <v/>
      </c>
      <c r="O248" s="125" t="str">
        <f ca="1">VLOOKUP(E248,Q4.SL!G:O,6,FALSE)</f>
        <v/>
      </c>
      <c r="P248" s="55" t="str">
        <f>IF(ROW()-9&gt;Inf.!$I$10,"",VLOOKUP(E248,Q4.SL!G:O,4,FALSE))</f>
        <v/>
      </c>
      <c r="Q248" s="54" t="str">
        <f ca="1">VLOOKUP(E248,Q4.SL!G:R,8,FALSE)</f>
        <v/>
      </c>
      <c r="R248" s="99" t="str">
        <f t="shared" ca="1" si="3"/>
        <v/>
      </c>
      <c r="S248" s="52"/>
    </row>
    <row r="249" spans="1:19" ht="21.95" customHeight="1">
      <c r="A249" s="99" t="str">
        <f ca="1">IFERROR(IF(AND(F249=0,I249=0,L249=0,O249=0),"-",VLOOKUP(E249,Rec.!H:N,7,FALSE)),"")</f>
        <v/>
      </c>
      <c r="B249" s="53" t="str">
        <f ca="1">IFERROR(VLOOKUP(E249,Rec.!B:H,4,FALSE),"")</f>
        <v/>
      </c>
      <c r="C249" s="53" t="str">
        <f ca="1">IFERROR(VLOOKUP(E249,Rec.!B:H,5,FALSE),"")</f>
        <v/>
      </c>
      <c r="D249" s="52" t="str">
        <f ca="1">IFERROR(VLOOKUP(E249,Rec.!B:H,6,FALSE),"")</f>
        <v/>
      </c>
      <c r="E249" s="99" t="str">
        <f ca="1">IFERROR(VLOOKUP(ROW()-9,Rec.!P:Q,2,FALSE),"")</f>
        <v/>
      </c>
      <c r="F249" s="99">
        <f ca="1">VLOOKUP(E249,Q1.SL!F:M,3,FALSE)</f>
        <v>0</v>
      </c>
      <c r="G249" s="93" t="str">
        <f>IF(ROW()-9&gt;Inf.!$I$10,"",VLOOKUP(E249,Q1.SL!F:M,4,FALSE))</f>
        <v/>
      </c>
      <c r="H249" s="54" t="str">
        <f ca="1">VLOOKUP(E249,Q1.SL!F:P,8,FALSE)</f>
        <v/>
      </c>
      <c r="I249" s="99" t="str">
        <f ca="1">VLOOKUP(E249,Q2.SL!G:O,6,FALSE)</f>
        <v/>
      </c>
      <c r="J249" s="55" t="str">
        <f>IF(ROW()-9&gt;Inf.!$I$10,"",VLOOKUP(E249,Q2.SL!G:O,4,FALSE))</f>
        <v/>
      </c>
      <c r="K249" s="54" t="str">
        <f ca="1">VLOOKUP(E249,Q2.SL!G:R,8,FALSE)</f>
        <v/>
      </c>
      <c r="L249" s="125" t="str">
        <f ca="1">VLOOKUP(E249,Q3.SL!G:O,6,FALSE)</f>
        <v/>
      </c>
      <c r="M249" s="93" t="str">
        <f>IF(ROW()-9&gt;Inf.!$I$10,"",VLOOKUP(E249,Q3.SL!G:O,4,FALSE))</f>
        <v/>
      </c>
      <c r="N249" s="54" t="str">
        <f ca="1">VLOOKUP(E249,Q3.SL!G:R,8,FALSE)</f>
        <v/>
      </c>
      <c r="O249" s="125" t="str">
        <f ca="1">VLOOKUP(E249,Q4.SL!G:O,6,FALSE)</f>
        <v/>
      </c>
      <c r="P249" s="55" t="str">
        <f>IF(ROW()-9&gt;Inf.!$I$10,"",VLOOKUP(E249,Q4.SL!G:O,4,FALSE))</f>
        <v/>
      </c>
      <c r="Q249" s="54" t="str">
        <f ca="1">VLOOKUP(E249,Q4.SL!G:R,8,FALSE)</f>
        <v/>
      </c>
      <c r="R249" s="99" t="str">
        <f t="shared" ca="1" si="3"/>
        <v/>
      </c>
      <c r="S249" s="52"/>
    </row>
    <row r="250" spans="1:19" ht="21.95" customHeight="1">
      <c r="A250" s="99" t="str">
        <f ca="1">IFERROR(IF(AND(F250=0,I250=0,L250=0,O250=0),"-",VLOOKUP(E250,Rec.!H:N,7,FALSE)),"")</f>
        <v/>
      </c>
      <c r="B250" s="53" t="str">
        <f ca="1">IFERROR(VLOOKUP(E250,Rec.!B:H,4,FALSE),"")</f>
        <v/>
      </c>
      <c r="C250" s="53" t="str">
        <f ca="1">IFERROR(VLOOKUP(E250,Rec.!B:H,5,FALSE),"")</f>
        <v/>
      </c>
      <c r="D250" s="52" t="str">
        <f ca="1">IFERROR(VLOOKUP(E250,Rec.!B:H,6,FALSE),"")</f>
        <v/>
      </c>
      <c r="E250" s="99" t="str">
        <f ca="1">IFERROR(VLOOKUP(ROW()-9,Rec.!P:Q,2,FALSE),"")</f>
        <v/>
      </c>
      <c r="F250" s="99">
        <f ca="1">VLOOKUP(E250,Q1.SL!F:M,3,FALSE)</f>
        <v>0</v>
      </c>
      <c r="G250" s="93" t="str">
        <f>IF(ROW()-9&gt;Inf.!$I$10,"",VLOOKUP(E250,Q1.SL!F:M,4,FALSE))</f>
        <v/>
      </c>
      <c r="H250" s="54" t="str">
        <f ca="1">VLOOKUP(E250,Q1.SL!F:P,8,FALSE)</f>
        <v/>
      </c>
      <c r="I250" s="99" t="str">
        <f ca="1">VLOOKUP(E250,Q2.SL!G:O,6,FALSE)</f>
        <v/>
      </c>
      <c r="J250" s="55" t="str">
        <f>IF(ROW()-9&gt;Inf.!$I$10,"",VLOOKUP(E250,Q2.SL!G:O,4,FALSE))</f>
        <v/>
      </c>
      <c r="K250" s="54" t="str">
        <f ca="1">VLOOKUP(E250,Q2.SL!G:R,8,FALSE)</f>
        <v/>
      </c>
      <c r="L250" s="125" t="str">
        <f ca="1">VLOOKUP(E250,Q3.SL!G:O,6,FALSE)</f>
        <v/>
      </c>
      <c r="M250" s="93" t="str">
        <f>IF(ROW()-9&gt;Inf.!$I$10,"",VLOOKUP(E250,Q3.SL!G:O,4,FALSE))</f>
        <v/>
      </c>
      <c r="N250" s="54" t="str">
        <f ca="1">VLOOKUP(E250,Q3.SL!G:R,8,FALSE)</f>
        <v/>
      </c>
      <c r="O250" s="125" t="str">
        <f ca="1">VLOOKUP(E250,Q4.SL!G:O,6,FALSE)</f>
        <v/>
      </c>
      <c r="P250" s="55" t="str">
        <f>IF(ROW()-9&gt;Inf.!$I$10,"",VLOOKUP(E250,Q4.SL!G:O,4,FALSE))</f>
        <v/>
      </c>
      <c r="Q250" s="54" t="str">
        <f ca="1">VLOOKUP(E250,Q4.SL!G:R,8,FALSE)</f>
        <v/>
      </c>
      <c r="R250" s="99" t="str">
        <f t="shared" ca="1" si="3"/>
        <v/>
      </c>
      <c r="S250" s="52"/>
    </row>
    <row r="251" spans="1:19" ht="21.95" customHeight="1">
      <c r="A251" s="99" t="str">
        <f ca="1">IFERROR(IF(AND(F251=0,I251=0,L251=0,O251=0),"-",VLOOKUP(E251,Rec.!H:N,7,FALSE)),"")</f>
        <v/>
      </c>
      <c r="B251" s="53" t="str">
        <f ca="1">IFERROR(VLOOKUP(E251,Rec.!B:H,4,FALSE),"")</f>
        <v/>
      </c>
      <c r="C251" s="53" t="str">
        <f ca="1">IFERROR(VLOOKUP(E251,Rec.!B:H,5,FALSE),"")</f>
        <v/>
      </c>
      <c r="D251" s="52" t="str">
        <f ca="1">IFERROR(VLOOKUP(E251,Rec.!B:H,6,FALSE),"")</f>
        <v/>
      </c>
      <c r="E251" s="99" t="str">
        <f ca="1">IFERROR(VLOOKUP(ROW()-9,Rec.!P:Q,2,FALSE),"")</f>
        <v/>
      </c>
      <c r="F251" s="99">
        <f ca="1">VLOOKUP(E251,Q1.SL!F:M,3,FALSE)</f>
        <v>0</v>
      </c>
      <c r="G251" s="93" t="str">
        <f>IF(ROW()-9&gt;Inf.!$I$10,"",VLOOKUP(E251,Q1.SL!F:M,4,FALSE))</f>
        <v/>
      </c>
      <c r="H251" s="54" t="str">
        <f ca="1">VLOOKUP(E251,Q1.SL!F:P,8,FALSE)</f>
        <v/>
      </c>
      <c r="I251" s="99" t="str">
        <f ca="1">VLOOKUP(E251,Q2.SL!G:O,6,FALSE)</f>
        <v/>
      </c>
      <c r="J251" s="55" t="str">
        <f>IF(ROW()-9&gt;Inf.!$I$10,"",VLOOKUP(E251,Q2.SL!G:O,4,FALSE))</f>
        <v/>
      </c>
      <c r="K251" s="54" t="str">
        <f ca="1">VLOOKUP(E251,Q2.SL!G:R,8,FALSE)</f>
        <v/>
      </c>
      <c r="L251" s="125" t="str">
        <f ca="1">VLOOKUP(E251,Q3.SL!G:O,6,FALSE)</f>
        <v/>
      </c>
      <c r="M251" s="93" t="str">
        <f>IF(ROW()-9&gt;Inf.!$I$10,"",VLOOKUP(E251,Q3.SL!G:O,4,FALSE))</f>
        <v/>
      </c>
      <c r="N251" s="54" t="str">
        <f ca="1">VLOOKUP(E251,Q3.SL!G:R,8,FALSE)</f>
        <v/>
      </c>
      <c r="O251" s="125" t="str">
        <f ca="1">VLOOKUP(E251,Q4.SL!G:O,6,FALSE)</f>
        <v/>
      </c>
      <c r="P251" s="55" t="str">
        <f>IF(ROW()-9&gt;Inf.!$I$10,"",VLOOKUP(E251,Q4.SL!G:O,4,FALSE))</f>
        <v/>
      </c>
      <c r="Q251" s="54" t="str">
        <f ca="1">VLOOKUP(E251,Q4.SL!G:R,8,FALSE)</f>
        <v/>
      </c>
      <c r="R251" s="99" t="str">
        <f t="shared" ca="1" si="3"/>
        <v/>
      </c>
      <c r="S251" s="52"/>
    </row>
    <row r="252" spans="1:19" ht="21.95" customHeight="1">
      <c r="A252" s="99" t="str">
        <f ca="1">IFERROR(IF(AND(F252=0,I252=0,L252=0,O252=0),"-",VLOOKUP(E252,Rec.!H:N,7,FALSE)),"")</f>
        <v/>
      </c>
      <c r="B252" s="53" t="str">
        <f ca="1">IFERROR(VLOOKUP(E252,Rec.!B:H,4,FALSE),"")</f>
        <v/>
      </c>
      <c r="C252" s="53" t="str">
        <f ca="1">IFERROR(VLOOKUP(E252,Rec.!B:H,5,FALSE),"")</f>
        <v/>
      </c>
      <c r="D252" s="52" t="str">
        <f ca="1">IFERROR(VLOOKUP(E252,Rec.!B:H,6,FALSE),"")</f>
        <v/>
      </c>
      <c r="E252" s="99" t="str">
        <f ca="1">IFERROR(VLOOKUP(ROW()-9,Rec.!P:Q,2,FALSE),"")</f>
        <v/>
      </c>
      <c r="F252" s="99">
        <f ca="1">VLOOKUP(E252,Q1.SL!F:M,3,FALSE)</f>
        <v>0</v>
      </c>
      <c r="G252" s="93" t="str">
        <f>IF(ROW()-9&gt;Inf.!$I$10,"",VLOOKUP(E252,Q1.SL!F:M,4,FALSE))</f>
        <v/>
      </c>
      <c r="H252" s="54" t="str">
        <f ca="1">VLOOKUP(E252,Q1.SL!F:P,8,FALSE)</f>
        <v/>
      </c>
      <c r="I252" s="99" t="str">
        <f ca="1">VLOOKUP(E252,Q2.SL!G:O,6,FALSE)</f>
        <v/>
      </c>
      <c r="J252" s="55" t="str">
        <f>IF(ROW()-9&gt;Inf.!$I$10,"",VLOOKUP(E252,Q2.SL!G:O,4,FALSE))</f>
        <v/>
      </c>
      <c r="K252" s="54" t="str">
        <f ca="1">VLOOKUP(E252,Q2.SL!G:R,8,FALSE)</f>
        <v/>
      </c>
      <c r="L252" s="125" t="str">
        <f ca="1">VLOOKUP(E252,Q3.SL!G:O,6,FALSE)</f>
        <v/>
      </c>
      <c r="M252" s="93" t="str">
        <f>IF(ROW()-9&gt;Inf.!$I$10,"",VLOOKUP(E252,Q3.SL!G:O,4,FALSE))</f>
        <v/>
      </c>
      <c r="N252" s="54" t="str">
        <f ca="1">VLOOKUP(E252,Q3.SL!G:R,8,FALSE)</f>
        <v/>
      </c>
      <c r="O252" s="125" t="str">
        <f ca="1">VLOOKUP(E252,Q4.SL!G:O,6,FALSE)</f>
        <v/>
      </c>
      <c r="P252" s="55" t="str">
        <f>IF(ROW()-9&gt;Inf.!$I$10,"",VLOOKUP(E252,Q4.SL!G:O,4,FALSE))</f>
        <v/>
      </c>
      <c r="Q252" s="54" t="str">
        <f ca="1">VLOOKUP(E252,Q4.SL!G:R,8,FALSE)</f>
        <v/>
      </c>
      <c r="R252" s="99" t="str">
        <f t="shared" ca="1" si="3"/>
        <v/>
      </c>
      <c r="S252" s="52"/>
    </row>
    <row r="253" spans="1:19" ht="21.95" customHeight="1">
      <c r="A253" s="99" t="str">
        <f ca="1">IFERROR(IF(AND(F253=0,I253=0,L253=0,O253=0),"-",VLOOKUP(E253,Rec.!H:N,7,FALSE)),"")</f>
        <v/>
      </c>
      <c r="B253" s="53" t="str">
        <f ca="1">IFERROR(VLOOKUP(E253,Rec.!B:H,4,FALSE),"")</f>
        <v/>
      </c>
      <c r="C253" s="53" t="str">
        <f ca="1">IFERROR(VLOOKUP(E253,Rec.!B:H,5,FALSE),"")</f>
        <v/>
      </c>
      <c r="D253" s="52" t="str">
        <f ca="1">IFERROR(VLOOKUP(E253,Rec.!B:H,6,FALSE),"")</f>
        <v/>
      </c>
      <c r="E253" s="99" t="str">
        <f ca="1">IFERROR(VLOOKUP(ROW()-9,Rec.!P:Q,2,FALSE),"")</f>
        <v/>
      </c>
      <c r="F253" s="99">
        <f ca="1">VLOOKUP(E253,Q1.SL!F:M,3,FALSE)</f>
        <v>0</v>
      </c>
      <c r="G253" s="93" t="str">
        <f>IF(ROW()-9&gt;Inf.!$I$10,"",VLOOKUP(E253,Q1.SL!F:M,4,FALSE))</f>
        <v/>
      </c>
      <c r="H253" s="54" t="str">
        <f ca="1">VLOOKUP(E253,Q1.SL!F:P,8,FALSE)</f>
        <v/>
      </c>
      <c r="I253" s="99" t="str">
        <f ca="1">VLOOKUP(E253,Q2.SL!G:O,6,FALSE)</f>
        <v/>
      </c>
      <c r="J253" s="55" t="str">
        <f>IF(ROW()-9&gt;Inf.!$I$10,"",VLOOKUP(E253,Q2.SL!G:O,4,FALSE))</f>
        <v/>
      </c>
      <c r="K253" s="54" t="str">
        <f ca="1">VLOOKUP(E253,Q2.SL!G:R,8,FALSE)</f>
        <v/>
      </c>
      <c r="L253" s="125" t="str">
        <f ca="1">VLOOKUP(E253,Q3.SL!G:O,6,FALSE)</f>
        <v/>
      </c>
      <c r="M253" s="93" t="str">
        <f>IF(ROW()-9&gt;Inf.!$I$10,"",VLOOKUP(E253,Q3.SL!G:O,4,FALSE))</f>
        <v/>
      </c>
      <c r="N253" s="54" t="str">
        <f ca="1">VLOOKUP(E253,Q3.SL!G:R,8,FALSE)</f>
        <v/>
      </c>
      <c r="O253" s="125" t="str">
        <f ca="1">VLOOKUP(E253,Q4.SL!G:O,6,FALSE)</f>
        <v/>
      </c>
      <c r="P253" s="55" t="str">
        <f>IF(ROW()-9&gt;Inf.!$I$10,"",VLOOKUP(E253,Q4.SL!G:O,4,FALSE))</f>
        <v/>
      </c>
      <c r="Q253" s="54" t="str">
        <f ca="1">VLOOKUP(E253,Q4.SL!G:R,8,FALSE)</f>
        <v/>
      </c>
      <c r="R253" s="99" t="str">
        <f t="shared" ca="1" si="3"/>
        <v/>
      </c>
      <c r="S253" s="52"/>
    </row>
    <row r="254" spans="1:19" ht="21.95" customHeight="1">
      <c r="A254" s="99" t="str">
        <f ca="1">IFERROR(IF(AND(F254=0,I254=0,L254=0,O254=0),"-",VLOOKUP(E254,Rec.!H:N,7,FALSE)),"")</f>
        <v/>
      </c>
      <c r="B254" s="53" t="str">
        <f ca="1">IFERROR(VLOOKUP(E254,Rec.!B:H,4,FALSE),"")</f>
        <v/>
      </c>
      <c r="C254" s="53" t="str">
        <f ca="1">IFERROR(VLOOKUP(E254,Rec.!B:H,5,FALSE),"")</f>
        <v/>
      </c>
      <c r="D254" s="52" t="str">
        <f ca="1">IFERROR(VLOOKUP(E254,Rec.!B:H,6,FALSE),"")</f>
        <v/>
      </c>
      <c r="E254" s="99" t="str">
        <f ca="1">IFERROR(VLOOKUP(ROW()-9,Rec.!P:Q,2,FALSE),"")</f>
        <v/>
      </c>
      <c r="F254" s="99">
        <f ca="1">VLOOKUP(E254,Q1.SL!F:M,3,FALSE)</f>
        <v>0</v>
      </c>
      <c r="G254" s="93" t="str">
        <f>IF(ROW()-9&gt;Inf.!$I$10,"",VLOOKUP(E254,Q1.SL!F:M,4,FALSE))</f>
        <v/>
      </c>
      <c r="H254" s="54" t="str">
        <f ca="1">VLOOKUP(E254,Q1.SL!F:P,8,FALSE)</f>
        <v/>
      </c>
      <c r="I254" s="99" t="str">
        <f ca="1">VLOOKUP(E254,Q2.SL!G:O,6,FALSE)</f>
        <v/>
      </c>
      <c r="J254" s="55" t="str">
        <f>IF(ROW()-9&gt;Inf.!$I$10,"",VLOOKUP(E254,Q2.SL!G:O,4,FALSE))</f>
        <v/>
      </c>
      <c r="K254" s="54" t="str">
        <f ca="1">VLOOKUP(E254,Q2.SL!G:R,8,FALSE)</f>
        <v/>
      </c>
      <c r="L254" s="125" t="str">
        <f ca="1">VLOOKUP(E254,Q3.SL!G:O,6,FALSE)</f>
        <v/>
      </c>
      <c r="M254" s="93" t="str">
        <f>IF(ROW()-9&gt;Inf.!$I$10,"",VLOOKUP(E254,Q3.SL!G:O,4,FALSE))</f>
        <v/>
      </c>
      <c r="N254" s="54" t="str">
        <f ca="1">VLOOKUP(E254,Q3.SL!G:R,8,FALSE)</f>
        <v/>
      </c>
      <c r="O254" s="125" t="str">
        <f ca="1">VLOOKUP(E254,Q4.SL!G:O,6,FALSE)</f>
        <v/>
      </c>
      <c r="P254" s="55" t="str">
        <f>IF(ROW()-9&gt;Inf.!$I$10,"",VLOOKUP(E254,Q4.SL!G:O,4,FALSE))</f>
        <v/>
      </c>
      <c r="Q254" s="54" t="str">
        <f ca="1">VLOOKUP(E254,Q4.SL!G:R,8,FALSE)</f>
        <v/>
      </c>
      <c r="R254" s="99" t="str">
        <f t="shared" ca="1" si="3"/>
        <v/>
      </c>
      <c r="S254" s="52"/>
    </row>
    <row r="255" spans="1:19" ht="21.95" customHeight="1">
      <c r="A255" s="99" t="str">
        <f ca="1">IFERROR(IF(AND(F255=0,I255=0,L255=0,O255=0),"-",VLOOKUP(E255,Rec.!H:N,7,FALSE)),"")</f>
        <v/>
      </c>
      <c r="B255" s="53" t="str">
        <f ca="1">IFERROR(VLOOKUP(E255,Rec.!B:H,4,FALSE),"")</f>
        <v/>
      </c>
      <c r="C255" s="53" t="str">
        <f ca="1">IFERROR(VLOOKUP(E255,Rec.!B:H,5,FALSE),"")</f>
        <v/>
      </c>
      <c r="D255" s="52" t="str">
        <f ca="1">IFERROR(VLOOKUP(E255,Rec.!B:H,6,FALSE),"")</f>
        <v/>
      </c>
      <c r="E255" s="99" t="str">
        <f ca="1">IFERROR(VLOOKUP(ROW()-9,Rec.!P:Q,2,FALSE),"")</f>
        <v/>
      </c>
      <c r="F255" s="99">
        <f ca="1">VLOOKUP(E255,Q1.SL!F:M,3,FALSE)</f>
        <v>0</v>
      </c>
      <c r="G255" s="93" t="str">
        <f>IF(ROW()-9&gt;Inf.!$I$10,"",VLOOKUP(E255,Q1.SL!F:M,4,FALSE))</f>
        <v/>
      </c>
      <c r="H255" s="54" t="str">
        <f ca="1">VLOOKUP(E255,Q1.SL!F:P,8,FALSE)</f>
        <v/>
      </c>
      <c r="I255" s="99" t="str">
        <f ca="1">VLOOKUP(E255,Q2.SL!G:O,6,FALSE)</f>
        <v/>
      </c>
      <c r="J255" s="55" t="str">
        <f>IF(ROW()-9&gt;Inf.!$I$10,"",VLOOKUP(E255,Q2.SL!G:O,4,FALSE))</f>
        <v/>
      </c>
      <c r="K255" s="54" t="str">
        <f ca="1">VLOOKUP(E255,Q2.SL!G:R,8,FALSE)</f>
        <v/>
      </c>
      <c r="L255" s="125" t="str">
        <f ca="1">VLOOKUP(E255,Q3.SL!G:O,6,FALSE)</f>
        <v/>
      </c>
      <c r="M255" s="93" t="str">
        <f>IF(ROW()-9&gt;Inf.!$I$10,"",VLOOKUP(E255,Q3.SL!G:O,4,FALSE))</f>
        <v/>
      </c>
      <c r="N255" s="54" t="str">
        <f ca="1">VLOOKUP(E255,Q3.SL!G:R,8,FALSE)</f>
        <v/>
      </c>
      <c r="O255" s="125" t="str">
        <f ca="1">VLOOKUP(E255,Q4.SL!G:O,6,FALSE)</f>
        <v/>
      </c>
      <c r="P255" s="55" t="str">
        <f>IF(ROW()-9&gt;Inf.!$I$10,"",VLOOKUP(E255,Q4.SL!G:O,4,FALSE))</f>
        <v/>
      </c>
      <c r="Q255" s="54" t="str">
        <f ca="1">VLOOKUP(E255,Q4.SL!G:R,8,FALSE)</f>
        <v/>
      </c>
      <c r="R255" s="99" t="str">
        <f t="shared" ca="1" si="3"/>
        <v/>
      </c>
      <c r="S255" s="52"/>
    </row>
    <row r="256" spans="1:19" ht="21.95" customHeight="1">
      <c r="A256" s="99" t="str">
        <f ca="1">IFERROR(IF(AND(F256=0,I256=0,L256=0,O256=0),"-",VLOOKUP(E256,Rec.!H:N,7,FALSE)),"")</f>
        <v/>
      </c>
      <c r="B256" s="53" t="str">
        <f ca="1">IFERROR(VLOOKUP(E256,Rec.!B:H,4,FALSE),"")</f>
        <v/>
      </c>
      <c r="C256" s="53" t="str">
        <f ca="1">IFERROR(VLOOKUP(E256,Rec.!B:H,5,FALSE),"")</f>
        <v/>
      </c>
      <c r="D256" s="52" t="str">
        <f ca="1">IFERROR(VLOOKUP(E256,Rec.!B:H,6,FALSE),"")</f>
        <v/>
      </c>
      <c r="E256" s="99" t="str">
        <f ca="1">IFERROR(VLOOKUP(ROW()-9,Rec.!P:Q,2,FALSE),"")</f>
        <v/>
      </c>
      <c r="F256" s="99">
        <f ca="1">VLOOKUP(E256,Q1.SL!F:M,3,FALSE)</f>
        <v>0</v>
      </c>
      <c r="G256" s="93" t="str">
        <f>IF(ROW()-9&gt;Inf.!$I$10,"",VLOOKUP(E256,Q1.SL!F:M,4,FALSE))</f>
        <v/>
      </c>
      <c r="H256" s="54" t="str">
        <f ca="1">VLOOKUP(E256,Q1.SL!F:P,8,FALSE)</f>
        <v/>
      </c>
      <c r="I256" s="99" t="str">
        <f ca="1">VLOOKUP(E256,Q2.SL!G:O,6,FALSE)</f>
        <v/>
      </c>
      <c r="J256" s="55" t="str">
        <f>IF(ROW()-9&gt;Inf.!$I$10,"",VLOOKUP(E256,Q2.SL!G:O,4,FALSE))</f>
        <v/>
      </c>
      <c r="K256" s="54" t="str">
        <f ca="1">VLOOKUP(E256,Q2.SL!G:R,8,FALSE)</f>
        <v/>
      </c>
      <c r="L256" s="125" t="str">
        <f ca="1">VLOOKUP(E256,Q3.SL!G:O,6,FALSE)</f>
        <v/>
      </c>
      <c r="M256" s="93" t="str">
        <f>IF(ROW()-9&gt;Inf.!$I$10,"",VLOOKUP(E256,Q3.SL!G:O,4,FALSE))</f>
        <v/>
      </c>
      <c r="N256" s="54" t="str">
        <f ca="1">VLOOKUP(E256,Q3.SL!G:R,8,FALSE)</f>
        <v/>
      </c>
      <c r="O256" s="125" t="str">
        <f ca="1">VLOOKUP(E256,Q4.SL!G:O,6,FALSE)</f>
        <v/>
      </c>
      <c r="P256" s="55" t="str">
        <f>IF(ROW()-9&gt;Inf.!$I$10,"",VLOOKUP(E256,Q4.SL!G:O,4,FALSE))</f>
        <v/>
      </c>
      <c r="Q256" s="54" t="str">
        <f ca="1">VLOOKUP(E256,Q4.SL!G:R,8,FALSE)</f>
        <v/>
      </c>
      <c r="R256" s="99" t="str">
        <f t="shared" ca="1" si="3"/>
        <v/>
      </c>
      <c r="S256" s="52"/>
    </row>
    <row r="257" spans="1:19" ht="21.95" customHeight="1">
      <c r="A257" s="99" t="str">
        <f ca="1">IFERROR(IF(AND(F257=0,I257=0,L257=0,O257=0),"-",VLOOKUP(E257,Rec.!H:N,7,FALSE)),"")</f>
        <v/>
      </c>
      <c r="B257" s="53" t="str">
        <f ca="1">IFERROR(VLOOKUP(E257,Rec.!B:H,4,FALSE),"")</f>
        <v/>
      </c>
      <c r="C257" s="53" t="str">
        <f ca="1">IFERROR(VLOOKUP(E257,Rec.!B:H,5,FALSE),"")</f>
        <v/>
      </c>
      <c r="D257" s="52" t="str">
        <f ca="1">IFERROR(VLOOKUP(E257,Rec.!B:H,6,FALSE),"")</f>
        <v/>
      </c>
      <c r="E257" s="99" t="str">
        <f ca="1">IFERROR(VLOOKUP(ROW()-9,Rec.!P:Q,2,FALSE),"")</f>
        <v/>
      </c>
      <c r="F257" s="99">
        <f ca="1">VLOOKUP(E257,Q1.SL!F:M,3,FALSE)</f>
        <v>0</v>
      </c>
      <c r="G257" s="93" t="str">
        <f>IF(ROW()-9&gt;Inf.!$I$10,"",VLOOKUP(E257,Q1.SL!F:M,4,FALSE))</f>
        <v/>
      </c>
      <c r="H257" s="54" t="str">
        <f ca="1">VLOOKUP(E257,Q1.SL!F:P,8,FALSE)</f>
        <v/>
      </c>
      <c r="I257" s="99" t="str">
        <f ca="1">VLOOKUP(E257,Q2.SL!G:O,6,FALSE)</f>
        <v/>
      </c>
      <c r="J257" s="55" t="str">
        <f>IF(ROW()-9&gt;Inf.!$I$10,"",VLOOKUP(E257,Q2.SL!G:O,4,FALSE))</f>
        <v/>
      </c>
      <c r="K257" s="54" t="str">
        <f ca="1">VLOOKUP(E257,Q2.SL!G:R,8,FALSE)</f>
        <v/>
      </c>
      <c r="L257" s="125" t="str">
        <f ca="1">VLOOKUP(E257,Q3.SL!G:O,6,FALSE)</f>
        <v/>
      </c>
      <c r="M257" s="93" t="str">
        <f>IF(ROW()-9&gt;Inf.!$I$10,"",VLOOKUP(E257,Q3.SL!G:O,4,FALSE))</f>
        <v/>
      </c>
      <c r="N257" s="54" t="str">
        <f ca="1">VLOOKUP(E257,Q3.SL!G:R,8,FALSE)</f>
        <v/>
      </c>
      <c r="O257" s="125" t="str">
        <f ca="1">VLOOKUP(E257,Q4.SL!G:O,6,FALSE)</f>
        <v/>
      </c>
      <c r="P257" s="55" t="str">
        <f>IF(ROW()-9&gt;Inf.!$I$10,"",VLOOKUP(E257,Q4.SL!G:O,4,FALSE))</f>
        <v/>
      </c>
      <c r="Q257" s="54" t="str">
        <f ca="1">VLOOKUP(E257,Q4.SL!G:R,8,FALSE)</f>
        <v/>
      </c>
      <c r="R257" s="99" t="str">
        <f t="shared" ca="1" si="3"/>
        <v/>
      </c>
      <c r="S257" s="52"/>
    </row>
    <row r="258" spans="1:19" ht="21.95" customHeight="1">
      <c r="A258" s="99" t="str">
        <f ca="1">IFERROR(IF(AND(F258=0,I258=0,L258=0,O258=0),"-",VLOOKUP(E258,Rec.!H:N,7,FALSE)),"")</f>
        <v/>
      </c>
      <c r="B258" s="53" t="str">
        <f ca="1">IFERROR(VLOOKUP(E258,Rec.!B:H,4,FALSE),"")</f>
        <v/>
      </c>
      <c r="C258" s="53" t="str">
        <f ca="1">IFERROR(VLOOKUP(E258,Rec.!B:H,5,FALSE),"")</f>
        <v/>
      </c>
      <c r="D258" s="52" t="str">
        <f ca="1">IFERROR(VLOOKUP(E258,Rec.!B:H,6,FALSE),"")</f>
        <v/>
      </c>
      <c r="E258" s="99" t="str">
        <f ca="1">IFERROR(VLOOKUP(ROW()-9,Rec.!P:Q,2,FALSE),"")</f>
        <v/>
      </c>
      <c r="F258" s="99">
        <f ca="1">VLOOKUP(E258,Q1.SL!F:M,3,FALSE)</f>
        <v>0</v>
      </c>
      <c r="G258" s="93" t="str">
        <f>IF(ROW()-9&gt;Inf.!$I$10,"",VLOOKUP(E258,Q1.SL!F:M,4,FALSE))</f>
        <v/>
      </c>
      <c r="H258" s="54" t="str">
        <f ca="1">VLOOKUP(E258,Q1.SL!F:P,8,FALSE)</f>
        <v/>
      </c>
      <c r="I258" s="99" t="str">
        <f ca="1">VLOOKUP(E258,Q2.SL!G:O,6,FALSE)</f>
        <v/>
      </c>
      <c r="J258" s="55" t="str">
        <f>IF(ROW()-9&gt;Inf.!$I$10,"",VLOOKUP(E258,Q2.SL!G:O,4,FALSE))</f>
        <v/>
      </c>
      <c r="K258" s="54" t="str">
        <f ca="1">VLOOKUP(E258,Q2.SL!G:R,8,FALSE)</f>
        <v/>
      </c>
      <c r="L258" s="125" t="str">
        <f ca="1">VLOOKUP(E258,Q3.SL!G:O,6,FALSE)</f>
        <v/>
      </c>
      <c r="M258" s="93" t="str">
        <f>IF(ROW()-9&gt;Inf.!$I$10,"",VLOOKUP(E258,Q3.SL!G:O,4,FALSE))</f>
        <v/>
      </c>
      <c r="N258" s="54" t="str">
        <f ca="1">VLOOKUP(E258,Q3.SL!G:R,8,FALSE)</f>
        <v/>
      </c>
      <c r="O258" s="125" t="str">
        <f ca="1">VLOOKUP(E258,Q4.SL!G:O,6,FALSE)</f>
        <v/>
      </c>
      <c r="P258" s="55" t="str">
        <f>IF(ROW()-9&gt;Inf.!$I$10,"",VLOOKUP(E258,Q4.SL!G:O,4,FALSE))</f>
        <v/>
      </c>
      <c r="Q258" s="54" t="str">
        <f ca="1">VLOOKUP(E258,Q4.SL!G:R,8,FALSE)</f>
        <v/>
      </c>
      <c r="R258" s="99" t="str">
        <f t="shared" ca="1" si="3"/>
        <v/>
      </c>
      <c r="S258" s="52"/>
    </row>
    <row r="259" spans="1:19" ht="21.95" customHeight="1">
      <c r="A259" s="99" t="str">
        <f ca="1">IFERROR(IF(AND(F259=0,I259=0,L259=0,O259=0),"-",VLOOKUP(E259,Rec.!H:N,7,FALSE)),"")</f>
        <v/>
      </c>
      <c r="B259" s="53" t="str">
        <f ca="1">IFERROR(VLOOKUP(E259,Rec.!B:H,4,FALSE),"")</f>
        <v/>
      </c>
      <c r="C259" s="53" t="str">
        <f ca="1">IFERROR(VLOOKUP(E259,Rec.!B:H,5,FALSE),"")</f>
        <v/>
      </c>
      <c r="D259" s="52" t="str">
        <f ca="1">IFERROR(VLOOKUP(E259,Rec.!B:H,6,FALSE),"")</f>
        <v/>
      </c>
      <c r="E259" s="99" t="str">
        <f ca="1">IFERROR(VLOOKUP(ROW()-9,Rec.!P:Q,2,FALSE),"")</f>
        <v/>
      </c>
      <c r="F259" s="99">
        <f ca="1">VLOOKUP(E259,Q1.SL!F:M,3,FALSE)</f>
        <v>0</v>
      </c>
      <c r="G259" s="93" t="str">
        <f>IF(ROW()-9&gt;Inf.!$I$10,"",VLOOKUP(E259,Q1.SL!F:M,4,FALSE))</f>
        <v/>
      </c>
      <c r="H259" s="54" t="str">
        <f ca="1">VLOOKUP(E259,Q1.SL!F:P,8,FALSE)</f>
        <v/>
      </c>
      <c r="I259" s="99" t="str">
        <f ca="1">VLOOKUP(E259,Q2.SL!G:O,6,FALSE)</f>
        <v/>
      </c>
      <c r="J259" s="55" t="str">
        <f>IF(ROW()-9&gt;Inf.!$I$10,"",VLOOKUP(E259,Q2.SL!G:O,4,FALSE))</f>
        <v/>
      </c>
      <c r="K259" s="54" t="str">
        <f ca="1">VLOOKUP(E259,Q2.SL!G:R,8,FALSE)</f>
        <v/>
      </c>
      <c r="L259" s="125" t="str">
        <f ca="1">VLOOKUP(E259,Q3.SL!G:O,6,FALSE)</f>
        <v/>
      </c>
      <c r="M259" s="93" t="str">
        <f>IF(ROW()-9&gt;Inf.!$I$10,"",VLOOKUP(E259,Q3.SL!G:O,4,FALSE))</f>
        <v/>
      </c>
      <c r="N259" s="54" t="str">
        <f ca="1">VLOOKUP(E259,Q3.SL!G:R,8,FALSE)</f>
        <v/>
      </c>
      <c r="O259" s="125" t="str">
        <f ca="1">VLOOKUP(E259,Q4.SL!G:O,6,FALSE)</f>
        <v/>
      </c>
      <c r="P259" s="55" t="str">
        <f>IF(ROW()-9&gt;Inf.!$I$10,"",VLOOKUP(E259,Q4.SL!G:O,4,FALSE))</f>
        <v/>
      </c>
      <c r="Q259" s="54" t="str">
        <f ca="1">VLOOKUP(E259,Q4.SL!G:R,8,FALSE)</f>
        <v/>
      </c>
      <c r="R259" s="99" t="str">
        <f t="shared" ca="1" si="3"/>
        <v/>
      </c>
      <c r="S259" s="52"/>
    </row>
    <row r="260" spans="1:19" ht="21.95" customHeight="1">
      <c r="A260" s="99" t="str">
        <f ca="1">IFERROR(IF(AND(F260=0,I260=0,L260=0,O260=0),"-",VLOOKUP(E260,Rec.!H:N,7,FALSE)),"")</f>
        <v/>
      </c>
      <c r="B260" s="53" t="str">
        <f ca="1">IFERROR(VLOOKUP(E260,Rec.!B:H,4,FALSE),"")</f>
        <v/>
      </c>
      <c r="C260" s="53" t="str">
        <f ca="1">IFERROR(VLOOKUP(E260,Rec.!B:H,5,FALSE),"")</f>
        <v/>
      </c>
      <c r="D260" s="52" t="str">
        <f ca="1">IFERROR(VLOOKUP(E260,Rec.!B:H,6,FALSE),"")</f>
        <v/>
      </c>
      <c r="E260" s="99" t="str">
        <f ca="1">IFERROR(VLOOKUP(ROW()-9,Rec.!P:Q,2,FALSE),"")</f>
        <v/>
      </c>
      <c r="F260" s="99">
        <f ca="1">VLOOKUP(E260,Q1.SL!F:M,3,FALSE)</f>
        <v>0</v>
      </c>
      <c r="G260" s="93" t="str">
        <f>IF(ROW()-9&gt;Inf.!$I$10,"",VLOOKUP(E260,Q1.SL!F:M,4,FALSE))</f>
        <v/>
      </c>
      <c r="H260" s="54" t="str">
        <f ca="1">VLOOKUP(E260,Q1.SL!F:P,8,FALSE)</f>
        <v/>
      </c>
      <c r="I260" s="99" t="str">
        <f ca="1">VLOOKUP(E260,Q2.SL!G:O,6,FALSE)</f>
        <v/>
      </c>
      <c r="J260" s="55" t="str">
        <f>IF(ROW()-9&gt;Inf.!$I$10,"",VLOOKUP(E260,Q2.SL!G:O,4,FALSE))</f>
        <v/>
      </c>
      <c r="K260" s="54" t="str">
        <f ca="1">VLOOKUP(E260,Q2.SL!G:R,8,FALSE)</f>
        <v/>
      </c>
      <c r="L260" s="125" t="str">
        <f ca="1">VLOOKUP(E260,Q3.SL!G:O,6,FALSE)</f>
        <v/>
      </c>
      <c r="M260" s="93" t="str">
        <f>IF(ROW()-9&gt;Inf.!$I$10,"",VLOOKUP(E260,Q3.SL!G:O,4,FALSE))</f>
        <v/>
      </c>
      <c r="N260" s="54" t="str">
        <f ca="1">VLOOKUP(E260,Q3.SL!G:R,8,FALSE)</f>
        <v/>
      </c>
      <c r="O260" s="125" t="str">
        <f ca="1">VLOOKUP(E260,Q4.SL!G:O,6,FALSE)</f>
        <v/>
      </c>
      <c r="P260" s="55" t="str">
        <f>IF(ROW()-9&gt;Inf.!$I$10,"",VLOOKUP(E260,Q4.SL!G:O,4,FALSE))</f>
        <v/>
      </c>
      <c r="Q260" s="54" t="str">
        <f ca="1">VLOOKUP(E260,Q4.SL!G:R,8,FALSE)</f>
        <v/>
      </c>
      <c r="R260" s="99" t="str">
        <f t="shared" ca="1" si="3"/>
        <v/>
      </c>
      <c r="S260" s="52"/>
    </row>
    <row r="261" spans="1:19" ht="21.95" customHeight="1">
      <c r="A261" s="99" t="str">
        <f ca="1">IFERROR(IF(AND(F261=0,I261=0,L261=0,O261=0),"-",VLOOKUP(E261,Rec.!H:N,7,FALSE)),"")</f>
        <v/>
      </c>
      <c r="B261" s="53" t="str">
        <f ca="1">IFERROR(VLOOKUP(E261,Rec.!B:H,4,FALSE),"")</f>
        <v/>
      </c>
      <c r="C261" s="53" t="str">
        <f ca="1">IFERROR(VLOOKUP(E261,Rec.!B:H,5,FALSE),"")</f>
        <v/>
      </c>
      <c r="D261" s="52" t="str">
        <f ca="1">IFERROR(VLOOKUP(E261,Rec.!B:H,6,FALSE),"")</f>
        <v/>
      </c>
      <c r="E261" s="99" t="str">
        <f ca="1">IFERROR(VLOOKUP(ROW()-9,Rec.!P:Q,2,FALSE),"")</f>
        <v/>
      </c>
      <c r="F261" s="99">
        <f ca="1">VLOOKUP(E261,Q1.SL!F:M,3,FALSE)</f>
        <v>0</v>
      </c>
      <c r="G261" s="93" t="str">
        <f>IF(ROW()-9&gt;Inf.!$I$10,"",VLOOKUP(E261,Q1.SL!F:M,4,FALSE))</f>
        <v/>
      </c>
      <c r="H261" s="54" t="str">
        <f ca="1">VLOOKUP(E261,Q1.SL!F:P,8,FALSE)</f>
        <v/>
      </c>
      <c r="I261" s="99" t="str">
        <f ca="1">VLOOKUP(E261,Q2.SL!G:O,6,FALSE)</f>
        <v/>
      </c>
      <c r="J261" s="55" t="str">
        <f>IF(ROW()-9&gt;Inf.!$I$10,"",VLOOKUP(E261,Q2.SL!G:O,4,FALSE))</f>
        <v/>
      </c>
      <c r="K261" s="54" t="str">
        <f ca="1">VLOOKUP(E261,Q2.SL!G:R,8,FALSE)</f>
        <v/>
      </c>
      <c r="L261" s="125" t="str">
        <f ca="1">VLOOKUP(E261,Q3.SL!G:O,6,FALSE)</f>
        <v/>
      </c>
      <c r="M261" s="93" t="str">
        <f>IF(ROW()-9&gt;Inf.!$I$10,"",VLOOKUP(E261,Q3.SL!G:O,4,FALSE))</f>
        <v/>
      </c>
      <c r="N261" s="54" t="str">
        <f ca="1">VLOOKUP(E261,Q3.SL!G:R,8,FALSE)</f>
        <v/>
      </c>
      <c r="O261" s="125" t="str">
        <f ca="1">VLOOKUP(E261,Q4.SL!G:O,6,FALSE)</f>
        <v/>
      </c>
      <c r="P261" s="55" t="str">
        <f>IF(ROW()-9&gt;Inf.!$I$10,"",VLOOKUP(E261,Q4.SL!G:O,4,FALSE))</f>
        <v/>
      </c>
      <c r="Q261" s="54" t="str">
        <f ca="1">VLOOKUP(E261,Q4.SL!G:R,8,FALSE)</f>
        <v/>
      </c>
      <c r="R261" s="99" t="str">
        <f t="shared" ca="1" si="3"/>
        <v/>
      </c>
      <c r="S261" s="52"/>
    </row>
    <row r="262" spans="1:19" ht="21.95" customHeight="1">
      <c r="A262" s="99" t="str">
        <f ca="1">IFERROR(IF(AND(F262=0,I262=0,L262=0,O262=0),"-",VLOOKUP(E262,Rec.!H:N,7,FALSE)),"")</f>
        <v/>
      </c>
      <c r="B262" s="53" t="str">
        <f ca="1">IFERROR(VLOOKUP(E262,Rec.!B:H,4,FALSE),"")</f>
        <v/>
      </c>
      <c r="C262" s="53" t="str">
        <f ca="1">IFERROR(VLOOKUP(E262,Rec.!B:H,5,FALSE),"")</f>
        <v/>
      </c>
      <c r="D262" s="52" t="str">
        <f ca="1">IFERROR(VLOOKUP(E262,Rec.!B:H,6,FALSE),"")</f>
        <v/>
      </c>
      <c r="E262" s="99" t="str">
        <f ca="1">IFERROR(VLOOKUP(ROW()-9,Rec.!P:Q,2,FALSE),"")</f>
        <v/>
      </c>
      <c r="F262" s="99">
        <f ca="1">VLOOKUP(E262,Q1.SL!F:M,3,FALSE)</f>
        <v>0</v>
      </c>
      <c r="G262" s="93" t="str">
        <f>IF(ROW()-9&gt;Inf.!$I$10,"",VLOOKUP(E262,Q1.SL!F:M,4,FALSE))</f>
        <v/>
      </c>
      <c r="H262" s="54" t="str">
        <f ca="1">VLOOKUP(E262,Q1.SL!F:P,8,FALSE)</f>
        <v/>
      </c>
      <c r="I262" s="99" t="str">
        <f ca="1">VLOOKUP(E262,Q2.SL!G:O,6,FALSE)</f>
        <v/>
      </c>
      <c r="J262" s="55" t="str">
        <f>IF(ROW()-9&gt;Inf.!$I$10,"",VLOOKUP(E262,Q2.SL!G:O,4,FALSE))</f>
        <v/>
      </c>
      <c r="K262" s="54" t="str">
        <f ca="1">VLOOKUP(E262,Q2.SL!G:R,8,FALSE)</f>
        <v/>
      </c>
      <c r="L262" s="125" t="str">
        <f ca="1">VLOOKUP(E262,Q3.SL!G:O,6,FALSE)</f>
        <v/>
      </c>
      <c r="M262" s="93" t="str">
        <f>IF(ROW()-9&gt;Inf.!$I$10,"",VLOOKUP(E262,Q3.SL!G:O,4,FALSE))</f>
        <v/>
      </c>
      <c r="N262" s="54" t="str">
        <f ca="1">VLOOKUP(E262,Q3.SL!G:R,8,FALSE)</f>
        <v/>
      </c>
      <c r="O262" s="125" t="str">
        <f ca="1">VLOOKUP(E262,Q4.SL!G:O,6,FALSE)</f>
        <v/>
      </c>
      <c r="P262" s="55" t="str">
        <f>IF(ROW()-9&gt;Inf.!$I$10,"",VLOOKUP(E262,Q4.SL!G:O,4,FALSE))</f>
        <v/>
      </c>
      <c r="Q262" s="54" t="str">
        <f ca="1">VLOOKUP(E262,Q4.SL!G:R,8,FALSE)</f>
        <v/>
      </c>
      <c r="R262" s="99" t="str">
        <f t="shared" ca="1" si="3"/>
        <v/>
      </c>
      <c r="S262" s="52"/>
    </row>
    <row r="263" spans="1:19" ht="21.95" customHeight="1">
      <c r="A263" s="99" t="str">
        <f ca="1">IFERROR(IF(AND(F263=0,I263=0,L263=0,O263=0),"-",VLOOKUP(E263,Rec.!H:N,7,FALSE)),"")</f>
        <v/>
      </c>
      <c r="B263" s="53" t="str">
        <f ca="1">IFERROR(VLOOKUP(E263,Rec.!B:H,4,FALSE),"")</f>
        <v/>
      </c>
      <c r="C263" s="53" t="str">
        <f ca="1">IFERROR(VLOOKUP(E263,Rec.!B:H,5,FALSE),"")</f>
        <v/>
      </c>
      <c r="D263" s="52" t="str">
        <f ca="1">IFERROR(VLOOKUP(E263,Rec.!B:H,6,FALSE),"")</f>
        <v/>
      </c>
      <c r="E263" s="99" t="str">
        <f ca="1">IFERROR(VLOOKUP(ROW()-9,Rec.!P:Q,2,FALSE),"")</f>
        <v/>
      </c>
      <c r="F263" s="99">
        <f ca="1">VLOOKUP(E263,Q1.SL!F:M,3,FALSE)</f>
        <v>0</v>
      </c>
      <c r="G263" s="93" t="str">
        <f>IF(ROW()-9&gt;Inf.!$I$10,"",VLOOKUP(E263,Q1.SL!F:M,4,FALSE))</f>
        <v/>
      </c>
      <c r="H263" s="54" t="str">
        <f ca="1">VLOOKUP(E263,Q1.SL!F:P,8,FALSE)</f>
        <v/>
      </c>
      <c r="I263" s="99" t="str">
        <f ca="1">VLOOKUP(E263,Q2.SL!G:O,6,FALSE)</f>
        <v/>
      </c>
      <c r="J263" s="55" t="str">
        <f>IF(ROW()-9&gt;Inf.!$I$10,"",VLOOKUP(E263,Q2.SL!G:O,4,FALSE))</f>
        <v/>
      </c>
      <c r="K263" s="54" t="str">
        <f ca="1">VLOOKUP(E263,Q2.SL!G:R,8,FALSE)</f>
        <v/>
      </c>
      <c r="L263" s="125" t="str">
        <f ca="1">VLOOKUP(E263,Q3.SL!G:O,6,FALSE)</f>
        <v/>
      </c>
      <c r="M263" s="93" t="str">
        <f>IF(ROW()-9&gt;Inf.!$I$10,"",VLOOKUP(E263,Q3.SL!G:O,4,FALSE))</f>
        <v/>
      </c>
      <c r="N263" s="54" t="str">
        <f ca="1">VLOOKUP(E263,Q3.SL!G:R,8,FALSE)</f>
        <v/>
      </c>
      <c r="O263" s="125" t="str">
        <f ca="1">VLOOKUP(E263,Q4.SL!G:O,6,FALSE)</f>
        <v/>
      </c>
      <c r="P263" s="55" t="str">
        <f>IF(ROW()-9&gt;Inf.!$I$10,"",VLOOKUP(E263,Q4.SL!G:O,4,FALSE))</f>
        <v/>
      </c>
      <c r="Q263" s="54" t="str">
        <f ca="1">VLOOKUP(E263,Q4.SL!G:R,8,FALSE)</f>
        <v/>
      </c>
      <c r="R263" s="99" t="str">
        <f t="shared" ca="1" si="3"/>
        <v/>
      </c>
      <c r="S263" s="52"/>
    </row>
    <row r="264" spans="1:19" ht="21.95" customHeight="1">
      <c r="A264" s="99" t="str">
        <f ca="1">IFERROR(IF(AND(F264=0,I264=0,L264=0,O264=0),"-",VLOOKUP(E264,Rec.!H:N,7,FALSE)),"")</f>
        <v/>
      </c>
      <c r="B264" s="53" t="str">
        <f ca="1">IFERROR(VLOOKUP(E264,Rec.!B:H,4,FALSE),"")</f>
        <v/>
      </c>
      <c r="C264" s="53" t="str">
        <f ca="1">IFERROR(VLOOKUP(E264,Rec.!B:H,5,FALSE),"")</f>
        <v/>
      </c>
      <c r="D264" s="52" t="str">
        <f ca="1">IFERROR(VLOOKUP(E264,Rec.!B:H,6,FALSE),"")</f>
        <v/>
      </c>
      <c r="E264" s="99" t="str">
        <f ca="1">IFERROR(VLOOKUP(ROW()-9,Rec.!P:Q,2,FALSE),"")</f>
        <v/>
      </c>
      <c r="F264" s="99">
        <f ca="1">VLOOKUP(E264,Q1.SL!F:M,3,FALSE)</f>
        <v>0</v>
      </c>
      <c r="G264" s="93" t="str">
        <f>IF(ROW()-9&gt;Inf.!$I$10,"",VLOOKUP(E264,Q1.SL!F:M,4,FALSE))</f>
        <v/>
      </c>
      <c r="H264" s="54" t="str">
        <f ca="1">VLOOKUP(E264,Q1.SL!F:P,8,FALSE)</f>
        <v/>
      </c>
      <c r="I264" s="99" t="str">
        <f ca="1">VLOOKUP(E264,Q2.SL!G:O,6,FALSE)</f>
        <v/>
      </c>
      <c r="J264" s="55" t="str">
        <f>IF(ROW()-9&gt;Inf.!$I$10,"",VLOOKUP(E264,Q2.SL!G:O,4,FALSE))</f>
        <v/>
      </c>
      <c r="K264" s="54" t="str">
        <f ca="1">VLOOKUP(E264,Q2.SL!G:R,8,FALSE)</f>
        <v/>
      </c>
      <c r="L264" s="125" t="str">
        <f ca="1">VLOOKUP(E264,Q3.SL!G:O,6,FALSE)</f>
        <v/>
      </c>
      <c r="M264" s="93" t="str">
        <f>IF(ROW()-9&gt;Inf.!$I$10,"",VLOOKUP(E264,Q3.SL!G:O,4,FALSE))</f>
        <v/>
      </c>
      <c r="N264" s="54" t="str">
        <f ca="1">VLOOKUP(E264,Q3.SL!G:R,8,FALSE)</f>
        <v/>
      </c>
      <c r="O264" s="125" t="str">
        <f ca="1">VLOOKUP(E264,Q4.SL!G:O,6,FALSE)</f>
        <v/>
      </c>
      <c r="P264" s="55" t="str">
        <f>IF(ROW()-9&gt;Inf.!$I$10,"",VLOOKUP(E264,Q4.SL!G:O,4,FALSE))</f>
        <v/>
      </c>
      <c r="Q264" s="54" t="str">
        <f ca="1">VLOOKUP(E264,Q4.SL!G:R,8,FALSE)</f>
        <v/>
      </c>
      <c r="R264" s="99" t="str">
        <f t="shared" ca="1" si="3"/>
        <v/>
      </c>
      <c r="S264" s="52"/>
    </row>
    <row r="265" spans="1:19" ht="21.95" customHeight="1">
      <c r="A265" s="99" t="str">
        <f ca="1">IFERROR(IF(AND(F265=0,I265=0,L265=0,O265=0),"-",VLOOKUP(E265,Rec.!H:N,7,FALSE)),"")</f>
        <v/>
      </c>
      <c r="B265" s="53" t="str">
        <f ca="1">IFERROR(VLOOKUP(E265,Rec.!B:H,4,FALSE),"")</f>
        <v/>
      </c>
      <c r="C265" s="53" t="str">
        <f ca="1">IFERROR(VLOOKUP(E265,Rec.!B:H,5,FALSE),"")</f>
        <v/>
      </c>
      <c r="D265" s="52" t="str">
        <f ca="1">IFERROR(VLOOKUP(E265,Rec.!B:H,6,FALSE),"")</f>
        <v/>
      </c>
      <c r="E265" s="99" t="str">
        <f ca="1">IFERROR(VLOOKUP(ROW()-9,Rec.!P:Q,2,FALSE),"")</f>
        <v/>
      </c>
      <c r="F265" s="99">
        <f ca="1">VLOOKUP(E265,Q1.SL!F:M,3,FALSE)</f>
        <v>0</v>
      </c>
      <c r="G265" s="93" t="str">
        <f>IF(ROW()-9&gt;Inf.!$I$10,"",VLOOKUP(E265,Q1.SL!F:M,4,FALSE))</f>
        <v/>
      </c>
      <c r="H265" s="54" t="str">
        <f ca="1">VLOOKUP(E265,Q1.SL!F:P,8,FALSE)</f>
        <v/>
      </c>
      <c r="I265" s="99" t="str">
        <f ca="1">VLOOKUP(E265,Q2.SL!G:O,6,FALSE)</f>
        <v/>
      </c>
      <c r="J265" s="55" t="str">
        <f>IF(ROW()-9&gt;Inf.!$I$10,"",VLOOKUP(E265,Q2.SL!G:O,4,FALSE))</f>
        <v/>
      </c>
      <c r="K265" s="54" t="str">
        <f ca="1">VLOOKUP(E265,Q2.SL!G:R,8,FALSE)</f>
        <v/>
      </c>
      <c r="L265" s="125" t="str">
        <f ca="1">VLOOKUP(E265,Q3.SL!G:O,6,FALSE)</f>
        <v/>
      </c>
      <c r="M265" s="93" t="str">
        <f>IF(ROW()-9&gt;Inf.!$I$10,"",VLOOKUP(E265,Q3.SL!G:O,4,FALSE))</f>
        <v/>
      </c>
      <c r="N265" s="54" t="str">
        <f ca="1">VLOOKUP(E265,Q3.SL!G:R,8,FALSE)</f>
        <v/>
      </c>
      <c r="O265" s="125" t="str">
        <f ca="1">VLOOKUP(E265,Q4.SL!G:O,6,FALSE)</f>
        <v/>
      </c>
      <c r="P265" s="55" t="str">
        <f>IF(ROW()-9&gt;Inf.!$I$10,"",VLOOKUP(E265,Q4.SL!G:O,4,FALSE))</f>
        <v/>
      </c>
      <c r="Q265" s="54" t="str">
        <f ca="1">VLOOKUP(E265,Q4.SL!G:R,8,FALSE)</f>
        <v/>
      </c>
      <c r="R265" s="99" t="str">
        <f t="shared" ca="1" si="3"/>
        <v/>
      </c>
      <c r="S265" s="52"/>
    </row>
    <row r="266" spans="1:19" ht="21.95" customHeight="1">
      <c r="A266" s="99" t="str">
        <f ca="1">IFERROR(IF(AND(F266=0,I266=0,L266=0,O266=0),"-",VLOOKUP(E266,Rec.!H:N,7,FALSE)),"")</f>
        <v/>
      </c>
      <c r="B266" s="53" t="str">
        <f ca="1">IFERROR(VLOOKUP(E266,Rec.!B:H,4,FALSE),"")</f>
        <v/>
      </c>
      <c r="C266" s="53" t="str">
        <f ca="1">IFERROR(VLOOKUP(E266,Rec.!B:H,5,FALSE),"")</f>
        <v/>
      </c>
      <c r="D266" s="52" t="str">
        <f ca="1">IFERROR(VLOOKUP(E266,Rec.!B:H,6,FALSE),"")</f>
        <v/>
      </c>
      <c r="E266" s="99" t="str">
        <f ca="1">IFERROR(VLOOKUP(ROW()-9,Rec.!P:Q,2,FALSE),"")</f>
        <v/>
      </c>
      <c r="F266" s="99">
        <f ca="1">VLOOKUP(E266,Q1.SL!F:M,3,FALSE)</f>
        <v>0</v>
      </c>
      <c r="G266" s="93" t="str">
        <f>IF(ROW()-9&gt;Inf.!$I$10,"",VLOOKUP(E266,Q1.SL!F:M,4,FALSE))</f>
        <v/>
      </c>
      <c r="H266" s="54" t="str">
        <f ca="1">VLOOKUP(E266,Q1.SL!F:P,8,FALSE)</f>
        <v/>
      </c>
      <c r="I266" s="99" t="str">
        <f ca="1">VLOOKUP(E266,Q2.SL!G:O,6,FALSE)</f>
        <v/>
      </c>
      <c r="J266" s="55" t="str">
        <f>IF(ROW()-9&gt;Inf.!$I$10,"",VLOOKUP(E266,Q2.SL!G:O,4,FALSE))</f>
        <v/>
      </c>
      <c r="K266" s="54" t="str">
        <f ca="1">VLOOKUP(E266,Q2.SL!G:R,8,FALSE)</f>
        <v/>
      </c>
      <c r="L266" s="125" t="str">
        <f ca="1">VLOOKUP(E266,Q3.SL!G:O,6,FALSE)</f>
        <v/>
      </c>
      <c r="M266" s="93" t="str">
        <f>IF(ROW()-9&gt;Inf.!$I$10,"",VLOOKUP(E266,Q3.SL!G:O,4,FALSE))</f>
        <v/>
      </c>
      <c r="N266" s="54" t="str">
        <f ca="1">VLOOKUP(E266,Q3.SL!G:R,8,FALSE)</f>
        <v/>
      </c>
      <c r="O266" s="125" t="str">
        <f ca="1">VLOOKUP(E266,Q4.SL!G:O,6,FALSE)</f>
        <v/>
      </c>
      <c r="P266" s="55" t="str">
        <f>IF(ROW()-9&gt;Inf.!$I$10,"",VLOOKUP(E266,Q4.SL!G:O,4,FALSE))</f>
        <v/>
      </c>
      <c r="Q266" s="54" t="str">
        <f ca="1">VLOOKUP(E266,Q4.SL!G:R,8,FALSE)</f>
        <v/>
      </c>
      <c r="R266" s="99" t="str">
        <f t="shared" ca="1" si="3"/>
        <v/>
      </c>
      <c r="S266" s="52"/>
    </row>
    <row r="267" spans="1:19" ht="21.95" customHeight="1">
      <c r="A267" s="99" t="str">
        <f ca="1">IFERROR(IF(AND(F267=0,I267=0,L267=0,O267=0),"-",VLOOKUP(E267,Rec.!H:N,7,FALSE)),"")</f>
        <v/>
      </c>
      <c r="B267" s="53" t="str">
        <f ca="1">IFERROR(VLOOKUP(E267,Rec.!B:H,4,FALSE),"")</f>
        <v/>
      </c>
      <c r="C267" s="53" t="str">
        <f ca="1">IFERROR(VLOOKUP(E267,Rec.!B:H,5,FALSE),"")</f>
        <v/>
      </c>
      <c r="D267" s="52" t="str">
        <f ca="1">IFERROR(VLOOKUP(E267,Rec.!B:H,6,FALSE),"")</f>
        <v/>
      </c>
      <c r="E267" s="99" t="str">
        <f ca="1">IFERROR(VLOOKUP(ROW()-9,Rec.!P:Q,2,FALSE),"")</f>
        <v/>
      </c>
      <c r="F267" s="99">
        <f ca="1">VLOOKUP(E267,Q1.SL!F:M,3,FALSE)</f>
        <v>0</v>
      </c>
      <c r="G267" s="93" t="str">
        <f>IF(ROW()-9&gt;Inf.!$I$10,"",VLOOKUP(E267,Q1.SL!F:M,4,FALSE))</f>
        <v/>
      </c>
      <c r="H267" s="54" t="str">
        <f ca="1">VLOOKUP(E267,Q1.SL!F:P,8,FALSE)</f>
        <v/>
      </c>
      <c r="I267" s="99" t="str">
        <f ca="1">VLOOKUP(E267,Q2.SL!G:O,6,FALSE)</f>
        <v/>
      </c>
      <c r="J267" s="55" t="str">
        <f>IF(ROW()-9&gt;Inf.!$I$10,"",VLOOKUP(E267,Q2.SL!G:O,4,FALSE))</f>
        <v/>
      </c>
      <c r="K267" s="54" t="str">
        <f ca="1">VLOOKUP(E267,Q2.SL!G:R,8,FALSE)</f>
        <v/>
      </c>
      <c r="L267" s="125" t="str">
        <f ca="1">VLOOKUP(E267,Q3.SL!G:O,6,FALSE)</f>
        <v/>
      </c>
      <c r="M267" s="93" t="str">
        <f>IF(ROW()-9&gt;Inf.!$I$10,"",VLOOKUP(E267,Q3.SL!G:O,4,FALSE))</f>
        <v/>
      </c>
      <c r="N267" s="54" t="str">
        <f ca="1">VLOOKUP(E267,Q3.SL!G:R,8,FALSE)</f>
        <v/>
      </c>
      <c r="O267" s="125" t="str">
        <f ca="1">VLOOKUP(E267,Q4.SL!G:O,6,FALSE)</f>
        <v/>
      </c>
      <c r="P267" s="55" t="str">
        <f>IF(ROW()-9&gt;Inf.!$I$10,"",VLOOKUP(E267,Q4.SL!G:O,4,FALSE))</f>
        <v/>
      </c>
      <c r="Q267" s="54" t="str">
        <f ca="1">VLOOKUP(E267,Q4.SL!G:R,8,FALSE)</f>
        <v/>
      </c>
      <c r="R267" s="99" t="str">
        <f t="shared" ref="R267:R310" ca="1" si="4">IFERROR(_xlfn.RANK.AVG(H267,H:H,1)*_xlfn.RANK.AVG(K267,K:K,1)*_xlfn.RANK.AVG(N267,N:N,1)*_xlfn.RANK.AVG(Q267,Q:Q,1),"")</f>
        <v/>
      </c>
      <c r="S267" s="52"/>
    </row>
    <row r="268" spans="1:19" ht="21.95" customHeight="1">
      <c r="A268" s="99" t="str">
        <f ca="1">IFERROR(IF(AND(F268=0,I268=0,L268=0,O268=0),"-",VLOOKUP(E268,Rec.!H:N,7,FALSE)),"")</f>
        <v/>
      </c>
      <c r="B268" s="53" t="str">
        <f ca="1">IFERROR(VLOOKUP(E268,Rec.!B:H,4,FALSE),"")</f>
        <v/>
      </c>
      <c r="C268" s="53" t="str">
        <f ca="1">IFERROR(VLOOKUP(E268,Rec.!B:H,5,FALSE),"")</f>
        <v/>
      </c>
      <c r="D268" s="52" t="str">
        <f ca="1">IFERROR(VLOOKUP(E268,Rec.!B:H,6,FALSE),"")</f>
        <v/>
      </c>
      <c r="E268" s="99" t="str">
        <f ca="1">IFERROR(VLOOKUP(ROW()-9,Rec.!P:Q,2,FALSE),"")</f>
        <v/>
      </c>
      <c r="F268" s="99">
        <f ca="1">VLOOKUP(E268,Q1.SL!F:M,3,FALSE)</f>
        <v>0</v>
      </c>
      <c r="G268" s="93" t="str">
        <f>IF(ROW()-9&gt;Inf.!$I$10,"",VLOOKUP(E268,Q1.SL!F:M,4,FALSE))</f>
        <v/>
      </c>
      <c r="H268" s="54" t="str">
        <f ca="1">VLOOKUP(E268,Q1.SL!F:P,8,FALSE)</f>
        <v/>
      </c>
      <c r="I268" s="99" t="str">
        <f ca="1">VLOOKUP(E268,Q2.SL!G:O,6,FALSE)</f>
        <v/>
      </c>
      <c r="J268" s="55" t="str">
        <f>IF(ROW()-9&gt;Inf.!$I$10,"",VLOOKUP(E268,Q2.SL!G:O,4,FALSE))</f>
        <v/>
      </c>
      <c r="K268" s="54" t="str">
        <f ca="1">VLOOKUP(E268,Q2.SL!G:R,8,FALSE)</f>
        <v/>
      </c>
      <c r="L268" s="125" t="str">
        <f ca="1">VLOOKUP(E268,Q3.SL!G:O,6,FALSE)</f>
        <v/>
      </c>
      <c r="M268" s="93" t="str">
        <f>IF(ROW()-9&gt;Inf.!$I$10,"",VLOOKUP(E268,Q3.SL!G:O,4,FALSE))</f>
        <v/>
      </c>
      <c r="N268" s="54" t="str">
        <f ca="1">VLOOKUP(E268,Q3.SL!G:R,8,FALSE)</f>
        <v/>
      </c>
      <c r="O268" s="125" t="str">
        <f ca="1">VLOOKUP(E268,Q4.SL!G:O,6,FALSE)</f>
        <v/>
      </c>
      <c r="P268" s="55" t="str">
        <f>IF(ROW()-9&gt;Inf.!$I$10,"",VLOOKUP(E268,Q4.SL!G:O,4,FALSE))</f>
        <v/>
      </c>
      <c r="Q268" s="54" t="str">
        <f ca="1">VLOOKUP(E268,Q4.SL!G:R,8,FALSE)</f>
        <v/>
      </c>
      <c r="R268" s="99" t="str">
        <f t="shared" ca="1" si="4"/>
        <v/>
      </c>
      <c r="S268" s="52"/>
    </row>
    <row r="269" spans="1:19" ht="21.95" customHeight="1">
      <c r="A269" s="99" t="str">
        <f ca="1">IFERROR(IF(AND(F269=0,I269=0,L269=0,O269=0),"-",VLOOKUP(E269,Rec.!H:N,7,FALSE)),"")</f>
        <v/>
      </c>
      <c r="B269" s="53" t="str">
        <f ca="1">IFERROR(VLOOKUP(E269,Rec.!B:H,4,FALSE),"")</f>
        <v/>
      </c>
      <c r="C269" s="53" t="str">
        <f ca="1">IFERROR(VLOOKUP(E269,Rec.!B:H,5,FALSE),"")</f>
        <v/>
      </c>
      <c r="D269" s="52" t="str">
        <f ca="1">IFERROR(VLOOKUP(E269,Rec.!B:H,6,FALSE),"")</f>
        <v/>
      </c>
      <c r="E269" s="99" t="str">
        <f ca="1">IFERROR(VLOOKUP(ROW()-9,Rec.!P:Q,2,FALSE),"")</f>
        <v/>
      </c>
      <c r="F269" s="99">
        <f ca="1">VLOOKUP(E269,Q1.SL!F:M,3,FALSE)</f>
        <v>0</v>
      </c>
      <c r="G269" s="93" t="str">
        <f>IF(ROW()-9&gt;Inf.!$I$10,"",VLOOKUP(E269,Q1.SL!F:M,4,FALSE))</f>
        <v/>
      </c>
      <c r="H269" s="54" t="str">
        <f ca="1">VLOOKUP(E269,Q1.SL!F:P,8,FALSE)</f>
        <v/>
      </c>
      <c r="I269" s="99" t="str">
        <f ca="1">VLOOKUP(E269,Q2.SL!G:O,6,FALSE)</f>
        <v/>
      </c>
      <c r="J269" s="55" t="str">
        <f>IF(ROW()-9&gt;Inf.!$I$10,"",VLOOKUP(E269,Q2.SL!G:O,4,FALSE))</f>
        <v/>
      </c>
      <c r="K269" s="54" t="str">
        <f ca="1">VLOOKUP(E269,Q2.SL!G:R,8,FALSE)</f>
        <v/>
      </c>
      <c r="L269" s="125" t="str">
        <f ca="1">VLOOKUP(E269,Q3.SL!G:O,6,FALSE)</f>
        <v/>
      </c>
      <c r="M269" s="93" t="str">
        <f>IF(ROW()-9&gt;Inf.!$I$10,"",VLOOKUP(E269,Q3.SL!G:O,4,FALSE))</f>
        <v/>
      </c>
      <c r="N269" s="54" t="str">
        <f ca="1">VLOOKUP(E269,Q3.SL!G:R,8,FALSE)</f>
        <v/>
      </c>
      <c r="O269" s="125" t="str">
        <f ca="1">VLOOKUP(E269,Q4.SL!G:O,6,FALSE)</f>
        <v/>
      </c>
      <c r="P269" s="55" t="str">
        <f>IF(ROW()-9&gt;Inf.!$I$10,"",VLOOKUP(E269,Q4.SL!G:O,4,FALSE))</f>
        <v/>
      </c>
      <c r="Q269" s="54" t="str">
        <f ca="1">VLOOKUP(E269,Q4.SL!G:R,8,FALSE)</f>
        <v/>
      </c>
      <c r="R269" s="99" t="str">
        <f t="shared" ca="1" si="4"/>
        <v/>
      </c>
      <c r="S269" s="52"/>
    </row>
    <row r="270" spans="1:19" ht="21.95" customHeight="1">
      <c r="A270" s="99" t="str">
        <f ca="1">IFERROR(IF(AND(F270=0,I270=0,L270=0,O270=0),"-",VLOOKUP(E270,Rec.!H:N,7,FALSE)),"")</f>
        <v/>
      </c>
      <c r="B270" s="53" t="str">
        <f ca="1">IFERROR(VLOOKUP(E270,Rec.!B:H,4,FALSE),"")</f>
        <v/>
      </c>
      <c r="C270" s="53" t="str">
        <f ca="1">IFERROR(VLOOKUP(E270,Rec.!B:H,5,FALSE),"")</f>
        <v/>
      </c>
      <c r="D270" s="52" t="str">
        <f ca="1">IFERROR(VLOOKUP(E270,Rec.!B:H,6,FALSE),"")</f>
        <v/>
      </c>
      <c r="E270" s="99" t="str">
        <f ca="1">IFERROR(VLOOKUP(ROW()-9,Rec.!P:Q,2,FALSE),"")</f>
        <v/>
      </c>
      <c r="F270" s="99">
        <f ca="1">VLOOKUP(E270,Q1.SL!F:M,3,FALSE)</f>
        <v>0</v>
      </c>
      <c r="G270" s="93" t="str">
        <f>IF(ROW()-9&gt;Inf.!$I$10,"",VLOOKUP(E270,Q1.SL!F:M,4,FALSE))</f>
        <v/>
      </c>
      <c r="H270" s="54" t="str">
        <f ca="1">VLOOKUP(E270,Q1.SL!F:P,8,FALSE)</f>
        <v/>
      </c>
      <c r="I270" s="99" t="str">
        <f ca="1">VLOOKUP(E270,Q2.SL!G:O,6,FALSE)</f>
        <v/>
      </c>
      <c r="J270" s="55" t="str">
        <f>IF(ROW()-9&gt;Inf.!$I$10,"",VLOOKUP(E270,Q2.SL!G:O,4,FALSE))</f>
        <v/>
      </c>
      <c r="K270" s="54" t="str">
        <f ca="1">VLOOKUP(E270,Q2.SL!G:R,8,FALSE)</f>
        <v/>
      </c>
      <c r="L270" s="125" t="str">
        <f ca="1">VLOOKUP(E270,Q3.SL!G:O,6,FALSE)</f>
        <v/>
      </c>
      <c r="M270" s="93" t="str">
        <f>IF(ROW()-9&gt;Inf.!$I$10,"",VLOOKUP(E270,Q3.SL!G:O,4,FALSE))</f>
        <v/>
      </c>
      <c r="N270" s="54" t="str">
        <f ca="1">VLOOKUP(E270,Q3.SL!G:R,8,FALSE)</f>
        <v/>
      </c>
      <c r="O270" s="125" t="str">
        <f ca="1">VLOOKUP(E270,Q4.SL!G:O,6,FALSE)</f>
        <v/>
      </c>
      <c r="P270" s="55" t="str">
        <f>IF(ROW()-9&gt;Inf.!$I$10,"",VLOOKUP(E270,Q4.SL!G:O,4,FALSE))</f>
        <v/>
      </c>
      <c r="Q270" s="54" t="str">
        <f ca="1">VLOOKUP(E270,Q4.SL!G:R,8,FALSE)</f>
        <v/>
      </c>
      <c r="R270" s="99" t="str">
        <f t="shared" ca="1" si="4"/>
        <v/>
      </c>
      <c r="S270" s="52"/>
    </row>
    <row r="271" spans="1:19" ht="21.95" customHeight="1">
      <c r="A271" s="99" t="str">
        <f ca="1">IFERROR(IF(AND(F271=0,I271=0,L271=0,O271=0),"-",VLOOKUP(E271,Rec.!H:N,7,FALSE)),"")</f>
        <v/>
      </c>
      <c r="B271" s="53" t="str">
        <f ca="1">IFERROR(VLOOKUP(E271,Rec.!B:H,4,FALSE),"")</f>
        <v/>
      </c>
      <c r="C271" s="53" t="str">
        <f ca="1">IFERROR(VLOOKUP(E271,Rec.!B:H,5,FALSE),"")</f>
        <v/>
      </c>
      <c r="D271" s="52" t="str">
        <f ca="1">IFERROR(VLOOKUP(E271,Rec.!B:H,6,FALSE),"")</f>
        <v/>
      </c>
      <c r="E271" s="99" t="str">
        <f ca="1">IFERROR(VLOOKUP(ROW()-9,Rec.!P:Q,2,FALSE),"")</f>
        <v/>
      </c>
      <c r="F271" s="99">
        <f ca="1">VLOOKUP(E271,Q1.SL!F:M,3,FALSE)</f>
        <v>0</v>
      </c>
      <c r="G271" s="93" t="str">
        <f>IF(ROW()-9&gt;Inf.!$I$10,"",VLOOKUP(E271,Q1.SL!F:M,4,FALSE))</f>
        <v/>
      </c>
      <c r="H271" s="54" t="str">
        <f ca="1">VLOOKUP(E271,Q1.SL!F:P,8,FALSE)</f>
        <v/>
      </c>
      <c r="I271" s="99" t="str">
        <f ca="1">VLOOKUP(E271,Q2.SL!G:O,6,FALSE)</f>
        <v/>
      </c>
      <c r="J271" s="55" t="str">
        <f>IF(ROW()-9&gt;Inf.!$I$10,"",VLOOKUP(E271,Q2.SL!G:O,4,FALSE))</f>
        <v/>
      </c>
      <c r="K271" s="54" t="str">
        <f ca="1">VLOOKUP(E271,Q2.SL!G:R,8,FALSE)</f>
        <v/>
      </c>
      <c r="L271" s="125" t="str">
        <f ca="1">VLOOKUP(E271,Q3.SL!G:O,6,FALSE)</f>
        <v/>
      </c>
      <c r="M271" s="93" t="str">
        <f>IF(ROW()-9&gt;Inf.!$I$10,"",VLOOKUP(E271,Q3.SL!G:O,4,FALSE))</f>
        <v/>
      </c>
      <c r="N271" s="54" t="str">
        <f ca="1">VLOOKUP(E271,Q3.SL!G:R,8,FALSE)</f>
        <v/>
      </c>
      <c r="O271" s="125" t="str">
        <f ca="1">VLOOKUP(E271,Q4.SL!G:O,6,FALSE)</f>
        <v/>
      </c>
      <c r="P271" s="55" t="str">
        <f>IF(ROW()-9&gt;Inf.!$I$10,"",VLOOKUP(E271,Q4.SL!G:O,4,FALSE))</f>
        <v/>
      </c>
      <c r="Q271" s="54" t="str">
        <f ca="1">VLOOKUP(E271,Q4.SL!G:R,8,FALSE)</f>
        <v/>
      </c>
      <c r="R271" s="99" t="str">
        <f t="shared" ca="1" si="4"/>
        <v/>
      </c>
      <c r="S271" s="52"/>
    </row>
    <row r="272" spans="1:19" ht="21.95" customHeight="1">
      <c r="A272" s="99" t="str">
        <f ca="1">IFERROR(IF(AND(F272=0,I272=0,L272=0,O272=0),"-",VLOOKUP(E272,Rec.!H:N,7,FALSE)),"")</f>
        <v/>
      </c>
      <c r="B272" s="53" t="str">
        <f ca="1">IFERROR(VLOOKUP(E272,Rec.!B:H,4,FALSE),"")</f>
        <v/>
      </c>
      <c r="C272" s="53" t="str">
        <f ca="1">IFERROR(VLOOKUP(E272,Rec.!B:H,5,FALSE),"")</f>
        <v/>
      </c>
      <c r="D272" s="52" t="str">
        <f ca="1">IFERROR(VLOOKUP(E272,Rec.!B:H,6,FALSE),"")</f>
        <v/>
      </c>
      <c r="E272" s="99" t="str">
        <f ca="1">IFERROR(VLOOKUP(ROW()-9,Rec.!P:Q,2,FALSE),"")</f>
        <v/>
      </c>
      <c r="F272" s="99">
        <f ca="1">VLOOKUP(E272,Q1.SL!F:M,3,FALSE)</f>
        <v>0</v>
      </c>
      <c r="G272" s="93" t="str">
        <f>IF(ROW()-9&gt;Inf.!$I$10,"",VLOOKUP(E272,Q1.SL!F:M,4,FALSE))</f>
        <v/>
      </c>
      <c r="H272" s="54" t="str">
        <f ca="1">VLOOKUP(E272,Q1.SL!F:P,8,FALSE)</f>
        <v/>
      </c>
      <c r="I272" s="99" t="str">
        <f ca="1">VLOOKUP(E272,Q2.SL!G:O,6,FALSE)</f>
        <v/>
      </c>
      <c r="J272" s="55" t="str">
        <f>IF(ROW()-9&gt;Inf.!$I$10,"",VLOOKUP(E272,Q2.SL!G:O,4,FALSE))</f>
        <v/>
      </c>
      <c r="K272" s="54" t="str">
        <f ca="1">VLOOKUP(E272,Q2.SL!G:R,8,FALSE)</f>
        <v/>
      </c>
      <c r="L272" s="125" t="str">
        <f ca="1">VLOOKUP(E272,Q3.SL!G:O,6,FALSE)</f>
        <v/>
      </c>
      <c r="M272" s="93" t="str">
        <f>IF(ROW()-9&gt;Inf.!$I$10,"",VLOOKUP(E272,Q3.SL!G:O,4,FALSE))</f>
        <v/>
      </c>
      <c r="N272" s="54" t="str">
        <f ca="1">VLOOKUP(E272,Q3.SL!G:R,8,FALSE)</f>
        <v/>
      </c>
      <c r="O272" s="125" t="str">
        <f ca="1">VLOOKUP(E272,Q4.SL!G:O,6,FALSE)</f>
        <v/>
      </c>
      <c r="P272" s="55" t="str">
        <f>IF(ROW()-9&gt;Inf.!$I$10,"",VLOOKUP(E272,Q4.SL!G:O,4,FALSE))</f>
        <v/>
      </c>
      <c r="Q272" s="54" t="str">
        <f ca="1">VLOOKUP(E272,Q4.SL!G:R,8,FALSE)</f>
        <v/>
      </c>
      <c r="R272" s="99" t="str">
        <f t="shared" ca="1" si="4"/>
        <v/>
      </c>
      <c r="S272" s="52"/>
    </row>
    <row r="273" spans="1:19" ht="21.95" customHeight="1">
      <c r="A273" s="99" t="str">
        <f ca="1">IFERROR(IF(AND(F273=0,I273=0,L273=0,O273=0),"-",VLOOKUP(E273,Rec.!H:N,7,FALSE)),"")</f>
        <v/>
      </c>
      <c r="B273" s="53" t="str">
        <f ca="1">IFERROR(VLOOKUP(E273,Rec.!B:H,4,FALSE),"")</f>
        <v/>
      </c>
      <c r="C273" s="53" t="str">
        <f ca="1">IFERROR(VLOOKUP(E273,Rec.!B:H,5,FALSE),"")</f>
        <v/>
      </c>
      <c r="D273" s="52" t="str">
        <f ca="1">IFERROR(VLOOKUP(E273,Rec.!B:H,6,FALSE),"")</f>
        <v/>
      </c>
      <c r="E273" s="99" t="str">
        <f ca="1">IFERROR(VLOOKUP(ROW()-9,Rec.!P:Q,2,FALSE),"")</f>
        <v/>
      </c>
      <c r="F273" s="99">
        <f ca="1">VLOOKUP(E273,Q1.SL!F:M,3,FALSE)</f>
        <v>0</v>
      </c>
      <c r="G273" s="93" t="str">
        <f>IF(ROW()-9&gt;Inf.!$I$10,"",VLOOKUP(E273,Q1.SL!F:M,4,FALSE))</f>
        <v/>
      </c>
      <c r="H273" s="54" t="str">
        <f ca="1">VLOOKUP(E273,Q1.SL!F:P,8,FALSE)</f>
        <v/>
      </c>
      <c r="I273" s="99" t="str">
        <f ca="1">VLOOKUP(E273,Q2.SL!G:O,6,FALSE)</f>
        <v/>
      </c>
      <c r="J273" s="55" t="str">
        <f>IF(ROW()-9&gt;Inf.!$I$10,"",VLOOKUP(E273,Q2.SL!G:O,4,FALSE))</f>
        <v/>
      </c>
      <c r="K273" s="54" t="str">
        <f ca="1">VLOOKUP(E273,Q2.SL!G:R,8,FALSE)</f>
        <v/>
      </c>
      <c r="L273" s="125" t="str">
        <f ca="1">VLOOKUP(E273,Q3.SL!G:O,6,FALSE)</f>
        <v/>
      </c>
      <c r="M273" s="93" t="str">
        <f>IF(ROW()-9&gt;Inf.!$I$10,"",VLOOKUP(E273,Q3.SL!G:O,4,FALSE))</f>
        <v/>
      </c>
      <c r="N273" s="54" t="str">
        <f ca="1">VLOOKUP(E273,Q3.SL!G:R,8,FALSE)</f>
        <v/>
      </c>
      <c r="O273" s="125" t="str">
        <f ca="1">VLOOKUP(E273,Q4.SL!G:O,6,FALSE)</f>
        <v/>
      </c>
      <c r="P273" s="55" t="str">
        <f>IF(ROW()-9&gt;Inf.!$I$10,"",VLOOKUP(E273,Q4.SL!G:O,4,FALSE))</f>
        <v/>
      </c>
      <c r="Q273" s="54" t="str">
        <f ca="1">VLOOKUP(E273,Q4.SL!G:R,8,FALSE)</f>
        <v/>
      </c>
      <c r="R273" s="99" t="str">
        <f t="shared" ca="1" si="4"/>
        <v/>
      </c>
      <c r="S273" s="52"/>
    </row>
    <row r="274" spans="1:19" ht="21.95" customHeight="1">
      <c r="A274" s="99" t="str">
        <f ca="1">IFERROR(IF(AND(F274=0,I274=0,L274=0,O274=0),"-",VLOOKUP(E274,Rec.!H:N,7,FALSE)),"")</f>
        <v/>
      </c>
      <c r="B274" s="53" t="str">
        <f ca="1">IFERROR(VLOOKUP(E274,Rec.!B:H,4,FALSE),"")</f>
        <v/>
      </c>
      <c r="C274" s="53" t="str">
        <f ca="1">IFERROR(VLOOKUP(E274,Rec.!B:H,5,FALSE),"")</f>
        <v/>
      </c>
      <c r="D274" s="52" t="str">
        <f ca="1">IFERROR(VLOOKUP(E274,Rec.!B:H,6,FALSE),"")</f>
        <v/>
      </c>
      <c r="E274" s="99" t="str">
        <f ca="1">IFERROR(VLOOKUP(ROW()-9,Rec.!P:Q,2,FALSE),"")</f>
        <v/>
      </c>
      <c r="F274" s="99">
        <f ca="1">VLOOKUP(E274,Q1.SL!F:M,3,FALSE)</f>
        <v>0</v>
      </c>
      <c r="G274" s="93" t="str">
        <f>IF(ROW()-9&gt;Inf.!$I$10,"",VLOOKUP(E274,Q1.SL!F:M,4,FALSE))</f>
        <v/>
      </c>
      <c r="H274" s="54" t="str">
        <f ca="1">VLOOKUP(E274,Q1.SL!F:P,8,FALSE)</f>
        <v/>
      </c>
      <c r="I274" s="99" t="str">
        <f ca="1">VLOOKUP(E274,Q2.SL!G:O,6,FALSE)</f>
        <v/>
      </c>
      <c r="J274" s="55" t="str">
        <f>IF(ROW()-9&gt;Inf.!$I$10,"",VLOOKUP(E274,Q2.SL!G:O,4,FALSE))</f>
        <v/>
      </c>
      <c r="K274" s="54" t="str">
        <f ca="1">VLOOKUP(E274,Q2.SL!G:R,8,FALSE)</f>
        <v/>
      </c>
      <c r="L274" s="125" t="str">
        <f ca="1">VLOOKUP(E274,Q3.SL!G:O,6,FALSE)</f>
        <v/>
      </c>
      <c r="M274" s="93" t="str">
        <f>IF(ROW()-9&gt;Inf.!$I$10,"",VLOOKUP(E274,Q3.SL!G:O,4,FALSE))</f>
        <v/>
      </c>
      <c r="N274" s="54" t="str">
        <f ca="1">VLOOKUP(E274,Q3.SL!G:R,8,FALSE)</f>
        <v/>
      </c>
      <c r="O274" s="125" t="str">
        <f ca="1">VLOOKUP(E274,Q4.SL!G:O,6,FALSE)</f>
        <v/>
      </c>
      <c r="P274" s="55" t="str">
        <f>IF(ROW()-9&gt;Inf.!$I$10,"",VLOOKUP(E274,Q4.SL!G:O,4,FALSE))</f>
        <v/>
      </c>
      <c r="Q274" s="54" t="str">
        <f ca="1">VLOOKUP(E274,Q4.SL!G:R,8,FALSE)</f>
        <v/>
      </c>
      <c r="R274" s="99" t="str">
        <f t="shared" ca="1" si="4"/>
        <v/>
      </c>
      <c r="S274" s="52"/>
    </row>
    <row r="275" spans="1:19" ht="21.95" customHeight="1">
      <c r="A275" s="99" t="str">
        <f ca="1">IFERROR(IF(AND(F275=0,I275=0,L275=0,O275=0),"-",VLOOKUP(E275,Rec.!H:N,7,FALSE)),"")</f>
        <v/>
      </c>
      <c r="B275" s="53" t="str">
        <f ca="1">IFERROR(VLOOKUP(E275,Rec.!B:H,4,FALSE),"")</f>
        <v/>
      </c>
      <c r="C275" s="53" t="str">
        <f ca="1">IFERROR(VLOOKUP(E275,Rec.!B:H,5,FALSE),"")</f>
        <v/>
      </c>
      <c r="D275" s="52" t="str">
        <f ca="1">IFERROR(VLOOKUP(E275,Rec.!B:H,6,FALSE),"")</f>
        <v/>
      </c>
      <c r="E275" s="99" t="str">
        <f ca="1">IFERROR(VLOOKUP(ROW()-9,Rec.!P:Q,2,FALSE),"")</f>
        <v/>
      </c>
      <c r="F275" s="99">
        <f ca="1">VLOOKUP(E275,Q1.SL!F:M,3,FALSE)</f>
        <v>0</v>
      </c>
      <c r="G275" s="93" t="str">
        <f>IF(ROW()-9&gt;Inf.!$I$10,"",VLOOKUP(E275,Q1.SL!F:M,4,FALSE))</f>
        <v/>
      </c>
      <c r="H275" s="54" t="str">
        <f ca="1">VLOOKUP(E275,Q1.SL!F:P,8,FALSE)</f>
        <v/>
      </c>
      <c r="I275" s="99" t="str">
        <f ca="1">VLOOKUP(E275,Q2.SL!G:O,6,FALSE)</f>
        <v/>
      </c>
      <c r="J275" s="55" t="str">
        <f>IF(ROW()-9&gt;Inf.!$I$10,"",VLOOKUP(E275,Q2.SL!G:O,4,FALSE))</f>
        <v/>
      </c>
      <c r="K275" s="54" t="str">
        <f ca="1">VLOOKUP(E275,Q2.SL!G:R,8,FALSE)</f>
        <v/>
      </c>
      <c r="L275" s="125" t="str">
        <f ca="1">VLOOKUP(E275,Q3.SL!G:O,6,FALSE)</f>
        <v/>
      </c>
      <c r="M275" s="93" t="str">
        <f>IF(ROW()-9&gt;Inf.!$I$10,"",VLOOKUP(E275,Q3.SL!G:O,4,FALSE))</f>
        <v/>
      </c>
      <c r="N275" s="54" t="str">
        <f ca="1">VLOOKUP(E275,Q3.SL!G:R,8,FALSE)</f>
        <v/>
      </c>
      <c r="O275" s="125" t="str">
        <f ca="1">VLOOKUP(E275,Q4.SL!G:O,6,FALSE)</f>
        <v/>
      </c>
      <c r="P275" s="55" t="str">
        <f>IF(ROW()-9&gt;Inf.!$I$10,"",VLOOKUP(E275,Q4.SL!G:O,4,FALSE))</f>
        <v/>
      </c>
      <c r="Q275" s="54" t="str">
        <f ca="1">VLOOKUP(E275,Q4.SL!G:R,8,FALSE)</f>
        <v/>
      </c>
      <c r="R275" s="99" t="str">
        <f t="shared" ca="1" si="4"/>
        <v/>
      </c>
      <c r="S275" s="52"/>
    </row>
    <row r="276" spans="1:19" ht="21.95" customHeight="1">
      <c r="A276" s="99" t="str">
        <f ca="1">IFERROR(IF(AND(F276=0,I276=0,L276=0,O276=0),"-",VLOOKUP(E276,Rec.!H:N,7,FALSE)),"")</f>
        <v/>
      </c>
      <c r="B276" s="53" t="str">
        <f ca="1">IFERROR(VLOOKUP(E276,Rec.!B:H,4,FALSE),"")</f>
        <v/>
      </c>
      <c r="C276" s="53" t="str">
        <f ca="1">IFERROR(VLOOKUP(E276,Rec.!B:H,5,FALSE),"")</f>
        <v/>
      </c>
      <c r="D276" s="52" t="str">
        <f ca="1">IFERROR(VLOOKUP(E276,Rec.!B:H,6,FALSE),"")</f>
        <v/>
      </c>
      <c r="E276" s="99" t="str">
        <f ca="1">IFERROR(VLOOKUP(ROW()-9,Rec.!P:Q,2,FALSE),"")</f>
        <v/>
      </c>
      <c r="F276" s="99">
        <f ca="1">VLOOKUP(E276,Q1.SL!F:M,3,FALSE)</f>
        <v>0</v>
      </c>
      <c r="G276" s="93" t="str">
        <f>IF(ROW()-9&gt;Inf.!$I$10,"",VLOOKUP(E276,Q1.SL!F:M,4,FALSE))</f>
        <v/>
      </c>
      <c r="H276" s="54" t="str">
        <f ca="1">VLOOKUP(E276,Q1.SL!F:P,8,FALSE)</f>
        <v/>
      </c>
      <c r="I276" s="99" t="str">
        <f ca="1">VLOOKUP(E276,Q2.SL!G:O,6,FALSE)</f>
        <v/>
      </c>
      <c r="J276" s="55" t="str">
        <f>IF(ROW()-9&gt;Inf.!$I$10,"",VLOOKUP(E276,Q2.SL!G:O,4,FALSE))</f>
        <v/>
      </c>
      <c r="K276" s="54" t="str">
        <f ca="1">VLOOKUP(E276,Q2.SL!G:R,8,FALSE)</f>
        <v/>
      </c>
      <c r="L276" s="125" t="str">
        <f ca="1">VLOOKUP(E276,Q3.SL!G:O,6,FALSE)</f>
        <v/>
      </c>
      <c r="M276" s="93" t="str">
        <f>IF(ROW()-9&gt;Inf.!$I$10,"",VLOOKUP(E276,Q3.SL!G:O,4,FALSE))</f>
        <v/>
      </c>
      <c r="N276" s="54" t="str">
        <f ca="1">VLOOKUP(E276,Q3.SL!G:R,8,FALSE)</f>
        <v/>
      </c>
      <c r="O276" s="125" t="str">
        <f ca="1">VLOOKUP(E276,Q4.SL!G:O,6,FALSE)</f>
        <v/>
      </c>
      <c r="P276" s="55" t="str">
        <f>IF(ROW()-9&gt;Inf.!$I$10,"",VLOOKUP(E276,Q4.SL!G:O,4,FALSE))</f>
        <v/>
      </c>
      <c r="Q276" s="54" t="str">
        <f ca="1">VLOOKUP(E276,Q4.SL!G:R,8,FALSE)</f>
        <v/>
      </c>
      <c r="R276" s="99" t="str">
        <f t="shared" ca="1" si="4"/>
        <v/>
      </c>
      <c r="S276" s="52"/>
    </row>
    <row r="277" spans="1:19" ht="21.95" customHeight="1">
      <c r="A277" s="99" t="str">
        <f ca="1">IFERROR(IF(AND(F277=0,I277=0,L277=0,O277=0),"-",VLOOKUP(E277,Rec.!H:N,7,FALSE)),"")</f>
        <v/>
      </c>
      <c r="B277" s="53" t="str">
        <f ca="1">IFERROR(VLOOKUP(E277,Rec.!B:H,4,FALSE),"")</f>
        <v/>
      </c>
      <c r="C277" s="53" t="str">
        <f ca="1">IFERROR(VLOOKUP(E277,Rec.!B:H,5,FALSE),"")</f>
        <v/>
      </c>
      <c r="D277" s="52" t="str">
        <f ca="1">IFERROR(VLOOKUP(E277,Rec.!B:H,6,FALSE),"")</f>
        <v/>
      </c>
      <c r="E277" s="99" t="str">
        <f ca="1">IFERROR(VLOOKUP(ROW()-9,Rec.!P:Q,2,FALSE),"")</f>
        <v/>
      </c>
      <c r="F277" s="99">
        <f ca="1">VLOOKUP(E277,Q1.SL!F:M,3,FALSE)</f>
        <v>0</v>
      </c>
      <c r="G277" s="93" t="str">
        <f>IF(ROW()-9&gt;Inf.!$I$10,"",VLOOKUP(E277,Q1.SL!F:M,4,FALSE))</f>
        <v/>
      </c>
      <c r="H277" s="54" t="str">
        <f ca="1">VLOOKUP(E277,Q1.SL!F:P,8,FALSE)</f>
        <v/>
      </c>
      <c r="I277" s="99" t="str">
        <f ca="1">VLOOKUP(E277,Q2.SL!G:O,6,FALSE)</f>
        <v/>
      </c>
      <c r="J277" s="55" t="str">
        <f>IF(ROW()-9&gt;Inf.!$I$10,"",VLOOKUP(E277,Q2.SL!G:O,4,FALSE))</f>
        <v/>
      </c>
      <c r="K277" s="54" t="str">
        <f ca="1">VLOOKUP(E277,Q2.SL!G:R,8,FALSE)</f>
        <v/>
      </c>
      <c r="L277" s="125" t="str">
        <f ca="1">VLOOKUP(E277,Q3.SL!G:O,6,FALSE)</f>
        <v/>
      </c>
      <c r="M277" s="93" t="str">
        <f>IF(ROW()-9&gt;Inf.!$I$10,"",VLOOKUP(E277,Q3.SL!G:O,4,FALSE))</f>
        <v/>
      </c>
      <c r="N277" s="54" t="str">
        <f ca="1">VLOOKUP(E277,Q3.SL!G:R,8,FALSE)</f>
        <v/>
      </c>
      <c r="O277" s="125" t="str">
        <f ca="1">VLOOKUP(E277,Q4.SL!G:O,6,FALSE)</f>
        <v/>
      </c>
      <c r="P277" s="55" t="str">
        <f>IF(ROW()-9&gt;Inf.!$I$10,"",VLOOKUP(E277,Q4.SL!G:O,4,FALSE))</f>
        <v/>
      </c>
      <c r="Q277" s="54" t="str">
        <f ca="1">VLOOKUP(E277,Q4.SL!G:R,8,FALSE)</f>
        <v/>
      </c>
      <c r="R277" s="99" t="str">
        <f t="shared" ca="1" si="4"/>
        <v/>
      </c>
      <c r="S277" s="52"/>
    </row>
    <row r="278" spans="1:19" ht="21.95" customHeight="1">
      <c r="A278" s="99" t="str">
        <f ca="1">IFERROR(IF(AND(F278=0,I278=0,L278=0,O278=0),"-",VLOOKUP(E278,Rec.!H:N,7,FALSE)),"")</f>
        <v/>
      </c>
      <c r="B278" s="53" t="str">
        <f ca="1">IFERROR(VLOOKUP(E278,Rec.!B:H,4,FALSE),"")</f>
        <v/>
      </c>
      <c r="C278" s="53" t="str">
        <f ca="1">IFERROR(VLOOKUP(E278,Rec.!B:H,5,FALSE),"")</f>
        <v/>
      </c>
      <c r="D278" s="52" t="str">
        <f ca="1">IFERROR(VLOOKUP(E278,Rec.!B:H,6,FALSE),"")</f>
        <v/>
      </c>
      <c r="E278" s="99" t="str">
        <f ca="1">IFERROR(VLOOKUP(ROW()-9,Rec.!P:Q,2,FALSE),"")</f>
        <v/>
      </c>
      <c r="F278" s="99">
        <f ca="1">VLOOKUP(E278,Q1.SL!F:M,3,FALSE)</f>
        <v>0</v>
      </c>
      <c r="G278" s="93" t="str">
        <f>IF(ROW()-9&gt;Inf.!$I$10,"",VLOOKUP(E278,Q1.SL!F:M,4,FALSE))</f>
        <v/>
      </c>
      <c r="H278" s="54" t="str">
        <f ca="1">VLOOKUP(E278,Q1.SL!F:P,8,FALSE)</f>
        <v/>
      </c>
      <c r="I278" s="99" t="str">
        <f ca="1">VLOOKUP(E278,Q2.SL!G:O,6,FALSE)</f>
        <v/>
      </c>
      <c r="J278" s="55" t="str">
        <f>IF(ROW()-9&gt;Inf.!$I$10,"",VLOOKUP(E278,Q2.SL!G:O,4,FALSE))</f>
        <v/>
      </c>
      <c r="K278" s="54" t="str">
        <f ca="1">VLOOKUP(E278,Q2.SL!G:R,8,FALSE)</f>
        <v/>
      </c>
      <c r="L278" s="125" t="str">
        <f ca="1">VLOOKUP(E278,Q3.SL!G:O,6,FALSE)</f>
        <v/>
      </c>
      <c r="M278" s="93" t="str">
        <f>IF(ROW()-9&gt;Inf.!$I$10,"",VLOOKUP(E278,Q3.SL!G:O,4,FALSE))</f>
        <v/>
      </c>
      <c r="N278" s="54" t="str">
        <f ca="1">VLOOKUP(E278,Q3.SL!G:R,8,FALSE)</f>
        <v/>
      </c>
      <c r="O278" s="125" t="str">
        <f ca="1">VLOOKUP(E278,Q4.SL!G:O,6,FALSE)</f>
        <v/>
      </c>
      <c r="P278" s="55" t="str">
        <f>IF(ROW()-9&gt;Inf.!$I$10,"",VLOOKUP(E278,Q4.SL!G:O,4,FALSE))</f>
        <v/>
      </c>
      <c r="Q278" s="54" t="str">
        <f ca="1">VLOOKUP(E278,Q4.SL!G:R,8,FALSE)</f>
        <v/>
      </c>
      <c r="R278" s="99" t="str">
        <f t="shared" ca="1" si="4"/>
        <v/>
      </c>
      <c r="S278" s="52"/>
    </row>
    <row r="279" spans="1:19" ht="21.95" customHeight="1">
      <c r="A279" s="99" t="str">
        <f ca="1">IFERROR(IF(AND(F279=0,I279=0,L279=0,O279=0),"-",VLOOKUP(E279,Rec.!H:N,7,FALSE)),"")</f>
        <v/>
      </c>
      <c r="B279" s="53" t="str">
        <f ca="1">IFERROR(VLOOKUP(E279,Rec.!B:H,4,FALSE),"")</f>
        <v/>
      </c>
      <c r="C279" s="53" t="str">
        <f ca="1">IFERROR(VLOOKUP(E279,Rec.!B:H,5,FALSE),"")</f>
        <v/>
      </c>
      <c r="D279" s="52" t="str">
        <f ca="1">IFERROR(VLOOKUP(E279,Rec.!B:H,6,FALSE),"")</f>
        <v/>
      </c>
      <c r="E279" s="99" t="str">
        <f ca="1">IFERROR(VLOOKUP(ROW()-9,Rec.!P:Q,2,FALSE),"")</f>
        <v/>
      </c>
      <c r="F279" s="99">
        <f ca="1">VLOOKUP(E279,Q1.SL!F:M,3,FALSE)</f>
        <v>0</v>
      </c>
      <c r="G279" s="93" t="str">
        <f>IF(ROW()-9&gt;Inf.!$I$10,"",VLOOKUP(E279,Q1.SL!F:M,4,FALSE))</f>
        <v/>
      </c>
      <c r="H279" s="54" t="str">
        <f ca="1">VLOOKUP(E279,Q1.SL!F:P,8,FALSE)</f>
        <v/>
      </c>
      <c r="I279" s="99" t="str">
        <f ca="1">VLOOKUP(E279,Q2.SL!G:O,6,FALSE)</f>
        <v/>
      </c>
      <c r="J279" s="55" t="str">
        <f>IF(ROW()-9&gt;Inf.!$I$10,"",VLOOKUP(E279,Q2.SL!G:O,4,FALSE))</f>
        <v/>
      </c>
      <c r="K279" s="54" t="str">
        <f ca="1">VLOOKUP(E279,Q2.SL!G:R,8,FALSE)</f>
        <v/>
      </c>
      <c r="L279" s="125" t="str">
        <f ca="1">VLOOKUP(E279,Q3.SL!G:O,6,FALSE)</f>
        <v/>
      </c>
      <c r="M279" s="93" t="str">
        <f>IF(ROW()-9&gt;Inf.!$I$10,"",VLOOKUP(E279,Q3.SL!G:O,4,FALSE))</f>
        <v/>
      </c>
      <c r="N279" s="54" t="str">
        <f ca="1">VLOOKUP(E279,Q3.SL!G:R,8,FALSE)</f>
        <v/>
      </c>
      <c r="O279" s="125" t="str">
        <f ca="1">VLOOKUP(E279,Q4.SL!G:O,6,FALSE)</f>
        <v/>
      </c>
      <c r="P279" s="55" t="str">
        <f>IF(ROW()-9&gt;Inf.!$I$10,"",VLOOKUP(E279,Q4.SL!G:O,4,FALSE))</f>
        <v/>
      </c>
      <c r="Q279" s="54" t="str">
        <f ca="1">VLOOKUP(E279,Q4.SL!G:R,8,FALSE)</f>
        <v/>
      </c>
      <c r="R279" s="99" t="str">
        <f t="shared" ca="1" si="4"/>
        <v/>
      </c>
      <c r="S279" s="52"/>
    </row>
    <row r="280" spans="1:19" ht="21.95" customHeight="1">
      <c r="A280" s="99" t="str">
        <f ca="1">IFERROR(IF(AND(F280=0,I280=0,L280=0,O280=0),"-",VLOOKUP(E280,Rec.!H:N,7,FALSE)),"")</f>
        <v/>
      </c>
      <c r="B280" s="53" t="str">
        <f ca="1">IFERROR(VLOOKUP(E280,Rec.!B:H,4,FALSE),"")</f>
        <v/>
      </c>
      <c r="C280" s="53" t="str">
        <f ca="1">IFERROR(VLOOKUP(E280,Rec.!B:H,5,FALSE),"")</f>
        <v/>
      </c>
      <c r="D280" s="52" t="str">
        <f ca="1">IFERROR(VLOOKUP(E280,Rec.!B:H,6,FALSE),"")</f>
        <v/>
      </c>
      <c r="E280" s="99" t="str">
        <f ca="1">IFERROR(VLOOKUP(ROW()-9,Rec.!P:Q,2,FALSE),"")</f>
        <v/>
      </c>
      <c r="F280" s="99">
        <f ca="1">VLOOKUP(E280,Q1.SL!F:M,3,FALSE)</f>
        <v>0</v>
      </c>
      <c r="G280" s="93" t="str">
        <f>IF(ROW()-9&gt;Inf.!$I$10,"",VLOOKUP(E280,Q1.SL!F:M,4,FALSE))</f>
        <v/>
      </c>
      <c r="H280" s="54" t="str">
        <f ca="1">VLOOKUP(E280,Q1.SL!F:P,8,FALSE)</f>
        <v/>
      </c>
      <c r="I280" s="99" t="str">
        <f ca="1">VLOOKUP(E280,Q2.SL!G:O,6,FALSE)</f>
        <v/>
      </c>
      <c r="J280" s="55" t="str">
        <f>IF(ROW()-9&gt;Inf.!$I$10,"",VLOOKUP(E280,Q2.SL!G:O,4,FALSE))</f>
        <v/>
      </c>
      <c r="K280" s="54" t="str">
        <f ca="1">VLOOKUP(E280,Q2.SL!G:R,8,FALSE)</f>
        <v/>
      </c>
      <c r="L280" s="125" t="str">
        <f ca="1">VLOOKUP(E280,Q3.SL!G:O,6,FALSE)</f>
        <v/>
      </c>
      <c r="M280" s="93" t="str">
        <f>IF(ROW()-9&gt;Inf.!$I$10,"",VLOOKUP(E280,Q3.SL!G:O,4,FALSE))</f>
        <v/>
      </c>
      <c r="N280" s="54" t="str">
        <f ca="1">VLOOKUP(E280,Q3.SL!G:R,8,FALSE)</f>
        <v/>
      </c>
      <c r="O280" s="125" t="str">
        <f ca="1">VLOOKUP(E280,Q4.SL!G:O,6,FALSE)</f>
        <v/>
      </c>
      <c r="P280" s="55" t="str">
        <f>IF(ROW()-9&gt;Inf.!$I$10,"",VLOOKUP(E280,Q4.SL!G:O,4,FALSE))</f>
        <v/>
      </c>
      <c r="Q280" s="54" t="str">
        <f ca="1">VLOOKUP(E280,Q4.SL!G:R,8,FALSE)</f>
        <v/>
      </c>
      <c r="R280" s="99" t="str">
        <f t="shared" ca="1" si="4"/>
        <v/>
      </c>
      <c r="S280" s="52"/>
    </row>
    <row r="281" spans="1:19" ht="21.95" customHeight="1">
      <c r="A281" s="99" t="str">
        <f ca="1">IFERROR(IF(AND(F281=0,I281=0,L281=0,O281=0),"-",VLOOKUP(E281,Rec.!H:N,7,FALSE)),"")</f>
        <v/>
      </c>
      <c r="B281" s="53" t="str">
        <f ca="1">IFERROR(VLOOKUP(E281,Rec.!B:H,4,FALSE),"")</f>
        <v/>
      </c>
      <c r="C281" s="53" t="str">
        <f ca="1">IFERROR(VLOOKUP(E281,Rec.!B:H,5,FALSE),"")</f>
        <v/>
      </c>
      <c r="D281" s="52" t="str">
        <f ca="1">IFERROR(VLOOKUP(E281,Rec.!B:H,6,FALSE),"")</f>
        <v/>
      </c>
      <c r="E281" s="99" t="str">
        <f ca="1">IFERROR(VLOOKUP(ROW()-9,Rec.!P:Q,2,FALSE),"")</f>
        <v/>
      </c>
      <c r="F281" s="99">
        <f ca="1">VLOOKUP(E281,Q1.SL!F:M,3,FALSE)</f>
        <v>0</v>
      </c>
      <c r="G281" s="93" t="str">
        <f>IF(ROW()-9&gt;Inf.!$I$10,"",VLOOKUP(E281,Q1.SL!F:M,4,FALSE))</f>
        <v/>
      </c>
      <c r="H281" s="54" t="str">
        <f ca="1">VLOOKUP(E281,Q1.SL!F:P,8,FALSE)</f>
        <v/>
      </c>
      <c r="I281" s="99" t="str">
        <f ca="1">VLOOKUP(E281,Q2.SL!G:O,6,FALSE)</f>
        <v/>
      </c>
      <c r="J281" s="55" t="str">
        <f>IF(ROW()-9&gt;Inf.!$I$10,"",VLOOKUP(E281,Q2.SL!G:O,4,FALSE))</f>
        <v/>
      </c>
      <c r="K281" s="54" t="str">
        <f ca="1">VLOOKUP(E281,Q2.SL!G:R,8,FALSE)</f>
        <v/>
      </c>
      <c r="L281" s="125" t="str">
        <f ca="1">VLOOKUP(E281,Q3.SL!G:O,6,FALSE)</f>
        <v/>
      </c>
      <c r="M281" s="93" t="str">
        <f>IF(ROW()-9&gt;Inf.!$I$10,"",VLOOKUP(E281,Q3.SL!G:O,4,FALSE))</f>
        <v/>
      </c>
      <c r="N281" s="54" t="str">
        <f ca="1">VLOOKUP(E281,Q3.SL!G:R,8,FALSE)</f>
        <v/>
      </c>
      <c r="O281" s="125" t="str">
        <f ca="1">VLOOKUP(E281,Q4.SL!G:O,6,FALSE)</f>
        <v/>
      </c>
      <c r="P281" s="55" t="str">
        <f>IF(ROW()-9&gt;Inf.!$I$10,"",VLOOKUP(E281,Q4.SL!G:O,4,FALSE))</f>
        <v/>
      </c>
      <c r="Q281" s="54" t="str">
        <f ca="1">VLOOKUP(E281,Q4.SL!G:R,8,FALSE)</f>
        <v/>
      </c>
      <c r="R281" s="99" t="str">
        <f t="shared" ca="1" si="4"/>
        <v/>
      </c>
      <c r="S281" s="52"/>
    </row>
    <row r="282" spans="1:19" ht="21.95" customHeight="1">
      <c r="A282" s="99" t="str">
        <f ca="1">IFERROR(IF(AND(F282=0,I282=0,L282=0,O282=0),"-",VLOOKUP(E282,Rec.!H:N,7,FALSE)),"")</f>
        <v/>
      </c>
      <c r="B282" s="53" t="str">
        <f ca="1">IFERROR(VLOOKUP(E282,Rec.!B:H,4,FALSE),"")</f>
        <v/>
      </c>
      <c r="C282" s="53" t="str">
        <f ca="1">IFERROR(VLOOKUP(E282,Rec.!B:H,5,FALSE),"")</f>
        <v/>
      </c>
      <c r="D282" s="52" t="str">
        <f ca="1">IFERROR(VLOOKUP(E282,Rec.!B:H,6,FALSE),"")</f>
        <v/>
      </c>
      <c r="E282" s="99" t="str">
        <f ca="1">IFERROR(VLOOKUP(ROW()-9,Rec.!P:Q,2,FALSE),"")</f>
        <v/>
      </c>
      <c r="F282" s="99">
        <f ca="1">VLOOKUP(E282,Q1.SL!F:M,3,FALSE)</f>
        <v>0</v>
      </c>
      <c r="G282" s="93" t="str">
        <f>IF(ROW()-9&gt;Inf.!$I$10,"",VLOOKUP(E282,Q1.SL!F:M,4,FALSE))</f>
        <v/>
      </c>
      <c r="H282" s="54" t="str">
        <f ca="1">VLOOKUP(E282,Q1.SL!F:P,8,FALSE)</f>
        <v/>
      </c>
      <c r="I282" s="99" t="str">
        <f ca="1">VLOOKUP(E282,Q2.SL!G:O,6,FALSE)</f>
        <v/>
      </c>
      <c r="J282" s="55" t="str">
        <f>IF(ROW()-9&gt;Inf.!$I$10,"",VLOOKUP(E282,Q2.SL!G:O,4,FALSE))</f>
        <v/>
      </c>
      <c r="K282" s="54" t="str">
        <f ca="1">VLOOKUP(E282,Q2.SL!G:R,8,FALSE)</f>
        <v/>
      </c>
      <c r="L282" s="125" t="str">
        <f ca="1">VLOOKUP(E282,Q3.SL!G:O,6,FALSE)</f>
        <v/>
      </c>
      <c r="M282" s="93" t="str">
        <f>IF(ROW()-9&gt;Inf.!$I$10,"",VLOOKUP(E282,Q3.SL!G:O,4,FALSE))</f>
        <v/>
      </c>
      <c r="N282" s="54" t="str">
        <f ca="1">VLOOKUP(E282,Q3.SL!G:R,8,FALSE)</f>
        <v/>
      </c>
      <c r="O282" s="125" t="str">
        <f ca="1">VLOOKUP(E282,Q4.SL!G:O,6,FALSE)</f>
        <v/>
      </c>
      <c r="P282" s="55" t="str">
        <f>IF(ROW()-9&gt;Inf.!$I$10,"",VLOOKUP(E282,Q4.SL!G:O,4,FALSE))</f>
        <v/>
      </c>
      <c r="Q282" s="54" t="str">
        <f ca="1">VLOOKUP(E282,Q4.SL!G:R,8,FALSE)</f>
        <v/>
      </c>
      <c r="R282" s="99" t="str">
        <f t="shared" ca="1" si="4"/>
        <v/>
      </c>
      <c r="S282" s="52"/>
    </row>
    <row r="283" spans="1:19" ht="21.95" customHeight="1">
      <c r="A283" s="99" t="str">
        <f ca="1">IFERROR(IF(AND(F283=0,I283=0,L283=0,O283=0),"-",VLOOKUP(E283,Rec.!H:N,7,FALSE)),"")</f>
        <v/>
      </c>
      <c r="B283" s="53" t="str">
        <f ca="1">IFERROR(VLOOKUP(E283,Rec.!B:H,4,FALSE),"")</f>
        <v/>
      </c>
      <c r="C283" s="53" t="str">
        <f ca="1">IFERROR(VLOOKUP(E283,Rec.!B:H,5,FALSE),"")</f>
        <v/>
      </c>
      <c r="D283" s="52" t="str">
        <f ca="1">IFERROR(VLOOKUP(E283,Rec.!B:H,6,FALSE),"")</f>
        <v/>
      </c>
      <c r="E283" s="99" t="str">
        <f ca="1">IFERROR(VLOOKUP(ROW()-9,Rec.!P:Q,2,FALSE),"")</f>
        <v/>
      </c>
      <c r="F283" s="99">
        <f ca="1">VLOOKUP(E283,Q1.SL!F:M,3,FALSE)</f>
        <v>0</v>
      </c>
      <c r="G283" s="93" t="str">
        <f>IF(ROW()-9&gt;Inf.!$I$10,"",VLOOKUP(E283,Q1.SL!F:M,4,FALSE))</f>
        <v/>
      </c>
      <c r="H283" s="54" t="str">
        <f ca="1">VLOOKUP(E283,Q1.SL!F:P,8,FALSE)</f>
        <v/>
      </c>
      <c r="I283" s="99" t="str">
        <f ca="1">VLOOKUP(E283,Q2.SL!G:O,6,FALSE)</f>
        <v/>
      </c>
      <c r="J283" s="55" t="str">
        <f>IF(ROW()-9&gt;Inf.!$I$10,"",VLOOKUP(E283,Q2.SL!G:O,4,FALSE))</f>
        <v/>
      </c>
      <c r="K283" s="54" t="str">
        <f ca="1">VLOOKUP(E283,Q2.SL!G:R,8,FALSE)</f>
        <v/>
      </c>
      <c r="L283" s="125" t="str">
        <f ca="1">VLOOKUP(E283,Q3.SL!G:O,6,FALSE)</f>
        <v/>
      </c>
      <c r="M283" s="93" t="str">
        <f>IF(ROW()-9&gt;Inf.!$I$10,"",VLOOKUP(E283,Q3.SL!G:O,4,FALSE))</f>
        <v/>
      </c>
      <c r="N283" s="54" t="str">
        <f ca="1">VLOOKUP(E283,Q3.SL!G:R,8,FALSE)</f>
        <v/>
      </c>
      <c r="O283" s="125" t="str">
        <f ca="1">VLOOKUP(E283,Q4.SL!G:O,6,FALSE)</f>
        <v/>
      </c>
      <c r="P283" s="55" t="str">
        <f>IF(ROW()-9&gt;Inf.!$I$10,"",VLOOKUP(E283,Q4.SL!G:O,4,FALSE))</f>
        <v/>
      </c>
      <c r="Q283" s="54" t="str">
        <f ca="1">VLOOKUP(E283,Q4.SL!G:R,8,FALSE)</f>
        <v/>
      </c>
      <c r="R283" s="99" t="str">
        <f t="shared" ca="1" si="4"/>
        <v/>
      </c>
      <c r="S283" s="52"/>
    </row>
    <row r="284" spans="1:19" ht="21.95" customHeight="1">
      <c r="A284" s="99" t="str">
        <f ca="1">IFERROR(IF(AND(F284=0,I284=0,L284=0,O284=0),"-",VLOOKUP(E284,Rec.!H:N,7,FALSE)),"")</f>
        <v/>
      </c>
      <c r="B284" s="53" t="str">
        <f ca="1">IFERROR(VLOOKUP(E284,Rec.!B:H,4,FALSE),"")</f>
        <v/>
      </c>
      <c r="C284" s="53" t="str">
        <f ca="1">IFERROR(VLOOKUP(E284,Rec.!B:H,5,FALSE),"")</f>
        <v/>
      </c>
      <c r="D284" s="52" t="str">
        <f ca="1">IFERROR(VLOOKUP(E284,Rec.!B:H,6,FALSE),"")</f>
        <v/>
      </c>
      <c r="E284" s="99" t="str">
        <f ca="1">IFERROR(VLOOKUP(ROW()-9,Rec.!P:Q,2,FALSE),"")</f>
        <v/>
      </c>
      <c r="F284" s="99">
        <f ca="1">VLOOKUP(E284,Q1.SL!F:M,3,FALSE)</f>
        <v>0</v>
      </c>
      <c r="G284" s="93" t="str">
        <f>IF(ROW()-9&gt;Inf.!$I$10,"",VLOOKUP(E284,Q1.SL!F:M,4,FALSE))</f>
        <v/>
      </c>
      <c r="H284" s="54" t="str">
        <f ca="1">VLOOKUP(E284,Q1.SL!F:P,8,FALSE)</f>
        <v/>
      </c>
      <c r="I284" s="99" t="str">
        <f ca="1">VLOOKUP(E284,Q2.SL!G:O,6,FALSE)</f>
        <v/>
      </c>
      <c r="J284" s="55" t="str">
        <f>IF(ROW()-9&gt;Inf.!$I$10,"",VLOOKUP(E284,Q2.SL!G:O,4,FALSE))</f>
        <v/>
      </c>
      <c r="K284" s="54" t="str">
        <f ca="1">VLOOKUP(E284,Q2.SL!G:R,8,FALSE)</f>
        <v/>
      </c>
      <c r="L284" s="125" t="str">
        <f ca="1">VLOOKUP(E284,Q3.SL!G:O,6,FALSE)</f>
        <v/>
      </c>
      <c r="M284" s="93" t="str">
        <f>IF(ROW()-9&gt;Inf.!$I$10,"",VLOOKUP(E284,Q3.SL!G:O,4,FALSE))</f>
        <v/>
      </c>
      <c r="N284" s="54" t="str">
        <f ca="1">VLOOKUP(E284,Q3.SL!G:R,8,FALSE)</f>
        <v/>
      </c>
      <c r="O284" s="125" t="str">
        <f ca="1">VLOOKUP(E284,Q4.SL!G:O,6,FALSE)</f>
        <v/>
      </c>
      <c r="P284" s="55" t="str">
        <f>IF(ROW()-9&gt;Inf.!$I$10,"",VLOOKUP(E284,Q4.SL!G:O,4,FALSE))</f>
        <v/>
      </c>
      <c r="Q284" s="54" t="str">
        <f ca="1">VLOOKUP(E284,Q4.SL!G:R,8,FALSE)</f>
        <v/>
      </c>
      <c r="R284" s="99" t="str">
        <f t="shared" ca="1" si="4"/>
        <v/>
      </c>
      <c r="S284" s="52"/>
    </row>
    <row r="285" spans="1:19" ht="21.95" customHeight="1">
      <c r="A285" s="99" t="str">
        <f ca="1">IFERROR(IF(AND(F285=0,I285=0,L285=0,O285=0),"-",VLOOKUP(E285,Rec.!H:N,7,FALSE)),"")</f>
        <v/>
      </c>
      <c r="B285" s="53" t="str">
        <f ca="1">IFERROR(VLOOKUP(E285,Rec.!B:H,4,FALSE),"")</f>
        <v/>
      </c>
      <c r="C285" s="53" t="str">
        <f ca="1">IFERROR(VLOOKUP(E285,Rec.!B:H,5,FALSE),"")</f>
        <v/>
      </c>
      <c r="D285" s="52" t="str">
        <f ca="1">IFERROR(VLOOKUP(E285,Rec.!B:H,6,FALSE),"")</f>
        <v/>
      </c>
      <c r="E285" s="99" t="str">
        <f ca="1">IFERROR(VLOOKUP(ROW()-9,Rec.!P:Q,2,FALSE),"")</f>
        <v/>
      </c>
      <c r="F285" s="99">
        <f ca="1">VLOOKUP(E285,Q1.SL!F:M,3,FALSE)</f>
        <v>0</v>
      </c>
      <c r="G285" s="93" t="str">
        <f>IF(ROW()-9&gt;Inf.!$I$10,"",VLOOKUP(E285,Q1.SL!F:M,4,FALSE))</f>
        <v/>
      </c>
      <c r="H285" s="54" t="str">
        <f ca="1">VLOOKUP(E285,Q1.SL!F:P,8,FALSE)</f>
        <v/>
      </c>
      <c r="I285" s="99" t="str">
        <f ca="1">VLOOKUP(E285,Q2.SL!G:O,6,FALSE)</f>
        <v/>
      </c>
      <c r="J285" s="55" t="str">
        <f>IF(ROW()-9&gt;Inf.!$I$10,"",VLOOKUP(E285,Q2.SL!G:O,4,FALSE))</f>
        <v/>
      </c>
      <c r="K285" s="54" t="str">
        <f ca="1">VLOOKUP(E285,Q2.SL!G:R,8,FALSE)</f>
        <v/>
      </c>
      <c r="L285" s="125" t="str">
        <f ca="1">VLOOKUP(E285,Q3.SL!G:O,6,FALSE)</f>
        <v/>
      </c>
      <c r="M285" s="93" t="str">
        <f>IF(ROW()-9&gt;Inf.!$I$10,"",VLOOKUP(E285,Q3.SL!G:O,4,FALSE))</f>
        <v/>
      </c>
      <c r="N285" s="54" t="str">
        <f ca="1">VLOOKUP(E285,Q3.SL!G:R,8,FALSE)</f>
        <v/>
      </c>
      <c r="O285" s="125" t="str">
        <f ca="1">VLOOKUP(E285,Q4.SL!G:O,6,FALSE)</f>
        <v/>
      </c>
      <c r="P285" s="55" t="str">
        <f>IF(ROW()-9&gt;Inf.!$I$10,"",VLOOKUP(E285,Q4.SL!G:O,4,FALSE))</f>
        <v/>
      </c>
      <c r="Q285" s="54" t="str">
        <f ca="1">VLOOKUP(E285,Q4.SL!G:R,8,FALSE)</f>
        <v/>
      </c>
      <c r="R285" s="99" t="str">
        <f t="shared" ca="1" si="4"/>
        <v/>
      </c>
      <c r="S285" s="52"/>
    </row>
    <row r="286" spans="1:19" ht="21.95" customHeight="1">
      <c r="A286" s="99" t="str">
        <f ca="1">IFERROR(IF(AND(F286=0,I286=0,L286=0,O286=0),"-",VLOOKUP(E286,Rec.!H:N,7,FALSE)),"")</f>
        <v/>
      </c>
      <c r="B286" s="53" t="str">
        <f ca="1">IFERROR(VLOOKUP(E286,Rec.!B:H,4,FALSE),"")</f>
        <v/>
      </c>
      <c r="C286" s="53" t="str">
        <f ca="1">IFERROR(VLOOKUP(E286,Rec.!B:H,5,FALSE),"")</f>
        <v/>
      </c>
      <c r="D286" s="52" t="str">
        <f ca="1">IFERROR(VLOOKUP(E286,Rec.!B:H,6,FALSE),"")</f>
        <v/>
      </c>
      <c r="E286" s="99" t="str">
        <f ca="1">IFERROR(VLOOKUP(ROW()-9,Rec.!P:Q,2,FALSE),"")</f>
        <v/>
      </c>
      <c r="F286" s="99">
        <f ca="1">VLOOKUP(E286,Q1.SL!F:M,3,FALSE)</f>
        <v>0</v>
      </c>
      <c r="G286" s="93" t="str">
        <f>IF(ROW()-9&gt;Inf.!$I$10,"",VLOOKUP(E286,Q1.SL!F:M,4,FALSE))</f>
        <v/>
      </c>
      <c r="H286" s="54" t="str">
        <f ca="1">VLOOKUP(E286,Q1.SL!F:P,8,FALSE)</f>
        <v/>
      </c>
      <c r="I286" s="99" t="str">
        <f ca="1">VLOOKUP(E286,Q2.SL!G:O,6,FALSE)</f>
        <v/>
      </c>
      <c r="J286" s="55" t="str">
        <f>IF(ROW()-9&gt;Inf.!$I$10,"",VLOOKUP(E286,Q2.SL!G:O,4,FALSE))</f>
        <v/>
      </c>
      <c r="K286" s="54" t="str">
        <f ca="1">VLOOKUP(E286,Q2.SL!G:R,8,FALSE)</f>
        <v/>
      </c>
      <c r="L286" s="125" t="str">
        <f ca="1">VLOOKUP(E286,Q3.SL!G:O,6,FALSE)</f>
        <v/>
      </c>
      <c r="M286" s="93" t="str">
        <f>IF(ROW()-9&gt;Inf.!$I$10,"",VLOOKUP(E286,Q3.SL!G:O,4,FALSE))</f>
        <v/>
      </c>
      <c r="N286" s="54" t="str">
        <f ca="1">VLOOKUP(E286,Q3.SL!G:R,8,FALSE)</f>
        <v/>
      </c>
      <c r="O286" s="125" t="str">
        <f ca="1">VLOOKUP(E286,Q4.SL!G:O,6,FALSE)</f>
        <v/>
      </c>
      <c r="P286" s="55" t="str">
        <f>IF(ROW()-9&gt;Inf.!$I$10,"",VLOOKUP(E286,Q4.SL!G:O,4,FALSE))</f>
        <v/>
      </c>
      <c r="Q286" s="54" t="str">
        <f ca="1">VLOOKUP(E286,Q4.SL!G:R,8,FALSE)</f>
        <v/>
      </c>
      <c r="R286" s="99" t="str">
        <f t="shared" ca="1" si="4"/>
        <v/>
      </c>
      <c r="S286" s="52"/>
    </row>
    <row r="287" spans="1:19" ht="21.95" customHeight="1">
      <c r="A287" s="99" t="str">
        <f ca="1">IFERROR(IF(AND(F287=0,I287=0,L287=0,O287=0),"-",VLOOKUP(E287,Rec.!H:N,7,FALSE)),"")</f>
        <v/>
      </c>
      <c r="B287" s="53" t="str">
        <f ca="1">IFERROR(VLOOKUP(E287,Rec.!B:H,4,FALSE),"")</f>
        <v/>
      </c>
      <c r="C287" s="53" t="str">
        <f ca="1">IFERROR(VLOOKUP(E287,Rec.!B:H,5,FALSE),"")</f>
        <v/>
      </c>
      <c r="D287" s="52" t="str">
        <f ca="1">IFERROR(VLOOKUP(E287,Rec.!B:H,6,FALSE),"")</f>
        <v/>
      </c>
      <c r="E287" s="99" t="str">
        <f ca="1">IFERROR(VLOOKUP(ROW()-9,Rec.!P:Q,2,FALSE),"")</f>
        <v/>
      </c>
      <c r="F287" s="99">
        <f ca="1">VLOOKUP(E287,Q1.SL!F:M,3,FALSE)</f>
        <v>0</v>
      </c>
      <c r="G287" s="93" t="str">
        <f>IF(ROW()-9&gt;Inf.!$I$10,"",VLOOKUP(E287,Q1.SL!F:M,4,FALSE))</f>
        <v/>
      </c>
      <c r="H287" s="54" t="str">
        <f ca="1">VLOOKUP(E287,Q1.SL!F:P,8,FALSE)</f>
        <v/>
      </c>
      <c r="I287" s="99" t="str">
        <f ca="1">VLOOKUP(E287,Q2.SL!G:O,6,FALSE)</f>
        <v/>
      </c>
      <c r="J287" s="55" t="str">
        <f>IF(ROW()-9&gt;Inf.!$I$10,"",VLOOKUP(E287,Q2.SL!G:O,4,FALSE))</f>
        <v/>
      </c>
      <c r="K287" s="54" t="str">
        <f ca="1">VLOOKUP(E287,Q2.SL!G:R,8,FALSE)</f>
        <v/>
      </c>
      <c r="L287" s="125" t="str">
        <f ca="1">VLOOKUP(E287,Q3.SL!G:O,6,FALSE)</f>
        <v/>
      </c>
      <c r="M287" s="93" t="str">
        <f>IF(ROW()-9&gt;Inf.!$I$10,"",VLOOKUP(E287,Q3.SL!G:O,4,FALSE))</f>
        <v/>
      </c>
      <c r="N287" s="54" t="str">
        <f ca="1">VLOOKUP(E287,Q3.SL!G:R,8,FALSE)</f>
        <v/>
      </c>
      <c r="O287" s="125" t="str">
        <f ca="1">VLOOKUP(E287,Q4.SL!G:O,6,FALSE)</f>
        <v/>
      </c>
      <c r="P287" s="55" t="str">
        <f>IF(ROW()-9&gt;Inf.!$I$10,"",VLOOKUP(E287,Q4.SL!G:O,4,FALSE))</f>
        <v/>
      </c>
      <c r="Q287" s="54" t="str">
        <f ca="1">VLOOKUP(E287,Q4.SL!G:R,8,FALSE)</f>
        <v/>
      </c>
      <c r="R287" s="99" t="str">
        <f t="shared" ca="1" si="4"/>
        <v/>
      </c>
      <c r="S287" s="52"/>
    </row>
    <row r="288" spans="1:19" ht="21.95" customHeight="1">
      <c r="A288" s="99" t="str">
        <f ca="1">IFERROR(IF(AND(F288=0,I288=0,L288=0,O288=0),"-",VLOOKUP(E288,Rec.!H:N,7,FALSE)),"")</f>
        <v/>
      </c>
      <c r="B288" s="53" t="str">
        <f ca="1">IFERROR(VLOOKUP(E288,Rec.!B:H,4,FALSE),"")</f>
        <v/>
      </c>
      <c r="C288" s="53" t="str">
        <f ca="1">IFERROR(VLOOKUP(E288,Rec.!B:H,5,FALSE),"")</f>
        <v/>
      </c>
      <c r="D288" s="52" t="str">
        <f ca="1">IFERROR(VLOOKUP(E288,Rec.!B:H,6,FALSE),"")</f>
        <v/>
      </c>
      <c r="E288" s="99" t="str">
        <f ca="1">IFERROR(VLOOKUP(ROW()-9,Rec.!P:Q,2,FALSE),"")</f>
        <v/>
      </c>
      <c r="F288" s="99">
        <f ca="1">VLOOKUP(E288,Q1.SL!F:M,3,FALSE)</f>
        <v>0</v>
      </c>
      <c r="G288" s="93" t="str">
        <f>IF(ROW()-9&gt;Inf.!$I$10,"",VLOOKUP(E288,Q1.SL!F:M,4,FALSE))</f>
        <v/>
      </c>
      <c r="H288" s="54" t="str">
        <f ca="1">VLOOKUP(E288,Q1.SL!F:P,8,FALSE)</f>
        <v/>
      </c>
      <c r="I288" s="99" t="str">
        <f ca="1">VLOOKUP(E288,Q2.SL!G:O,6,FALSE)</f>
        <v/>
      </c>
      <c r="J288" s="55" t="str">
        <f>IF(ROW()-9&gt;Inf.!$I$10,"",VLOOKUP(E288,Q2.SL!G:O,4,FALSE))</f>
        <v/>
      </c>
      <c r="K288" s="54" t="str">
        <f ca="1">VLOOKUP(E288,Q2.SL!G:R,8,FALSE)</f>
        <v/>
      </c>
      <c r="L288" s="125" t="str">
        <f ca="1">VLOOKUP(E288,Q3.SL!G:O,6,FALSE)</f>
        <v/>
      </c>
      <c r="M288" s="93" t="str">
        <f>IF(ROW()-9&gt;Inf.!$I$10,"",VLOOKUP(E288,Q3.SL!G:O,4,FALSE))</f>
        <v/>
      </c>
      <c r="N288" s="54" t="str">
        <f ca="1">VLOOKUP(E288,Q3.SL!G:R,8,FALSE)</f>
        <v/>
      </c>
      <c r="O288" s="125" t="str">
        <f ca="1">VLOOKUP(E288,Q4.SL!G:O,6,FALSE)</f>
        <v/>
      </c>
      <c r="P288" s="55" t="str">
        <f>IF(ROW()-9&gt;Inf.!$I$10,"",VLOOKUP(E288,Q4.SL!G:O,4,FALSE))</f>
        <v/>
      </c>
      <c r="Q288" s="54" t="str">
        <f ca="1">VLOOKUP(E288,Q4.SL!G:R,8,FALSE)</f>
        <v/>
      </c>
      <c r="R288" s="99" t="str">
        <f t="shared" ca="1" si="4"/>
        <v/>
      </c>
      <c r="S288" s="52"/>
    </row>
    <row r="289" spans="1:19" ht="21.95" customHeight="1">
      <c r="A289" s="99" t="str">
        <f ca="1">IFERROR(IF(AND(F289=0,I289=0,L289=0,O289=0),"-",VLOOKUP(E289,Rec.!H:N,7,FALSE)),"")</f>
        <v/>
      </c>
      <c r="B289" s="53" t="str">
        <f ca="1">IFERROR(VLOOKUP(E289,Rec.!B:H,4,FALSE),"")</f>
        <v/>
      </c>
      <c r="C289" s="53" t="str">
        <f ca="1">IFERROR(VLOOKUP(E289,Rec.!B:H,5,FALSE),"")</f>
        <v/>
      </c>
      <c r="D289" s="52" t="str">
        <f ca="1">IFERROR(VLOOKUP(E289,Rec.!B:H,6,FALSE),"")</f>
        <v/>
      </c>
      <c r="E289" s="99" t="str">
        <f ca="1">IFERROR(VLOOKUP(ROW()-9,Rec.!P:Q,2,FALSE),"")</f>
        <v/>
      </c>
      <c r="F289" s="99">
        <f ca="1">VLOOKUP(E289,Q1.SL!F:M,3,FALSE)</f>
        <v>0</v>
      </c>
      <c r="G289" s="93" t="str">
        <f>IF(ROW()-9&gt;Inf.!$I$10,"",VLOOKUP(E289,Q1.SL!F:M,4,FALSE))</f>
        <v/>
      </c>
      <c r="H289" s="54" t="str">
        <f ca="1">VLOOKUP(E289,Q1.SL!F:P,8,FALSE)</f>
        <v/>
      </c>
      <c r="I289" s="99" t="str">
        <f ca="1">VLOOKUP(E289,Q2.SL!G:O,6,FALSE)</f>
        <v/>
      </c>
      <c r="J289" s="55" t="str">
        <f>IF(ROW()-9&gt;Inf.!$I$10,"",VLOOKUP(E289,Q2.SL!G:O,4,FALSE))</f>
        <v/>
      </c>
      <c r="K289" s="54" t="str">
        <f ca="1">VLOOKUP(E289,Q2.SL!G:R,8,FALSE)</f>
        <v/>
      </c>
      <c r="L289" s="125" t="str">
        <f ca="1">VLOOKUP(E289,Q3.SL!G:O,6,FALSE)</f>
        <v/>
      </c>
      <c r="M289" s="93" t="str">
        <f>IF(ROW()-9&gt;Inf.!$I$10,"",VLOOKUP(E289,Q3.SL!G:O,4,FALSE))</f>
        <v/>
      </c>
      <c r="N289" s="54" t="str">
        <f ca="1">VLOOKUP(E289,Q3.SL!G:R,8,FALSE)</f>
        <v/>
      </c>
      <c r="O289" s="125" t="str">
        <f ca="1">VLOOKUP(E289,Q4.SL!G:O,6,FALSE)</f>
        <v/>
      </c>
      <c r="P289" s="55" t="str">
        <f>IF(ROW()-9&gt;Inf.!$I$10,"",VLOOKUP(E289,Q4.SL!G:O,4,FALSE))</f>
        <v/>
      </c>
      <c r="Q289" s="54" t="str">
        <f ca="1">VLOOKUP(E289,Q4.SL!G:R,8,FALSE)</f>
        <v/>
      </c>
      <c r="R289" s="99" t="str">
        <f t="shared" ca="1" si="4"/>
        <v/>
      </c>
      <c r="S289" s="52"/>
    </row>
    <row r="290" spans="1:19" ht="21.95" customHeight="1">
      <c r="A290" s="99" t="str">
        <f ca="1">IFERROR(IF(AND(F290=0,I290=0,L290=0,O290=0),"-",VLOOKUP(E290,Rec.!H:N,7,FALSE)),"")</f>
        <v/>
      </c>
      <c r="B290" s="53" t="str">
        <f ca="1">IFERROR(VLOOKUP(E290,Rec.!B:H,4,FALSE),"")</f>
        <v/>
      </c>
      <c r="C290" s="53" t="str">
        <f ca="1">IFERROR(VLOOKUP(E290,Rec.!B:H,5,FALSE),"")</f>
        <v/>
      </c>
      <c r="D290" s="52" t="str">
        <f ca="1">IFERROR(VLOOKUP(E290,Rec.!B:H,6,FALSE),"")</f>
        <v/>
      </c>
      <c r="E290" s="99" t="str">
        <f ca="1">IFERROR(VLOOKUP(ROW()-9,Rec.!P:Q,2,FALSE),"")</f>
        <v/>
      </c>
      <c r="F290" s="99">
        <f ca="1">VLOOKUP(E290,Q1.SL!F:M,3,FALSE)</f>
        <v>0</v>
      </c>
      <c r="G290" s="93" t="str">
        <f>IF(ROW()-9&gt;Inf.!$I$10,"",VLOOKUP(E290,Q1.SL!F:M,4,FALSE))</f>
        <v/>
      </c>
      <c r="H290" s="54" t="str">
        <f ca="1">VLOOKUP(E290,Q1.SL!F:P,8,FALSE)</f>
        <v/>
      </c>
      <c r="I290" s="99" t="str">
        <f ca="1">VLOOKUP(E290,Q2.SL!G:O,6,FALSE)</f>
        <v/>
      </c>
      <c r="J290" s="55" t="str">
        <f>IF(ROW()-9&gt;Inf.!$I$10,"",VLOOKUP(E290,Q2.SL!G:O,4,FALSE))</f>
        <v/>
      </c>
      <c r="K290" s="54" t="str">
        <f ca="1">VLOOKUP(E290,Q2.SL!G:R,8,FALSE)</f>
        <v/>
      </c>
      <c r="L290" s="125" t="str">
        <f ca="1">VLOOKUP(E290,Q3.SL!G:O,6,FALSE)</f>
        <v/>
      </c>
      <c r="M290" s="93" t="str">
        <f>IF(ROW()-9&gt;Inf.!$I$10,"",VLOOKUP(E290,Q3.SL!G:O,4,FALSE))</f>
        <v/>
      </c>
      <c r="N290" s="54" t="str">
        <f ca="1">VLOOKUP(E290,Q3.SL!G:R,8,FALSE)</f>
        <v/>
      </c>
      <c r="O290" s="125" t="str">
        <f ca="1">VLOOKUP(E290,Q4.SL!G:O,6,FALSE)</f>
        <v/>
      </c>
      <c r="P290" s="55" t="str">
        <f>IF(ROW()-9&gt;Inf.!$I$10,"",VLOOKUP(E290,Q4.SL!G:O,4,FALSE))</f>
        <v/>
      </c>
      <c r="Q290" s="54" t="str">
        <f ca="1">VLOOKUP(E290,Q4.SL!G:R,8,FALSE)</f>
        <v/>
      </c>
      <c r="R290" s="99" t="str">
        <f t="shared" ca="1" si="4"/>
        <v/>
      </c>
      <c r="S290" s="52"/>
    </row>
    <row r="291" spans="1:19" ht="21.95" customHeight="1">
      <c r="A291" s="99" t="str">
        <f ca="1">IFERROR(IF(AND(F291=0,I291=0,L291=0,O291=0),"-",VLOOKUP(E291,Rec.!H:N,7,FALSE)),"")</f>
        <v/>
      </c>
      <c r="B291" s="53" t="str">
        <f ca="1">IFERROR(VLOOKUP(E291,Rec.!B:H,4,FALSE),"")</f>
        <v/>
      </c>
      <c r="C291" s="53" t="str">
        <f ca="1">IFERROR(VLOOKUP(E291,Rec.!B:H,5,FALSE),"")</f>
        <v/>
      </c>
      <c r="D291" s="52" t="str">
        <f ca="1">IFERROR(VLOOKUP(E291,Rec.!B:H,6,FALSE),"")</f>
        <v/>
      </c>
      <c r="E291" s="99" t="str">
        <f ca="1">IFERROR(VLOOKUP(ROW()-9,Rec.!P:Q,2,FALSE),"")</f>
        <v/>
      </c>
      <c r="F291" s="99">
        <f ca="1">VLOOKUP(E291,Q1.SL!F:M,3,FALSE)</f>
        <v>0</v>
      </c>
      <c r="G291" s="93" t="str">
        <f>IF(ROW()-9&gt;Inf.!$I$10,"",VLOOKUP(E291,Q1.SL!F:M,4,FALSE))</f>
        <v/>
      </c>
      <c r="H291" s="54" t="str">
        <f ca="1">VLOOKUP(E291,Q1.SL!F:P,8,FALSE)</f>
        <v/>
      </c>
      <c r="I291" s="99" t="str">
        <f ca="1">VLOOKUP(E291,Q2.SL!G:O,6,FALSE)</f>
        <v/>
      </c>
      <c r="J291" s="55" t="str">
        <f>IF(ROW()-9&gt;Inf.!$I$10,"",VLOOKUP(E291,Q2.SL!G:O,4,FALSE))</f>
        <v/>
      </c>
      <c r="K291" s="54" t="str">
        <f ca="1">VLOOKUP(E291,Q2.SL!G:R,8,FALSE)</f>
        <v/>
      </c>
      <c r="L291" s="125" t="str">
        <f ca="1">VLOOKUP(E291,Q3.SL!G:O,6,FALSE)</f>
        <v/>
      </c>
      <c r="M291" s="93" t="str">
        <f>IF(ROW()-9&gt;Inf.!$I$10,"",VLOOKUP(E291,Q3.SL!G:O,4,FALSE))</f>
        <v/>
      </c>
      <c r="N291" s="54" t="str">
        <f ca="1">VLOOKUP(E291,Q3.SL!G:R,8,FALSE)</f>
        <v/>
      </c>
      <c r="O291" s="125" t="str">
        <f ca="1">VLOOKUP(E291,Q4.SL!G:O,6,FALSE)</f>
        <v/>
      </c>
      <c r="P291" s="55" t="str">
        <f>IF(ROW()-9&gt;Inf.!$I$10,"",VLOOKUP(E291,Q4.SL!G:O,4,FALSE))</f>
        <v/>
      </c>
      <c r="Q291" s="54" t="str">
        <f ca="1">VLOOKUP(E291,Q4.SL!G:R,8,FALSE)</f>
        <v/>
      </c>
      <c r="R291" s="99" t="str">
        <f t="shared" ca="1" si="4"/>
        <v/>
      </c>
      <c r="S291" s="52"/>
    </row>
    <row r="292" spans="1:19" ht="21.95" customHeight="1">
      <c r="A292" s="99" t="str">
        <f ca="1">IFERROR(IF(AND(F292=0,I292=0,L292=0,O292=0),"-",VLOOKUP(E292,Rec.!H:N,7,FALSE)),"")</f>
        <v/>
      </c>
      <c r="B292" s="53" t="str">
        <f ca="1">IFERROR(VLOOKUP(E292,Rec.!B:H,4,FALSE),"")</f>
        <v/>
      </c>
      <c r="C292" s="53" t="str">
        <f ca="1">IFERROR(VLOOKUP(E292,Rec.!B:H,5,FALSE),"")</f>
        <v/>
      </c>
      <c r="D292" s="52" t="str">
        <f ca="1">IFERROR(VLOOKUP(E292,Rec.!B:H,6,FALSE),"")</f>
        <v/>
      </c>
      <c r="E292" s="99" t="str">
        <f ca="1">IFERROR(VLOOKUP(ROW()-9,Rec.!P:Q,2,FALSE),"")</f>
        <v/>
      </c>
      <c r="F292" s="99">
        <f ca="1">VLOOKUP(E292,Q1.SL!F:M,3,FALSE)</f>
        <v>0</v>
      </c>
      <c r="G292" s="93" t="str">
        <f>IF(ROW()-9&gt;Inf.!$I$10,"",VLOOKUP(E292,Q1.SL!F:M,4,FALSE))</f>
        <v/>
      </c>
      <c r="H292" s="54" t="str">
        <f ca="1">VLOOKUP(E292,Q1.SL!F:P,8,FALSE)</f>
        <v/>
      </c>
      <c r="I292" s="99" t="str">
        <f ca="1">VLOOKUP(E292,Q2.SL!G:O,6,FALSE)</f>
        <v/>
      </c>
      <c r="J292" s="55" t="str">
        <f>IF(ROW()-9&gt;Inf.!$I$10,"",VLOOKUP(E292,Q2.SL!G:O,4,FALSE))</f>
        <v/>
      </c>
      <c r="K292" s="54" t="str">
        <f ca="1">VLOOKUP(E292,Q2.SL!G:R,8,FALSE)</f>
        <v/>
      </c>
      <c r="L292" s="125" t="str">
        <f ca="1">VLOOKUP(E292,Q3.SL!G:O,6,FALSE)</f>
        <v/>
      </c>
      <c r="M292" s="93" t="str">
        <f>IF(ROW()-9&gt;Inf.!$I$10,"",VLOOKUP(E292,Q3.SL!G:O,4,FALSE))</f>
        <v/>
      </c>
      <c r="N292" s="54" t="str">
        <f ca="1">VLOOKUP(E292,Q3.SL!G:R,8,FALSE)</f>
        <v/>
      </c>
      <c r="O292" s="125" t="str">
        <f ca="1">VLOOKUP(E292,Q4.SL!G:O,6,FALSE)</f>
        <v/>
      </c>
      <c r="P292" s="55" t="str">
        <f>IF(ROW()-9&gt;Inf.!$I$10,"",VLOOKUP(E292,Q4.SL!G:O,4,FALSE))</f>
        <v/>
      </c>
      <c r="Q292" s="54" t="str">
        <f ca="1">VLOOKUP(E292,Q4.SL!G:R,8,FALSE)</f>
        <v/>
      </c>
      <c r="R292" s="99" t="str">
        <f t="shared" ca="1" si="4"/>
        <v/>
      </c>
      <c r="S292" s="52"/>
    </row>
    <row r="293" spans="1:19" ht="21.95" customHeight="1">
      <c r="A293" s="99" t="str">
        <f ca="1">IFERROR(IF(AND(F293=0,I293=0,L293=0,O293=0),"-",VLOOKUP(E293,Rec.!H:N,7,FALSE)),"")</f>
        <v/>
      </c>
      <c r="B293" s="53" t="str">
        <f ca="1">IFERROR(VLOOKUP(E293,Rec.!B:H,4,FALSE),"")</f>
        <v/>
      </c>
      <c r="C293" s="53" t="str">
        <f ca="1">IFERROR(VLOOKUP(E293,Rec.!B:H,5,FALSE),"")</f>
        <v/>
      </c>
      <c r="D293" s="52" t="str">
        <f ca="1">IFERROR(VLOOKUP(E293,Rec.!B:H,6,FALSE),"")</f>
        <v/>
      </c>
      <c r="E293" s="99" t="str">
        <f ca="1">IFERROR(VLOOKUP(ROW()-9,Rec.!P:Q,2,FALSE),"")</f>
        <v/>
      </c>
      <c r="F293" s="99">
        <f ca="1">VLOOKUP(E293,Q1.SL!F:M,3,FALSE)</f>
        <v>0</v>
      </c>
      <c r="G293" s="93" t="str">
        <f>IF(ROW()-9&gt;Inf.!$I$10,"",VLOOKUP(E293,Q1.SL!F:M,4,FALSE))</f>
        <v/>
      </c>
      <c r="H293" s="54" t="str">
        <f ca="1">VLOOKUP(E293,Q1.SL!F:P,8,FALSE)</f>
        <v/>
      </c>
      <c r="I293" s="99" t="str">
        <f ca="1">VLOOKUP(E293,Q2.SL!G:O,6,FALSE)</f>
        <v/>
      </c>
      <c r="J293" s="55" t="str">
        <f>IF(ROW()-9&gt;Inf.!$I$10,"",VLOOKUP(E293,Q2.SL!G:O,4,FALSE))</f>
        <v/>
      </c>
      <c r="K293" s="54" t="str">
        <f ca="1">VLOOKUP(E293,Q2.SL!G:R,8,FALSE)</f>
        <v/>
      </c>
      <c r="L293" s="125" t="str">
        <f ca="1">VLOOKUP(E293,Q3.SL!G:O,6,FALSE)</f>
        <v/>
      </c>
      <c r="M293" s="93" t="str">
        <f>IF(ROW()-9&gt;Inf.!$I$10,"",VLOOKUP(E293,Q3.SL!G:O,4,FALSE))</f>
        <v/>
      </c>
      <c r="N293" s="54" t="str">
        <f ca="1">VLOOKUP(E293,Q3.SL!G:R,8,FALSE)</f>
        <v/>
      </c>
      <c r="O293" s="125" t="str">
        <f ca="1">VLOOKUP(E293,Q4.SL!G:O,6,FALSE)</f>
        <v/>
      </c>
      <c r="P293" s="55" t="str">
        <f>IF(ROW()-9&gt;Inf.!$I$10,"",VLOOKUP(E293,Q4.SL!G:O,4,FALSE))</f>
        <v/>
      </c>
      <c r="Q293" s="54" t="str">
        <f ca="1">VLOOKUP(E293,Q4.SL!G:R,8,FALSE)</f>
        <v/>
      </c>
      <c r="R293" s="99" t="str">
        <f t="shared" ca="1" si="4"/>
        <v/>
      </c>
      <c r="S293" s="52"/>
    </row>
    <row r="294" spans="1:19" ht="21.95" customHeight="1">
      <c r="A294" s="99" t="str">
        <f ca="1">IFERROR(IF(AND(F294=0,I294=0,L294=0,O294=0),"-",VLOOKUP(E294,Rec.!H:N,7,FALSE)),"")</f>
        <v/>
      </c>
      <c r="B294" s="53" t="str">
        <f ca="1">IFERROR(VLOOKUP(E294,Rec.!B:H,4,FALSE),"")</f>
        <v/>
      </c>
      <c r="C294" s="53" t="str">
        <f ca="1">IFERROR(VLOOKUP(E294,Rec.!B:H,5,FALSE),"")</f>
        <v/>
      </c>
      <c r="D294" s="52" t="str">
        <f ca="1">IFERROR(VLOOKUP(E294,Rec.!B:H,6,FALSE),"")</f>
        <v/>
      </c>
      <c r="E294" s="99" t="str">
        <f ca="1">IFERROR(VLOOKUP(ROW()-9,Rec.!P:Q,2,FALSE),"")</f>
        <v/>
      </c>
      <c r="F294" s="99">
        <f ca="1">VLOOKUP(E294,Q1.SL!F:M,3,FALSE)</f>
        <v>0</v>
      </c>
      <c r="G294" s="93" t="str">
        <f>IF(ROW()-9&gt;Inf.!$I$10,"",VLOOKUP(E294,Q1.SL!F:M,4,FALSE))</f>
        <v/>
      </c>
      <c r="H294" s="54" t="str">
        <f ca="1">VLOOKUP(E294,Q1.SL!F:P,8,FALSE)</f>
        <v/>
      </c>
      <c r="I294" s="99" t="str">
        <f ca="1">VLOOKUP(E294,Q2.SL!G:O,6,FALSE)</f>
        <v/>
      </c>
      <c r="J294" s="55" t="str">
        <f>IF(ROW()-9&gt;Inf.!$I$10,"",VLOOKUP(E294,Q2.SL!G:O,4,FALSE))</f>
        <v/>
      </c>
      <c r="K294" s="54" t="str">
        <f ca="1">VLOOKUP(E294,Q2.SL!G:R,8,FALSE)</f>
        <v/>
      </c>
      <c r="L294" s="125" t="str">
        <f ca="1">VLOOKUP(E294,Q3.SL!G:O,6,FALSE)</f>
        <v/>
      </c>
      <c r="M294" s="93" t="str">
        <f>IF(ROW()-9&gt;Inf.!$I$10,"",VLOOKUP(E294,Q3.SL!G:O,4,FALSE))</f>
        <v/>
      </c>
      <c r="N294" s="54" t="str">
        <f ca="1">VLOOKUP(E294,Q3.SL!G:R,8,FALSE)</f>
        <v/>
      </c>
      <c r="O294" s="125" t="str">
        <f ca="1">VLOOKUP(E294,Q4.SL!G:O,6,FALSE)</f>
        <v/>
      </c>
      <c r="P294" s="55" t="str">
        <f>IF(ROW()-9&gt;Inf.!$I$10,"",VLOOKUP(E294,Q4.SL!G:O,4,FALSE))</f>
        <v/>
      </c>
      <c r="Q294" s="54" t="str">
        <f ca="1">VLOOKUP(E294,Q4.SL!G:R,8,FALSE)</f>
        <v/>
      </c>
      <c r="R294" s="99" t="str">
        <f t="shared" ca="1" si="4"/>
        <v/>
      </c>
      <c r="S294" s="52"/>
    </row>
    <row r="295" spans="1:19" ht="21.95" customHeight="1">
      <c r="A295" s="99" t="str">
        <f ca="1">IFERROR(IF(AND(F295=0,I295=0,L295=0,O295=0),"-",VLOOKUP(E295,Rec.!H:N,7,FALSE)),"")</f>
        <v/>
      </c>
      <c r="B295" s="53" t="str">
        <f ca="1">IFERROR(VLOOKUP(E295,Rec.!B:H,4,FALSE),"")</f>
        <v/>
      </c>
      <c r="C295" s="53" t="str">
        <f ca="1">IFERROR(VLOOKUP(E295,Rec.!B:H,5,FALSE),"")</f>
        <v/>
      </c>
      <c r="D295" s="52" t="str">
        <f ca="1">IFERROR(VLOOKUP(E295,Rec.!B:H,6,FALSE),"")</f>
        <v/>
      </c>
      <c r="E295" s="99" t="str">
        <f ca="1">IFERROR(VLOOKUP(ROW()-9,Rec.!P:Q,2,FALSE),"")</f>
        <v/>
      </c>
      <c r="F295" s="99">
        <f ca="1">VLOOKUP(E295,Q1.SL!F:M,3,FALSE)</f>
        <v>0</v>
      </c>
      <c r="G295" s="93" t="str">
        <f>IF(ROW()-9&gt;Inf.!$I$10,"",VLOOKUP(E295,Q1.SL!F:M,4,FALSE))</f>
        <v/>
      </c>
      <c r="H295" s="54" t="str">
        <f ca="1">VLOOKUP(E295,Q1.SL!F:P,8,FALSE)</f>
        <v/>
      </c>
      <c r="I295" s="99" t="str">
        <f ca="1">VLOOKUP(E295,Q2.SL!G:O,6,FALSE)</f>
        <v/>
      </c>
      <c r="J295" s="55" t="str">
        <f>IF(ROW()-9&gt;Inf.!$I$10,"",VLOOKUP(E295,Q2.SL!G:O,4,FALSE))</f>
        <v/>
      </c>
      <c r="K295" s="54" t="str">
        <f ca="1">VLOOKUP(E295,Q2.SL!G:R,8,FALSE)</f>
        <v/>
      </c>
      <c r="L295" s="125" t="str">
        <f ca="1">VLOOKUP(E295,Q3.SL!G:O,6,FALSE)</f>
        <v/>
      </c>
      <c r="M295" s="93" t="str">
        <f>IF(ROW()-9&gt;Inf.!$I$10,"",VLOOKUP(E295,Q3.SL!G:O,4,FALSE))</f>
        <v/>
      </c>
      <c r="N295" s="54" t="str">
        <f ca="1">VLOOKUP(E295,Q3.SL!G:R,8,FALSE)</f>
        <v/>
      </c>
      <c r="O295" s="125" t="str">
        <f ca="1">VLOOKUP(E295,Q4.SL!G:O,6,FALSE)</f>
        <v/>
      </c>
      <c r="P295" s="55" t="str">
        <f>IF(ROW()-9&gt;Inf.!$I$10,"",VLOOKUP(E295,Q4.SL!G:O,4,FALSE))</f>
        <v/>
      </c>
      <c r="Q295" s="54" t="str">
        <f ca="1">VLOOKUP(E295,Q4.SL!G:R,8,FALSE)</f>
        <v/>
      </c>
      <c r="R295" s="99" t="str">
        <f t="shared" ca="1" si="4"/>
        <v/>
      </c>
      <c r="S295" s="52"/>
    </row>
    <row r="296" spans="1:19" ht="21.95" customHeight="1">
      <c r="A296" s="99" t="str">
        <f ca="1">IFERROR(IF(AND(F296=0,I296=0,L296=0,O296=0),"-",VLOOKUP(E296,Rec.!H:N,7,FALSE)),"")</f>
        <v/>
      </c>
      <c r="B296" s="53" t="str">
        <f ca="1">IFERROR(VLOOKUP(E296,Rec.!B:H,4,FALSE),"")</f>
        <v/>
      </c>
      <c r="C296" s="53" t="str">
        <f ca="1">IFERROR(VLOOKUP(E296,Rec.!B:H,5,FALSE),"")</f>
        <v/>
      </c>
      <c r="D296" s="52" t="str">
        <f ca="1">IFERROR(VLOOKUP(E296,Rec.!B:H,6,FALSE),"")</f>
        <v/>
      </c>
      <c r="E296" s="99" t="str">
        <f ca="1">IFERROR(VLOOKUP(ROW()-9,Rec.!P:Q,2,FALSE),"")</f>
        <v/>
      </c>
      <c r="F296" s="99">
        <f ca="1">VLOOKUP(E296,Q1.SL!F:M,3,FALSE)</f>
        <v>0</v>
      </c>
      <c r="G296" s="93" t="str">
        <f>IF(ROW()-9&gt;Inf.!$I$10,"",VLOOKUP(E296,Q1.SL!F:M,4,FALSE))</f>
        <v/>
      </c>
      <c r="H296" s="54" t="str">
        <f ca="1">VLOOKUP(E296,Q1.SL!F:P,8,FALSE)</f>
        <v/>
      </c>
      <c r="I296" s="99" t="str">
        <f ca="1">VLOOKUP(E296,Q2.SL!G:O,6,FALSE)</f>
        <v/>
      </c>
      <c r="J296" s="55" t="str">
        <f>IF(ROW()-9&gt;Inf.!$I$10,"",VLOOKUP(E296,Q2.SL!G:O,4,FALSE))</f>
        <v/>
      </c>
      <c r="K296" s="54" t="str">
        <f ca="1">VLOOKUP(E296,Q2.SL!G:R,8,FALSE)</f>
        <v/>
      </c>
      <c r="L296" s="125" t="str">
        <f ca="1">VLOOKUP(E296,Q3.SL!G:O,6,FALSE)</f>
        <v/>
      </c>
      <c r="M296" s="93" t="str">
        <f>IF(ROW()-9&gt;Inf.!$I$10,"",VLOOKUP(E296,Q3.SL!G:O,4,FALSE))</f>
        <v/>
      </c>
      <c r="N296" s="54" t="str">
        <f ca="1">VLOOKUP(E296,Q3.SL!G:R,8,FALSE)</f>
        <v/>
      </c>
      <c r="O296" s="125" t="str">
        <f ca="1">VLOOKUP(E296,Q4.SL!G:O,6,FALSE)</f>
        <v/>
      </c>
      <c r="P296" s="55" t="str">
        <f>IF(ROW()-9&gt;Inf.!$I$10,"",VLOOKUP(E296,Q4.SL!G:O,4,FALSE))</f>
        <v/>
      </c>
      <c r="Q296" s="54" t="str">
        <f ca="1">VLOOKUP(E296,Q4.SL!G:R,8,FALSE)</f>
        <v/>
      </c>
      <c r="R296" s="99" t="str">
        <f t="shared" ca="1" si="4"/>
        <v/>
      </c>
      <c r="S296" s="52"/>
    </row>
    <row r="297" spans="1:19" ht="21.95" customHeight="1">
      <c r="A297" s="99" t="str">
        <f ca="1">IFERROR(IF(AND(F297=0,I297=0,L297=0,O297=0),"-",VLOOKUP(E297,Rec.!H:N,7,FALSE)),"")</f>
        <v/>
      </c>
      <c r="B297" s="53" t="str">
        <f ca="1">IFERROR(VLOOKUP(E297,Rec.!B:H,4,FALSE),"")</f>
        <v/>
      </c>
      <c r="C297" s="53" t="str">
        <f ca="1">IFERROR(VLOOKUP(E297,Rec.!B:H,5,FALSE),"")</f>
        <v/>
      </c>
      <c r="D297" s="52" t="str">
        <f ca="1">IFERROR(VLOOKUP(E297,Rec.!B:H,6,FALSE),"")</f>
        <v/>
      </c>
      <c r="E297" s="99" t="str">
        <f ca="1">IFERROR(VLOOKUP(ROW()-9,Rec.!P:Q,2,FALSE),"")</f>
        <v/>
      </c>
      <c r="F297" s="99">
        <f ca="1">VLOOKUP(E297,Q1.SL!F:M,3,FALSE)</f>
        <v>0</v>
      </c>
      <c r="G297" s="93" t="str">
        <f>IF(ROW()-9&gt;Inf.!$I$10,"",VLOOKUP(E297,Q1.SL!F:M,4,FALSE))</f>
        <v/>
      </c>
      <c r="H297" s="54" t="str">
        <f ca="1">VLOOKUP(E297,Q1.SL!F:P,8,FALSE)</f>
        <v/>
      </c>
      <c r="I297" s="99" t="str">
        <f ca="1">VLOOKUP(E297,Q2.SL!G:O,6,FALSE)</f>
        <v/>
      </c>
      <c r="J297" s="55" t="str">
        <f>IF(ROW()-9&gt;Inf.!$I$10,"",VLOOKUP(E297,Q2.SL!G:O,4,FALSE))</f>
        <v/>
      </c>
      <c r="K297" s="54" t="str">
        <f ca="1">VLOOKUP(E297,Q2.SL!G:R,8,FALSE)</f>
        <v/>
      </c>
      <c r="L297" s="125" t="str">
        <f ca="1">VLOOKUP(E297,Q3.SL!G:O,6,FALSE)</f>
        <v/>
      </c>
      <c r="M297" s="93" t="str">
        <f>IF(ROW()-9&gt;Inf.!$I$10,"",VLOOKUP(E297,Q3.SL!G:O,4,FALSE))</f>
        <v/>
      </c>
      <c r="N297" s="54" t="str">
        <f ca="1">VLOOKUP(E297,Q3.SL!G:R,8,FALSE)</f>
        <v/>
      </c>
      <c r="O297" s="125" t="str">
        <f ca="1">VLOOKUP(E297,Q4.SL!G:O,6,FALSE)</f>
        <v/>
      </c>
      <c r="P297" s="55" t="str">
        <f>IF(ROW()-9&gt;Inf.!$I$10,"",VLOOKUP(E297,Q4.SL!G:O,4,FALSE))</f>
        <v/>
      </c>
      <c r="Q297" s="54" t="str">
        <f ca="1">VLOOKUP(E297,Q4.SL!G:R,8,FALSE)</f>
        <v/>
      </c>
      <c r="R297" s="99" t="str">
        <f t="shared" ca="1" si="4"/>
        <v/>
      </c>
      <c r="S297" s="52"/>
    </row>
    <row r="298" spans="1:19" ht="21.95" customHeight="1">
      <c r="A298" s="99" t="str">
        <f ca="1">IFERROR(IF(AND(F298=0,I298=0,L298=0,O298=0),"-",VLOOKUP(E298,Rec.!H:N,7,FALSE)),"")</f>
        <v/>
      </c>
      <c r="B298" s="53" t="str">
        <f ca="1">IFERROR(VLOOKUP(E298,Rec.!B:H,4,FALSE),"")</f>
        <v/>
      </c>
      <c r="C298" s="53" t="str">
        <f ca="1">IFERROR(VLOOKUP(E298,Rec.!B:H,5,FALSE),"")</f>
        <v/>
      </c>
      <c r="D298" s="52" t="str">
        <f ca="1">IFERROR(VLOOKUP(E298,Rec.!B:H,6,FALSE),"")</f>
        <v/>
      </c>
      <c r="E298" s="99" t="str">
        <f ca="1">IFERROR(VLOOKUP(ROW()-9,Rec.!P:Q,2,FALSE),"")</f>
        <v/>
      </c>
      <c r="F298" s="99">
        <f ca="1">VLOOKUP(E298,Q1.SL!F:M,3,FALSE)</f>
        <v>0</v>
      </c>
      <c r="G298" s="93" t="str">
        <f>IF(ROW()-9&gt;Inf.!$I$10,"",VLOOKUP(E298,Q1.SL!F:M,4,FALSE))</f>
        <v/>
      </c>
      <c r="H298" s="54" t="str">
        <f ca="1">VLOOKUP(E298,Q1.SL!F:P,8,FALSE)</f>
        <v/>
      </c>
      <c r="I298" s="99" t="str">
        <f ca="1">VLOOKUP(E298,Q2.SL!G:O,6,FALSE)</f>
        <v/>
      </c>
      <c r="J298" s="55" t="str">
        <f>IF(ROW()-9&gt;Inf.!$I$10,"",VLOOKUP(E298,Q2.SL!G:O,4,FALSE))</f>
        <v/>
      </c>
      <c r="K298" s="54" t="str">
        <f ca="1">VLOOKUP(E298,Q2.SL!G:R,8,FALSE)</f>
        <v/>
      </c>
      <c r="L298" s="125" t="str">
        <f ca="1">VLOOKUP(E298,Q3.SL!G:O,6,FALSE)</f>
        <v/>
      </c>
      <c r="M298" s="93" t="str">
        <f>IF(ROW()-9&gt;Inf.!$I$10,"",VLOOKUP(E298,Q3.SL!G:O,4,FALSE))</f>
        <v/>
      </c>
      <c r="N298" s="54" t="str">
        <f ca="1">VLOOKUP(E298,Q3.SL!G:R,8,FALSE)</f>
        <v/>
      </c>
      <c r="O298" s="125" t="str">
        <f ca="1">VLOOKUP(E298,Q4.SL!G:O,6,FALSE)</f>
        <v/>
      </c>
      <c r="P298" s="55" t="str">
        <f>IF(ROW()-9&gt;Inf.!$I$10,"",VLOOKUP(E298,Q4.SL!G:O,4,FALSE))</f>
        <v/>
      </c>
      <c r="Q298" s="54" t="str">
        <f ca="1">VLOOKUP(E298,Q4.SL!G:R,8,FALSE)</f>
        <v/>
      </c>
      <c r="R298" s="99" t="str">
        <f t="shared" ca="1" si="4"/>
        <v/>
      </c>
      <c r="S298" s="52"/>
    </row>
    <row r="299" spans="1:19" ht="21.95" customHeight="1">
      <c r="A299" s="99" t="str">
        <f ca="1">IFERROR(IF(AND(F299=0,I299=0,L299=0,O299=0),"-",VLOOKUP(E299,Rec.!H:N,7,FALSE)),"")</f>
        <v/>
      </c>
      <c r="B299" s="53" t="str">
        <f ca="1">IFERROR(VLOOKUP(E299,Rec.!B:H,4,FALSE),"")</f>
        <v/>
      </c>
      <c r="C299" s="53" t="str">
        <f ca="1">IFERROR(VLOOKUP(E299,Rec.!B:H,5,FALSE),"")</f>
        <v/>
      </c>
      <c r="D299" s="52" t="str">
        <f ca="1">IFERROR(VLOOKUP(E299,Rec.!B:H,6,FALSE),"")</f>
        <v/>
      </c>
      <c r="E299" s="99" t="str">
        <f ca="1">IFERROR(VLOOKUP(ROW()-9,Rec.!P:Q,2,FALSE),"")</f>
        <v/>
      </c>
      <c r="F299" s="99">
        <f ca="1">VLOOKUP(E299,Q1.SL!F:M,3,FALSE)</f>
        <v>0</v>
      </c>
      <c r="G299" s="93" t="str">
        <f>IF(ROW()-9&gt;Inf.!$I$10,"",VLOOKUP(E299,Q1.SL!F:M,4,FALSE))</f>
        <v/>
      </c>
      <c r="H299" s="54" t="str">
        <f ca="1">VLOOKUP(E299,Q1.SL!F:P,8,FALSE)</f>
        <v/>
      </c>
      <c r="I299" s="99" t="str">
        <f ca="1">VLOOKUP(E299,Q2.SL!G:O,6,FALSE)</f>
        <v/>
      </c>
      <c r="J299" s="55" t="str">
        <f>IF(ROW()-9&gt;Inf.!$I$10,"",VLOOKUP(E299,Q2.SL!G:O,4,FALSE))</f>
        <v/>
      </c>
      <c r="K299" s="54" t="str">
        <f ca="1">VLOOKUP(E299,Q2.SL!G:R,8,FALSE)</f>
        <v/>
      </c>
      <c r="L299" s="125" t="str">
        <f ca="1">VLOOKUP(E299,Q3.SL!G:O,6,FALSE)</f>
        <v/>
      </c>
      <c r="M299" s="93" t="str">
        <f>IF(ROW()-9&gt;Inf.!$I$10,"",VLOOKUP(E299,Q3.SL!G:O,4,FALSE))</f>
        <v/>
      </c>
      <c r="N299" s="54" t="str">
        <f ca="1">VLOOKUP(E299,Q3.SL!G:R,8,FALSE)</f>
        <v/>
      </c>
      <c r="O299" s="125" t="str">
        <f ca="1">VLOOKUP(E299,Q4.SL!G:O,6,FALSE)</f>
        <v/>
      </c>
      <c r="P299" s="55" t="str">
        <f>IF(ROW()-9&gt;Inf.!$I$10,"",VLOOKUP(E299,Q4.SL!G:O,4,FALSE))</f>
        <v/>
      </c>
      <c r="Q299" s="54" t="str">
        <f ca="1">VLOOKUP(E299,Q4.SL!G:R,8,FALSE)</f>
        <v/>
      </c>
      <c r="R299" s="99" t="str">
        <f t="shared" ca="1" si="4"/>
        <v/>
      </c>
      <c r="S299" s="52"/>
    </row>
    <row r="300" spans="1:19" ht="21.95" customHeight="1">
      <c r="A300" s="99" t="str">
        <f ca="1">IFERROR(IF(AND(F300=0,I300=0,L300=0,O300=0),"-",VLOOKUP(E300,Rec.!H:N,7,FALSE)),"")</f>
        <v/>
      </c>
      <c r="B300" s="53" t="str">
        <f ca="1">IFERROR(VLOOKUP(E300,Rec.!B:H,4,FALSE),"")</f>
        <v/>
      </c>
      <c r="C300" s="53" t="str">
        <f ca="1">IFERROR(VLOOKUP(E300,Rec.!B:H,5,FALSE),"")</f>
        <v/>
      </c>
      <c r="D300" s="52" t="str">
        <f ca="1">IFERROR(VLOOKUP(E300,Rec.!B:H,6,FALSE),"")</f>
        <v/>
      </c>
      <c r="E300" s="99" t="str">
        <f ca="1">IFERROR(VLOOKUP(ROW()-9,Rec.!P:Q,2,FALSE),"")</f>
        <v/>
      </c>
      <c r="F300" s="99">
        <f ca="1">VLOOKUP(E300,Q1.SL!F:M,3,FALSE)</f>
        <v>0</v>
      </c>
      <c r="G300" s="93" t="str">
        <f>IF(ROW()-9&gt;Inf.!$I$10,"",VLOOKUP(E300,Q1.SL!F:M,4,FALSE))</f>
        <v/>
      </c>
      <c r="H300" s="54" t="str">
        <f ca="1">VLOOKUP(E300,Q1.SL!F:P,8,FALSE)</f>
        <v/>
      </c>
      <c r="I300" s="99" t="str">
        <f ca="1">VLOOKUP(E300,Q2.SL!G:O,6,FALSE)</f>
        <v/>
      </c>
      <c r="J300" s="55" t="str">
        <f>IF(ROW()-9&gt;Inf.!$I$10,"",VLOOKUP(E300,Q2.SL!G:O,4,FALSE))</f>
        <v/>
      </c>
      <c r="K300" s="54" t="str">
        <f ca="1">VLOOKUP(E300,Q2.SL!G:R,8,FALSE)</f>
        <v/>
      </c>
      <c r="L300" s="125" t="str">
        <f ca="1">VLOOKUP(E300,Q3.SL!G:O,6,FALSE)</f>
        <v/>
      </c>
      <c r="M300" s="93" t="str">
        <f>IF(ROW()-9&gt;Inf.!$I$10,"",VLOOKUP(E300,Q3.SL!G:O,4,FALSE))</f>
        <v/>
      </c>
      <c r="N300" s="54" t="str">
        <f ca="1">VLOOKUP(E300,Q3.SL!G:R,8,FALSE)</f>
        <v/>
      </c>
      <c r="O300" s="125" t="str">
        <f ca="1">VLOOKUP(E300,Q4.SL!G:O,6,FALSE)</f>
        <v/>
      </c>
      <c r="P300" s="55" t="str">
        <f>IF(ROW()-9&gt;Inf.!$I$10,"",VLOOKUP(E300,Q4.SL!G:O,4,FALSE))</f>
        <v/>
      </c>
      <c r="Q300" s="54" t="str">
        <f ca="1">VLOOKUP(E300,Q4.SL!G:R,8,FALSE)</f>
        <v/>
      </c>
      <c r="R300" s="99" t="str">
        <f t="shared" ca="1" si="4"/>
        <v/>
      </c>
      <c r="S300" s="52"/>
    </row>
    <row r="301" spans="1:19" ht="21.95" customHeight="1">
      <c r="A301" s="99" t="str">
        <f ca="1">IFERROR(IF(AND(F301=0,I301=0,L301=0,O301=0),"-",VLOOKUP(E301,Rec.!H:N,7,FALSE)),"")</f>
        <v/>
      </c>
      <c r="B301" s="53" t="str">
        <f ca="1">IFERROR(VLOOKUP(E301,Rec.!B:H,4,FALSE),"")</f>
        <v/>
      </c>
      <c r="C301" s="53" t="str">
        <f ca="1">IFERROR(VLOOKUP(E301,Rec.!B:H,5,FALSE),"")</f>
        <v/>
      </c>
      <c r="D301" s="52" t="str">
        <f ca="1">IFERROR(VLOOKUP(E301,Rec.!B:H,6,FALSE),"")</f>
        <v/>
      </c>
      <c r="E301" s="99" t="str">
        <f ca="1">IFERROR(VLOOKUP(ROW()-9,Rec.!P:Q,2,FALSE),"")</f>
        <v/>
      </c>
      <c r="F301" s="99">
        <f ca="1">VLOOKUP(E301,Q1.SL!F:M,3,FALSE)</f>
        <v>0</v>
      </c>
      <c r="G301" s="93" t="str">
        <f>IF(ROW()-9&gt;Inf.!$I$10,"",VLOOKUP(E301,Q1.SL!F:M,4,FALSE))</f>
        <v/>
      </c>
      <c r="H301" s="54" t="str">
        <f ca="1">VLOOKUP(E301,Q1.SL!F:P,8,FALSE)</f>
        <v/>
      </c>
      <c r="I301" s="99" t="str">
        <f ca="1">VLOOKUP(E301,Q2.SL!G:O,6,FALSE)</f>
        <v/>
      </c>
      <c r="J301" s="55" t="str">
        <f>IF(ROW()-9&gt;Inf.!$I$10,"",VLOOKUP(E301,Q2.SL!G:O,4,FALSE))</f>
        <v/>
      </c>
      <c r="K301" s="54" t="str">
        <f ca="1">VLOOKUP(E301,Q2.SL!G:R,8,FALSE)</f>
        <v/>
      </c>
      <c r="L301" s="125" t="str">
        <f ca="1">VLOOKUP(E301,Q3.SL!G:O,6,FALSE)</f>
        <v/>
      </c>
      <c r="M301" s="93" t="str">
        <f>IF(ROW()-9&gt;Inf.!$I$10,"",VLOOKUP(E301,Q3.SL!G:O,4,FALSE))</f>
        <v/>
      </c>
      <c r="N301" s="54" t="str">
        <f ca="1">VLOOKUP(E301,Q3.SL!G:R,8,FALSE)</f>
        <v/>
      </c>
      <c r="O301" s="125" t="str">
        <f ca="1">VLOOKUP(E301,Q4.SL!G:O,6,FALSE)</f>
        <v/>
      </c>
      <c r="P301" s="55" t="str">
        <f>IF(ROW()-9&gt;Inf.!$I$10,"",VLOOKUP(E301,Q4.SL!G:O,4,FALSE))</f>
        <v/>
      </c>
      <c r="Q301" s="54" t="str">
        <f ca="1">VLOOKUP(E301,Q4.SL!G:R,8,FALSE)</f>
        <v/>
      </c>
      <c r="R301" s="99" t="str">
        <f t="shared" ca="1" si="4"/>
        <v/>
      </c>
      <c r="S301" s="52"/>
    </row>
    <row r="302" spans="1:19" ht="21.95" customHeight="1">
      <c r="A302" s="99" t="str">
        <f ca="1">IFERROR(IF(AND(F302=0,I302=0,L302=0,O302=0),"-",VLOOKUP(E302,Rec.!H:N,7,FALSE)),"")</f>
        <v/>
      </c>
      <c r="B302" s="53" t="str">
        <f ca="1">IFERROR(VLOOKUP(E302,Rec.!B:H,4,FALSE),"")</f>
        <v/>
      </c>
      <c r="C302" s="53" t="str">
        <f ca="1">IFERROR(VLOOKUP(E302,Rec.!B:H,5,FALSE),"")</f>
        <v/>
      </c>
      <c r="D302" s="52" t="str">
        <f ca="1">IFERROR(VLOOKUP(E302,Rec.!B:H,6,FALSE),"")</f>
        <v/>
      </c>
      <c r="E302" s="99" t="str">
        <f ca="1">IFERROR(VLOOKUP(ROW()-9,Rec.!P:Q,2,FALSE),"")</f>
        <v/>
      </c>
      <c r="F302" s="99">
        <f ca="1">VLOOKUP(E302,Q1.SL!F:M,3,FALSE)</f>
        <v>0</v>
      </c>
      <c r="G302" s="93" t="str">
        <f>IF(ROW()-9&gt;Inf.!$I$10,"",VLOOKUP(E302,Q1.SL!F:M,4,FALSE))</f>
        <v/>
      </c>
      <c r="H302" s="54" t="str">
        <f ca="1">VLOOKUP(E302,Q1.SL!F:P,8,FALSE)</f>
        <v/>
      </c>
      <c r="I302" s="99" t="str">
        <f ca="1">VLOOKUP(E302,Q2.SL!G:O,6,FALSE)</f>
        <v/>
      </c>
      <c r="J302" s="55" t="str">
        <f>IF(ROW()-9&gt;Inf.!$I$10,"",VLOOKUP(E302,Q2.SL!G:O,4,FALSE))</f>
        <v/>
      </c>
      <c r="K302" s="54" t="str">
        <f ca="1">VLOOKUP(E302,Q2.SL!G:R,8,FALSE)</f>
        <v/>
      </c>
      <c r="L302" s="125" t="str">
        <f ca="1">VLOOKUP(E302,Q3.SL!G:O,6,FALSE)</f>
        <v/>
      </c>
      <c r="M302" s="93" t="str">
        <f>IF(ROW()-9&gt;Inf.!$I$10,"",VLOOKUP(E302,Q3.SL!G:O,4,FALSE))</f>
        <v/>
      </c>
      <c r="N302" s="54" t="str">
        <f ca="1">VLOOKUP(E302,Q3.SL!G:R,8,FALSE)</f>
        <v/>
      </c>
      <c r="O302" s="125" t="str">
        <f ca="1">VLOOKUP(E302,Q4.SL!G:O,6,FALSE)</f>
        <v/>
      </c>
      <c r="P302" s="55" t="str">
        <f>IF(ROW()-9&gt;Inf.!$I$10,"",VLOOKUP(E302,Q4.SL!G:O,4,FALSE))</f>
        <v/>
      </c>
      <c r="Q302" s="54" t="str">
        <f ca="1">VLOOKUP(E302,Q4.SL!G:R,8,FALSE)</f>
        <v/>
      </c>
      <c r="R302" s="99" t="str">
        <f t="shared" ca="1" si="4"/>
        <v/>
      </c>
      <c r="S302" s="52"/>
    </row>
    <row r="303" spans="1:19" ht="21.95" customHeight="1">
      <c r="A303" s="99" t="str">
        <f ca="1">IFERROR(IF(AND(F303=0,I303=0,L303=0,O303=0),"-",VLOOKUP(E303,Rec.!H:N,7,FALSE)),"")</f>
        <v/>
      </c>
      <c r="B303" s="53" t="str">
        <f ca="1">IFERROR(VLOOKUP(E303,Rec.!B:H,4,FALSE),"")</f>
        <v/>
      </c>
      <c r="C303" s="53" t="str">
        <f ca="1">IFERROR(VLOOKUP(E303,Rec.!B:H,5,FALSE),"")</f>
        <v/>
      </c>
      <c r="D303" s="52" t="str">
        <f ca="1">IFERROR(VLOOKUP(E303,Rec.!B:H,6,FALSE),"")</f>
        <v/>
      </c>
      <c r="E303" s="99" t="str">
        <f ca="1">IFERROR(VLOOKUP(ROW()-9,Rec.!P:Q,2,FALSE),"")</f>
        <v/>
      </c>
      <c r="F303" s="99">
        <f ca="1">VLOOKUP(E303,Q1.SL!F:M,3,FALSE)</f>
        <v>0</v>
      </c>
      <c r="G303" s="93" t="str">
        <f>IF(ROW()-9&gt;Inf.!$I$10,"",VLOOKUP(E303,Q1.SL!F:M,4,FALSE))</f>
        <v/>
      </c>
      <c r="H303" s="54" t="str">
        <f ca="1">VLOOKUP(E303,Q1.SL!F:P,8,FALSE)</f>
        <v/>
      </c>
      <c r="I303" s="99" t="str">
        <f ca="1">VLOOKUP(E303,Q2.SL!G:O,6,FALSE)</f>
        <v/>
      </c>
      <c r="J303" s="55" t="str">
        <f>IF(ROW()-9&gt;Inf.!$I$10,"",VLOOKUP(E303,Q2.SL!G:O,4,FALSE))</f>
        <v/>
      </c>
      <c r="K303" s="54" t="str">
        <f ca="1">VLOOKUP(E303,Q2.SL!G:R,8,FALSE)</f>
        <v/>
      </c>
      <c r="L303" s="125" t="str">
        <f ca="1">VLOOKUP(E303,Q3.SL!G:O,6,FALSE)</f>
        <v/>
      </c>
      <c r="M303" s="93" t="str">
        <f>IF(ROW()-9&gt;Inf.!$I$10,"",VLOOKUP(E303,Q3.SL!G:O,4,FALSE))</f>
        <v/>
      </c>
      <c r="N303" s="54" t="str">
        <f ca="1">VLOOKUP(E303,Q3.SL!G:R,8,FALSE)</f>
        <v/>
      </c>
      <c r="O303" s="125" t="str">
        <f ca="1">VLOOKUP(E303,Q4.SL!G:O,6,FALSE)</f>
        <v/>
      </c>
      <c r="P303" s="55" t="str">
        <f>IF(ROW()-9&gt;Inf.!$I$10,"",VLOOKUP(E303,Q4.SL!G:O,4,FALSE))</f>
        <v/>
      </c>
      <c r="Q303" s="54" t="str">
        <f ca="1">VLOOKUP(E303,Q4.SL!G:R,8,FALSE)</f>
        <v/>
      </c>
      <c r="R303" s="99" t="str">
        <f t="shared" ca="1" si="4"/>
        <v/>
      </c>
      <c r="S303" s="52"/>
    </row>
    <row r="304" spans="1:19" ht="21.95" customHeight="1">
      <c r="A304" s="99" t="str">
        <f ca="1">IFERROR(IF(AND(F304=0,I304=0,L304=0,O304=0),"-",VLOOKUP(E304,Rec.!H:N,7,FALSE)),"")</f>
        <v/>
      </c>
      <c r="B304" s="53" t="str">
        <f ca="1">IFERROR(VLOOKUP(E304,Rec.!B:H,4,FALSE),"")</f>
        <v/>
      </c>
      <c r="C304" s="53" t="str">
        <f ca="1">IFERROR(VLOOKUP(E304,Rec.!B:H,5,FALSE),"")</f>
        <v/>
      </c>
      <c r="D304" s="52" t="str">
        <f ca="1">IFERROR(VLOOKUP(E304,Rec.!B:H,6,FALSE),"")</f>
        <v/>
      </c>
      <c r="E304" s="99" t="str">
        <f ca="1">IFERROR(VLOOKUP(ROW()-9,Rec.!P:Q,2,FALSE),"")</f>
        <v/>
      </c>
      <c r="F304" s="99">
        <f ca="1">VLOOKUP(E304,Q1.SL!F:M,3,FALSE)</f>
        <v>0</v>
      </c>
      <c r="G304" s="93" t="str">
        <f>IF(ROW()-9&gt;Inf.!$I$10,"",VLOOKUP(E304,Q1.SL!F:M,4,FALSE))</f>
        <v/>
      </c>
      <c r="H304" s="54" t="str">
        <f ca="1">VLOOKUP(E304,Q1.SL!F:P,8,FALSE)</f>
        <v/>
      </c>
      <c r="I304" s="99" t="str">
        <f ca="1">VLOOKUP(E304,Q2.SL!G:O,6,FALSE)</f>
        <v/>
      </c>
      <c r="J304" s="55" t="str">
        <f>IF(ROW()-9&gt;Inf.!$I$10,"",VLOOKUP(E304,Q2.SL!G:O,4,FALSE))</f>
        <v/>
      </c>
      <c r="K304" s="54" t="str">
        <f ca="1">VLOOKUP(E304,Q2.SL!G:R,8,FALSE)</f>
        <v/>
      </c>
      <c r="L304" s="125" t="str">
        <f ca="1">VLOOKUP(E304,Q3.SL!G:O,6,FALSE)</f>
        <v/>
      </c>
      <c r="M304" s="93" t="str">
        <f>IF(ROW()-9&gt;Inf.!$I$10,"",VLOOKUP(E304,Q3.SL!G:O,4,FALSE))</f>
        <v/>
      </c>
      <c r="N304" s="54" t="str">
        <f ca="1">VLOOKUP(E304,Q3.SL!G:R,8,FALSE)</f>
        <v/>
      </c>
      <c r="O304" s="125" t="str">
        <f ca="1">VLOOKUP(E304,Q4.SL!G:O,6,FALSE)</f>
        <v/>
      </c>
      <c r="P304" s="55" t="str">
        <f>IF(ROW()-9&gt;Inf.!$I$10,"",VLOOKUP(E304,Q4.SL!G:O,4,FALSE))</f>
        <v/>
      </c>
      <c r="Q304" s="54" t="str">
        <f ca="1">VLOOKUP(E304,Q4.SL!G:R,8,FALSE)</f>
        <v/>
      </c>
      <c r="R304" s="99" t="str">
        <f t="shared" ca="1" si="4"/>
        <v/>
      </c>
      <c r="S304" s="52"/>
    </row>
    <row r="305" spans="1:19" ht="21.95" customHeight="1">
      <c r="A305" s="99" t="str">
        <f ca="1">IFERROR(IF(AND(F305=0,I305=0,L305=0,O305=0),"-",VLOOKUP(E305,Rec.!H:N,7,FALSE)),"")</f>
        <v/>
      </c>
      <c r="B305" s="53" t="str">
        <f ca="1">IFERROR(VLOOKUP(E305,Rec.!B:H,4,FALSE),"")</f>
        <v/>
      </c>
      <c r="C305" s="53" t="str">
        <f ca="1">IFERROR(VLOOKUP(E305,Rec.!B:H,5,FALSE),"")</f>
        <v/>
      </c>
      <c r="D305" s="52" t="str">
        <f ca="1">IFERROR(VLOOKUP(E305,Rec.!B:H,6,FALSE),"")</f>
        <v/>
      </c>
      <c r="E305" s="99" t="str">
        <f ca="1">IFERROR(VLOOKUP(ROW()-9,Rec.!P:Q,2,FALSE),"")</f>
        <v/>
      </c>
      <c r="F305" s="99">
        <f ca="1">VLOOKUP(E305,Q1.SL!F:M,3,FALSE)</f>
        <v>0</v>
      </c>
      <c r="G305" s="93" t="str">
        <f>IF(ROW()-9&gt;Inf.!$I$10,"",VLOOKUP(E305,Q1.SL!F:M,4,FALSE))</f>
        <v/>
      </c>
      <c r="H305" s="54" t="str">
        <f ca="1">VLOOKUP(E305,Q1.SL!F:P,8,FALSE)</f>
        <v/>
      </c>
      <c r="I305" s="99" t="str">
        <f ca="1">VLOOKUP(E305,Q2.SL!G:O,6,FALSE)</f>
        <v/>
      </c>
      <c r="J305" s="55" t="str">
        <f>IF(ROW()-9&gt;Inf.!$I$10,"",VLOOKUP(E305,Q2.SL!G:O,4,FALSE))</f>
        <v/>
      </c>
      <c r="K305" s="54" t="str">
        <f ca="1">VLOOKUP(E305,Q2.SL!G:R,8,FALSE)</f>
        <v/>
      </c>
      <c r="L305" s="125" t="str">
        <f ca="1">VLOOKUP(E305,Q3.SL!G:O,6,FALSE)</f>
        <v/>
      </c>
      <c r="M305" s="93" t="str">
        <f>IF(ROW()-9&gt;Inf.!$I$10,"",VLOOKUP(E305,Q3.SL!G:O,4,FALSE))</f>
        <v/>
      </c>
      <c r="N305" s="54" t="str">
        <f ca="1">VLOOKUP(E305,Q3.SL!G:R,8,FALSE)</f>
        <v/>
      </c>
      <c r="O305" s="125" t="str">
        <f ca="1">VLOOKUP(E305,Q4.SL!G:O,6,FALSE)</f>
        <v/>
      </c>
      <c r="P305" s="55" t="str">
        <f>IF(ROW()-9&gt;Inf.!$I$10,"",VLOOKUP(E305,Q4.SL!G:O,4,FALSE))</f>
        <v/>
      </c>
      <c r="Q305" s="54" t="str">
        <f ca="1">VLOOKUP(E305,Q4.SL!G:R,8,FALSE)</f>
        <v/>
      </c>
      <c r="R305" s="99" t="str">
        <f t="shared" ca="1" si="4"/>
        <v/>
      </c>
      <c r="S305" s="52"/>
    </row>
    <row r="306" spans="1:19" ht="21.95" customHeight="1">
      <c r="A306" s="99" t="str">
        <f ca="1">IFERROR(IF(AND(F306=0,I306=0,L306=0,O306=0),"-",VLOOKUP(E306,Rec.!H:N,7,FALSE)),"")</f>
        <v/>
      </c>
      <c r="B306" s="53" t="str">
        <f ca="1">IFERROR(VLOOKUP(E306,Rec.!B:H,4,FALSE),"")</f>
        <v/>
      </c>
      <c r="C306" s="53" t="str">
        <f ca="1">IFERROR(VLOOKUP(E306,Rec.!B:H,5,FALSE),"")</f>
        <v/>
      </c>
      <c r="D306" s="52" t="str">
        <f ca="1">IFERROR(VLOOKUP(E306,Rec.!B:H,6,FALSE),"")</f>
        <v/>
      </c>
      <c r="E306" s="99" t="str">
        <f ca="1">IFERROR(VLOOKUP(ROW()-9,Rec.!P:Q,2,FALSE),"")</f>
        <v/>
      </c>
      <c r="F306" s="99">
        <f ca="1">VLOOKUP(E306,Q1.SL!F:M,3,FALSE)</f>
        <v>0</v>
      </c>
      <c r="G306" s="93" t="str">
        <f>IF(ROW()-9&gt;Inf.!$I$10,"",VLOOKUP(E306,Q1.SL!F:M,4,FALSE))</f>
        <v/>
      </c>
      <c r="H306" s="54" t="str">
        <f ca="1">VLOOKUP(E306,Q1.SL!F:P,8,FALSE)</f>
        <v/>
      </c>
      <c r="I306" s="99" t="str">
        <f ca="1">VLOOKUP(E306,Q2.SL!G:O,6,FALSE)</f>
        <v/>
      </c>
      <c r="J306" s="55" t="str">
        <f>IF(ROW()-9&gt;Inf.!$I$10,"",VLOOKUP(E306,Q2.SL!G:O,4,FALSE))</f>
        <v/>
      </c>
      <c r="K306" s="54" t="str">
        <f ca="1">VLOOKUP(E306,Q2.SL!G:R,8,FALSE)</f>
        <v/>
      </c>
      <c r="L306" s="125" t="str">
        <f ca="1">VLOOKUP(E306,Q3.SL!G:O,6,FALSE)</f>
        <v/>
      </c>
      <c r="M306" s="93" t="str">
        <f>IF(ROW()-9&gt;Inf.!$I$10,"",VLOOKUP(E306,Q3.SL!G:O,4,FALSE))</f>
        <v/>
      </c>
      <c r="N306" s="54" t="str">
        <f ca="1">VLOOKUP(E306,Q3.SL!G:R,8,FALSE)</f>
        <v/>
      </c>
      <c r="O306" s="125" t="str">
        <f ca="1">VLOOKUP(E306,Q4.SL!G:O,6,FALSE)</f>
        <v/>
      </c>
      <c r="P306" s="55" t="str">
        <f>IF(ROW()-9&gt;Inf.!$I$10,"",VLOOKUP(E306,Q4.SL!G:O,4,FALSE))</f>
        <v/>
      </c>
      <c r="Q306" s="54" t="str">
        <f ca="1">VLOOKUP(E306,Q4.SL!G:R,8,FALSE)</f>
        <v/>
      </c>
      <c r="R306" s="99" t="str">
        <f t="shared" ca="1" si="4"/>
        <v/>
      </c>
      <c r="S306" s="52"/>
    </row>
    <row r="307" spans="1:19" ht="21.95" customHeight="1">
      <c r="A307" s="99" t="str">
        <f ca="1">IFERROR(IF(AND(F307=0,I307=0,L307=0,O307=0),"-",VLOOKUP(E307,Rec.!H:N,7,FALSE)),"")</f>
        <v/>
      </c>
      <c r="B307" s="53" t="str">
        <f ca="1">IFERROR(VLOOKUP(E307,Rec.!B:H,4,FALSE),"")</f>
        <v/>
      </c>
      <c r="C307" s="53" t="str">
        <f ca="1">IFERROR(VLOOKUP(E307,Rec.!B:H,5,FALSE),"")</f>
        <v/>
      </c>
      <c r="D307" s="52" t="str">
        <f ca="1">IFERROR(VLOOKUP(E307,Rec.!B:H,6,FALSE),"")</f>
        <v/>
      </c>
      <c r="E307" s="99" t="str">
        <f ca="1">IFERROR(VLOOKUP(ROW()-9,Rec.!P:Q,2,FALSE),"")</f>
        <v/>
      </c>
      <c r="F307" s="99">
        <f ca="1">VLOOKUP(E307,Q1.SL!F:M,3,FALSE)</f>
        <v>0</v>
      </c>
      <c r="G307" s="93" t="str">
        <f>IF(ROW()-9&gt;Inf.!$I$10,"",VLOOKUP(E307,Q1.SL!F:M,4,FALSE))</f>
        <v/>
      </c>
      <c r="H307" s="54" t="str">
        <f ca="1">VLOOKUP(E307,Q1.SL!F:P,8,FALSE)</f>
        <v/>
      </c>
      <c r="I307" s="99" t="str">
        <f ca="1">VLOOKUP(E307,Q2.SL!G:O,6,FALSE)</f>
        <v/>
      </c>
      <c r="J307" s="55" t="str">
        <f>IF(ROW()-9&gt;Inf.!$I$10,"",VLOOKUP(E307,Q2.SL!G:O,4,FALSE))</f>
        <v/>
      </c>
      <c r="K307" s="54" t="str">
        <f ca="1">VLOOKUP(E307,Q2.SL!G:R,8,FALSE)</f>
        <v/>
      </c>
      <c r="L307" s="125" t="str">
        <f ca="1">VLOOKUP(E307,Q3.SL!G:O,6,FALSE)</f>
        <v/>
      </c>
      <c r="M307" s="93" t="str">
        <f>IF(ROW()-9&gt;Inf.!$I$10,"",VLOOKUP(E307,Q3.SL!G:O,4,FALSE))</f>
        <v/>
      </c>
      <c r="N307" s="54" t="str">
        <f ca="1">VLOOKUP(E307,Q3.SL!G:R,8,FALSE)</f>
        <v/>
      </c>
      <c r="O307" s="125" t="str">
        <f ca="1">VLOOKUP(E307,Q4.SL!G:O,6,FALSE)</f>
        <v/>
      </c>
      <c r="P307" s="55" t="str">
        <f>IF(ROW()-9&gt;Inf.!$I$10,"",VLOOKUP(E307,Q4.SL!G:O,4,FALSE))</f>
        <v/>
      </c>
      <c r="Q307" s="54" t="str">
        <f ca="1">VLOOKUP(E307,Q4.SL!G:R,8,FALSE)</f>
        <v/>
      </c>
      <c r="R307" s="99" t="str">
        <f t="shared" ca="1" si="4"/>
        <v/>
      </c>
      <c r="S307" s="52"/>
    </row>
    <row r="308" spans="1:19" ht="21.95" customHeight="1">
      <c r="A308" s="99" t="str">
        <f ca="1">IFERROR(IF(AND(F308=0,I308=0,L308=0,O308=0),"-",VLOOKUP(E308,Rec.!H:N,7,FALSE)),"")</f>
        <v/>
      </c>
      <c r="B308" s="53" t="str">
        <f ca="1">IFERROR(VLOOKUP(E308,Rec.!B:H,4,FALSE),"")</f>
        <v/>
      </c>
      <c r="C308" s="53" t="str">
        <f ca="1">IFERROR(VLOOKUP(E308,Rec.!B:H,5,FALSE),"")</f>
        <v/>
      </c>
      <c r="D308" s="52" t="str">
        <f ca="1">IFERROR(VLOOKUP(E308,Rec.!B:H,6,FALSE),"")</f>
        <v/>
      </c>
      <c r="E308" s="99" t="str">
        <f ca="1">IFERROR(VLOOKUP(ROW()-9,Rec.!P:Q,2,FALSE),"")</f>
        <v/>
      </c>
      <c r="F308" s="99">
        <f ca="1">VLOOKUP(E308,Q1.SL!F:M,3,FALSE)</f>
        <v>0</v>
      </c>
      <c r="G308" s="93" t="str">
        <f>IF(ROW()-9&gt;Inf.!$I$10,"",VLOOKUP(E308,Q1.SL!F:M,4,FALSE))</f>
        <v/>
      </c>
      <c r="H308" s="54" t="str">
        <f ca="1">VLOOKUP(E308,Q1.SL!F:P,8,FALSE)</f>
        <v/>
      </c>
      <c r="I308" s="99" t="str">
        <f ca="1">VLOOKUP(E308,Q2.SL!G:O,6,FALSE)</f>
        <v/>
      </c>
      <c r="J308" s="55" t="str">
        <f>IF(ROW()-9&gt;Inf.!$I$10,"",VLOOKUP(E308,Q2.SL!G:O,4,FALSE))</f>
        <v/>
      </c>
      <c r="K308" s="54" t="str">
        <f ca="1">VLOOKUP(E308,Q2.SL!G:R,8,FALSE)</f>
        <v/>
      </c>
      <c r="L308" s="125" t="str">
        <f ca="1">VLOOKUP(E308,Q3.SL!G:O,6,FALSE)</f>
        <v/>
      </c>
      <c r="M308" s="93" t="str">
        <f>IF(ROW()-9&gt;Inf.!$I$10,"",VLOOKUP(E308,Q3.SL!G:O,4,FALSE))</f>
        <v/>
      </c>
      <c r="N308" s="54" t="str">
        <f ca="1">VLOOKUP(E308,Q3.SL!G:R,8,FALSE)</f>
        <v/>
      </c>
      <c r="O308" s="125" t="str">
        <f ca="1">VLOOKUP(E308,Q4.SL!G:O,6,FALSE)</f>
        <v/>
      </c>
      <c r="P308" s="55" t="str">
        <f>IF(ROW()-9&gt;Inf.!$I$10,"",VLOOKUP(E308,Q4.SL!G:O,4,FALSE))</f>
        <v/>
      </c>
      <c r="Q308" s="54" t="str">
        <f ca="1">VLOOKUP(E308,Q4.SL!G:R,8,FALSE)</f>
        <v/>
      </c>
      <c r="R308" s="99" t="str">
        <f t="shared" ca="1" si="4"/>
        <v/>
      </c>
      <c r="S308" s="52"/>
    </row>
    <row r="309" spans="1:19" ht="21.95" customHeight="1">
      <c r="A309" s="99" t="str">
        <f ca="1">IFERROR(IF(AND(F309=0,I309=0,L309=0,O309=0),"-",VLOOKUP(E309,Rec.!H:N,7,FALSE)),"")</f>
        <v/>
      </c>
      <c r="B309" s="53" t="str">
        <f ca="1">IFERROR(VLOOKUP(E309,Rec.!B:H,4,FALSE),"")</f>
        <v/>
      </c>
      <c r="C309" s="53" t="str">
        <f ca="1">IFERROR(VLOOKUP(E309,Rec.!B:H,5,FALSE),"")</f>
        <v/>
      </c>
      <c r="D309" s="52" t="str">
        <f ca="1">IFERROR(VLOOKUP(E309,Rec.!B:H,6,FALSE),"")</f>
        <v/>
      </c>
      <c r="E309" s="99" t="str">
        <f ca="1">IFERROR(VLOOKUP(ROW()-9,Rec.!P:Q,2,FALSE),"")</f>
        <v/>
      </c>
      <c r="F309" s="99">
        <f ca="1">VLOOKUP(E309,Q1.SL!F:M,3,FALSE)</f>
        <v>0</v>
      </c>
      <c r="G309" s="93" t="str">
        <f>IF(ROW()-9&gt;Inf.!$I$10,"",VLOOKUP(E309,Q1.SL!F:M,4,FALSE))</f>
        <v/>
      </c>
      <c r="H309" s="54" t="str">
        <f ca="1">VLOOKUP(E309,Q1.SL!F:P,8,FALSE)</f>
        <v/>
      </c>
      <c r="I309" s="99" t="str">
        <f ca="1">VLOOKUP(E309,Q2.SL!G:O,6,FALSE)</f>
        <v/>
      </c>
      <c r="J309" s="55" t="str">
        <f>IF(ROW()-9&gt;Inf.!$I$10,"",VLOOKUP(E309,Q2.SL!G:O,4,FALSE))</f>
        <v/>
      </c>
      <c r="K309" s="54" t="str">
        <f ca="1">VLOOKUP(E309,Q2.SL!G:R,8,FALSE)</f>
        <v/>
      </c>
      <c r="L309" s="125" t="str">
        <f ca="1">VLOOKUP(E309,Q3.SL!G:O,6,FALSE)</f>
        <v/>
      </c>
      <c r="M309" s="93" t="str">
        <f>IF(ROW()-9&gt;Inf.!$I$10,"",VLOOKUP(E309,Q3.SL!G:O,4,FALSE))</f>
        <v/>
      </c>
      <c r="N309" s="54" t="str">
        <f ca="1">VLOOKUP(E309,Q3.SL!G:R,8,FALSE)</f>
        <v/>
      </c>
      <c r="O309" s="125" t="str">
        <f ca="1">VLOOKUP(E309,Q4.SL!G:O,6,FALSE)</f>
        <v/>
      </c>
      <c r="P309" s="55" t="str">
        <f>IF(ROW()-9&gt;Inf.!$I$10,"",VLOOKUP(E309,Q4.SL!G:O,4,FALSE))</f>
        <v/>
      </c>
      <c r="Q309" s="54" t="str">
        <f ca="1">VLOOKUP(E309,Q4.SL!G:R,8,FALSE)</f>
        <v/>
      </c>
      <c r="R309" s="99" t="str">
        <f t="shared" ca="1" si="4"/>
        <v/>
      </c>
      <c r="S309" s="52"/>
    </row>
    <row r="310" spans="1:19" ht="21.95" customHeight="1">
      <c r="A310" s="99" t="str">
        <f ca="1">IFERROR(IF(AND(F310=0,I310=0,L310=0,O310=0),"-",VLOOKUP(E310,Rec.!H:N,7,FALSE)),"")</f>
        <v/>
      </c>
      <c r="B310" s="53" t="str">
        <f ca="1">IFERROR(VLOOKUP(E310,Rec.!B:H,4,FALSE),"")</f>
        <v/>
      </c>
      <c r="C310" s="53" t="str">
        <f ca="1">IFERROR(VLOOKUP(E310,Rec.!B:H,5,FALSE),"")</f>
        <v/>
      </c>
      <c r="D310" s="52" t="str">
        <f ca="1">IFERROR(VLOOKUP(E310,Rec.!B:H,6,FALSE),"")</f>
        <v/>
      </c>
      <c r="E310" s="99" t="str">
        <f ca="1">IFERROR(VLOOKUP(ROW()-9,Rec.!P:Q,2,FALSE),"")</f>
        <v/>
      </c>
      <c r="F310" s="99">
        <f ca="1">VLOOKUP(E310,Q1.SL!F:M,3,FALSE)</f>
        <v>0</v>
      </c>
      <c r="G310" s="93" t="str">
        <f>IF(ROW()-9&gt;Inf.!$I$10,"",VLOOKUP(E310,Q1.SL!F:M,4,FALSE))</f>
        <v/>
      </c>
      <c r="H310" s="54" t="str">
        <f ca="1">VLOOKUP(E310,Q1.SL!F:P,8,FALSE)</f>
        <v/>
      </c>
      <c r="I310" s="99" t="str">
        <f ca="1">VLOOKUP(E310,Q2.SL!G:O,6,FALSE)</f>
        <v/>
      </c>
      <c r="J310" s="55" t="str">
        <f>IF(ROW()-9&gt;Inf.!$I$10,"",VLOOKUP(E310,Q2.SL!G:O,4,FALSE))</f>
        <v/>
      </c>
      <c r="K310" s="54" t="str">
        <f ca="1">VLOOKUP(E310,Q2.SL!G:R,8,FALSE)</f>
        <v/>
      </c>
      <c r="L310" s="125" t="str">
        <f ca="1">VLOOKUP(E310,Q3.SL!G:O,6,FALSE)</f>
        <v/>
      </c>
      <c r="M310" s="93" t="str">
        <f>IF(ROW()-9&gt;Inf.!$I$10,"",VLOOKUP(E310,Q3.SL!G:O,4,FALSE))</f>
        <v/>
      </c>
      <c r="N310" s="54" t="str">
        <f ca="1">VLOOKUP(E310,Q3.SL!G:R,8,FALSE)</f>
        <v/>
      </c>
      <c r="O310" s="125" t="str">
        <f ca="1">VLOOKUP(E310,Q4.SL!G:O,6,FALSE)</f>
        <v/>
      </c>
      <c r="P310" s="55" t="str">
        <f>IF(ROW()-9&gt;Inf.!$I$10,"",VLOOKUP(E310,Q4.SL!G:O,4,FALSE))</f>
        <v/>
      </c>
      <c r="Q310" s="54" t="str">
        <f ca="1">VLOOKUP(E310,Q4.SL!G:R,8,FALSE)</f>
        <v/>
      </c>
      <c r="R310" s="99" t="str">
        <f t="shared" ca="1" si="4"/>
        <v/>
      </c>
      <c r="S310" s="52"/>
    </row>
  </sheetData>
  <mergeCells count="17">
    <mergeCell ref="G3:I3"/>
    <mergeCell ref="A1:S1"/>
    <mergeCell ref="A2:S2"/>
    <mergeCell ref="M5:N5"/>
    <mergeCell ref="E4:G4"/>
    <mergeCell ref="E5:G5"/>
    <mergeCell ref="C8:C9"/>
    <mergeCell ref="B8:B9"/>
    <mergeCell ref="A8:A9"/>
    <mergeCell ref="R8:R9"/>
    <mergeCell ref="S8:S9"/>
    <mergeCell ref="I8:K8"/>
    <mergeCell ref="F8:H8"/>
    <mergeCell ref="E8:E9"/>
    <mergeCell ref="D8:D9"/>
    <mergeCell ref="L8:N8"/>
    <mergeCell ref="O8:Q8"/>
  </mergeCells>
  <conditionalFormatting sqref="A10:I310">
    <cfRule type="expression" dxfId="31" priority="17">
      <formula>$A10&lt;&gt;""</formula>
    </cfRule>
  </conditionalFormatting>
  <conditionalFormatting sqref="J10:J310">
    <cfRule type="expression" dxfId="30" priority="14">
      <formula>$A10&lt;&gt;""</formula>
    </cfRule>
  </conditionalFormatting>
  <conditionalFormatting sqref="K10:K310">
    <cfRule type="expression" dxfId="29" priority="12">
      <formula>$A10&lt;&gt;""</formula>
    </cfRule>
  </conditionalFormatting>
  <conditionalFormatting sqref="R10:R310">
    <cfRule type="expression" dxfId="28" priority="11">
      <formula>$A10&lt;&gt;""</formula>
    </cfRule>
  </conditionalFormatting>
  <conditionalFormatting sqref="S10:S310">
    <cfRule type="expression" dxfId="27" priority="10">
      <formula>$A10&lt;&gt;""</formula>
    </cfRule>
  </conditionalFormatting>
  <conditionalFormatting sqref="F10:K310 R10:R310">
    <cfRule type="cellIs" dxfId="26" priority="9" operator="equal">
      <formula>0</formula>
    </cfRule>
  </conditionalFormatting>
  <conditionalFormatting sqref="G10:G310">
    <cfRule type="cellIs" dxfId="25" priority="8" operator="equal">
      <formula>0</formula>
    </cfRule>
  </conditionalFormatting>
  <conditionalFormatting sqref="L10:N310">
    <cfRule type="expression" dxfId="24" priority="7">
      <formula>$A10&lt;&gt;""</formula>
    </cfRule>
  </conditionalFormatting>
  <conditionalFormatting sqref="L10:N310">
    <cfRule type="cellIs" dxfId="23" priority="6" operator="equal">
      <formula>0</formula>
    </cfRule>
  </conditionalFormatting>
  <conditionalFormatting sqref="M10:M310">
    <cfRule type="cellIs" dxfId="22" priority="5" operator="equal">
      <formula>0</formula>
    </cfRule>
  </conditionalFormatting>
  <conditionalFormatting sqref="O10:O310">
    <cfRule type="expression" dxfId="21" priority="4">
      <formula>$A10&lt;&gt;""</formula>
    </cfRule>
  </conditionalFormatting>
  <conditionalFormatting sqref="P10:P310">
    <cfRule type="expression" dxfId="20" priority="3">
      <formula>$A10&lt;&gt;""</formula>
    </cfRule>
  </conditionalFormatting>
  <conditionalFormatting sqref="Q10:Q310">
    <cfRule type="expression" dxfId="19" priority="2">
      <formula>$A10&lt;&gt;""</formula>
    </cfRule>
  </conditionalFormatting>
  <conditionalFormatting sqref="O10:Q310">
    <cfRule type="cellIs" dxfId="18" priority="1" operator="equal">
      <formula>0</formula>
    </cfRule>
  </conditionalFormatting>
  <pageMargins left="0.77" right="0.7" top="0.75" bottom="0.75" header="0.3" footer="0.3"/>
  <pageSetup paperSize="9" scale="79" fitToHeight="0" orientation="portrait" horizontalDpi="200" verticalDpi="200" r:id="rId1"/>
  <headerFooter>
    <oddFooter>&amp;R&amp;"B Titr"&amp;10   Jury President:  &amp;"B Mitra"&amp;12Peter Kuric st&amp;L&amp;"B Titr"&amp;10Category Judge:  &amp;"B Mitra"&amp;12Marek Radovský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R48"/>
  <sheetViews>
    <sheetView zoomScaleNormal="100" workbookViewId="0">
      <pane ySplit="8" topLeftCell="A9" activePane="bottomLeft" state="frozen"/>
      <selection activeCell="B1" sqref="B1"/>
      <selection pane="bottomLeft" sqref="A1:A1048576"/>
    </sheetView>
  </sheetViews>
  <sheetFormatPr defaultColWidth="9" defaultRowHeight="15"/>
  <cols>
    <col min="1" max="1" width="7" style="8" hidden="1" customWidth="1"/>
    <col min="2" max="2" width="7" style="8" bestFit="1" customWidth="1"/>
    <col min="3" max="3" width="17.28515625" style="8" customWidth="1"/>
    <col min="4" max="4" width="16.42578125" style="8" customWidth="1"/>
    <col min="5" max="5" width="6.85546875" style="8" customWidth="1"/>
    <col min="6" max="6" width="8.42578125" style="8" bestFit="1" customWidth="1"/>
    <col min="7" max="7" width="15.5703125" style="59" customWidth="1"/>
    <col min="8" max="8" width="8.140625" style="60" customWidth="1"/>
    <col min="9" max="9" width="15.85546875" style="61" customWidth="1"/>
    <col min="10" max="10" width="10.7109375" style="12" hidden="1" customWidth="1"/>
    <col min="11" max="11" width="11.28515625" style="8" hidden="1" customWidth="1"/>
    <col min="12" max="12" width="10.7109375" style="8" hidden="1" customWidth="1"/>
    <col min="13" max="13" width="10.42578125" style="8" hidden="1" customWidth="1"/>
    <col min="14" max="14" width="11.140625" style="8" hidden="1" customWidth="1"/>
    <col min="15" max="15" width="10.28515625" style="8" hidden="1" customWidth="1"/>
    <col min="16" max="16" width="11.5703125" style="8" hidden="1" customWidth="1"/>
    <col min="17" max="17" width="7.7109375" style="8" hidden="1" customWidth="1"/>
    <col min="18" max="18" width="7.5703125" style="8" hidden="1" customWidth="1"/>
    <col min="19" max="19" width="9" style="8" customWidth="1"/>
    <col min="20" max="16384" width="9" style="8"/>
  </cols>
  <sheetData>
    <row r="1" spans="1:18" s="41" customFormat="1" ht="18" customHeight="1">
      <c r="B1" s="147" t="str">
        <f>Inf.!C2&amp;" - "&amp;Inf.!C5</f>
        <v xml:space="preserve">2.Kolo SP v Drytoolingu - Zilina LaSkala, Slovakia </v>
      </c>
      <c r="C1" s="147"/>
      <c r="D1" s="147"/>
      <c r="E1" s="147"/>
      <c r="F1" s="147"/>
      <c r="G1" s="147"/>
      <c r="H1" s="42"/>
      <c r="I1" s="42"/>
      <c r="L1" s="44"/>
    </row>
    <row r="2" spans="1:18" s="41" customFormat="1" ht="18" customHeight="1">
      <c r="B2" s="146" t="str">
        <f>"Startlist Semifinal "&amp;Inf.!C7 &amp;" "&amp;Inf.!C8&amp;" Lead"</f>
        <v>Startlist Semifinal Women  Lead</v>
      </c>
      <c r="C2" s="146"/>
      <c r="D2" s="146"/>
      <c r="E2" s="146"/>
      <c r="F2" s="146"/>
      <c r="G2" s="146"/>
      <c r="H2" s="42"/>
      <c r="I2" s="42"/>
      <c r="L2" s="44"/>
    </row>
    <row r="3" spans="1:18" s="41" customFormat="1" ht="18" customHeight="1">
      <c r="D3" s="43"/>
      <c r="E3" s="43"/>
      <c r="L3" s="44"/>
    </row>
    <row r="4" spans="1:18" s="41" customFormat="1" ht="18" customHeight="1">
      <c r="C4" s="80" t="s">
        <v>18</v>
      </c>
      <c r="D4" s="81" t="str">
        <f>Inf.!C5</f>
        <v xml:space="preserve">Zilina LaSkala, Slovakia </v>
      </c>
      <c r="E4" s="148" t="s">
        <v>46</v>
      </c>
      <c r="F4" s="148"/>
      <c r="G4" s="83">
        <f>Inf.!G5</f>
        <v>0.70833333333333337</v>
      </c>
      <c r="H4" s="60"/>
      <c r="I4" s="47"/>
      <c r="L4" s="44"/>
    </row>
    <row r="5" spans="1:18" s="41" customFormat="1" ht="18" customHeight="1">
      <c r="C5" s="80" t="s">
        <v>19</v>
      </c>
      <c r="D5" s="82" t="str">
        <f>Inf.!F5</f>
        <v xml:space="preserve">Zilina LaSkala, Slovakia </v>
      </c>
      <c r="E5" s="148" t="s">
        <v>47</v>
      </c>
      <c r="F5" s="148"/>
      <c r="G5" s="83">
        <f>Inf.!H5</f>
        <v>0.72916666666666663</v>
      </c>
      <c r="H5" s="60"/>
      <c r="I5" s="47"/>
      <c r="L5" s="44"/>
    </row>
    <row r="6" spans="1:18" s="41" customFormat="1" ht="18" customHeight="1">
      <c r="C6" s="46"/>
      <c r="D6" s="81"/>
      <c r="E6" s="148" t="s">
        <v>27</v>
      </c>
      <c r="F6" s="148"/>
      <c r="G6" s="83">
        <f>Inf.!I5</f>
        <v>0.72916666666666663</v>
      </c>
      <c r="H6" s="60"/>
      <c r="I6" s="47"/>
      <c r="L6" s="44"/>
    </row>
    <row r="7" spans="1:18" s="41" customFormat="1" ht="18" customHeight="1">
      <c r="B7" s="43"/>
      <c r="C7" s="57"/>
      <c r="D7" s="57"/>
      <c r="E7" s="57"/>
      <c r="F7" s="57"/>
      <c r="G7" s="57"/>
      <c r="H7" s="43"/>
      <c r="I7" s="43"/>
      <c r="J7" s="43"/>
      <c r="K7" s="43"/>
      <c r="L7" s="44"/>
    </row>
    <row r="8" spans="1:18" customFormat="1" ht="35.1" customHeight="1"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37" t="s">
        <v>30</v>
      </c>
      <c r="H8" s="37" t="s">
        <v>23</v>
      </c>
      <c r="I8" s="16" t="s">
        <v>24</v>
      </c>
      <c r="J8" s="11"/>
      <c r="L8" s="3" t="s">
        <v>25</v>
      </c>
      <c r="M8" s="3" t="s">
        <v>37</v>
      </c>
      <c r="N8" s="3"/>
      <c r="O8" s="3" t="s">
        <v>38</v>
      </c>
      <c r="P8" s="3" t="s">
        <v>26</v>
      </c>
      <c r="R8" s="3" t="s">
        <v>39</v>
      </c>
    </row>
    <row r="9" spans="1:18" ht="21.95" customHeight="1">
      <c r="A9" s="8" t="str">
        <f t="shared" ref="A9:A48" ca="1" si="0">Q9</f>
        <v/>
      </c>
      <c r="B9" s="20" t="str">
        <f ca="1">IF(ROW()-8&gt;Inf.!$O$2,"",ROW()-8)</f>
        <v/>
      </c>
      <c r="C9" s="24" t="str">
        <f ca="1">IFERROR(VLOOKUP(F9,Rec.!B:H,4,FALSE),"")</f>
        <v/>
      </c>
      <c r="D9" s="24" t="str">
        <f ca="1">IFERROR(VLOOKUP(F9,Rec.!B:H,5,FALSE),"")</f>
        <v/>
      </c>
      <c r="E9" s="20" t="str">
        <f ca="1">IFERROR(VLOOKUP(F9,Rec.!B:H,6,FALSE),"")</f>
        <v/>
      </c>
      <c r="F9" s="20" t="str">
        <f ca="1">IFERROR(IF(B9&gt;Inf.!$O$2,"",VLOOKUP(LARGE(Rec.!P:P,Inf.!I$10-Inf.!O$2+B9),Rec.!P:Q,2,FALSE)),"")</f>
        <v/>
      </c>
      <c r="G9" s="50"/>
      <c r="H9" s="50"/>
      <c r="I9" s="51"/>
      <c r="J9" s="12" t="str">
        <f ca="1">IFERROR(IF(B9&gt;Inf.!$I$10,"",H9),"")</f>
        <v/>
      </c>
      <c r="K9" s="8" t="str">
        <f t="shared" ref="K9:K48" ca="1" si="1">IFERROR(IF(J9="TOP",10^6+RANK(I9,I:I,0)*100,J9*10000),"")</f>
        <v/>
      </c>
      <c r="L9" s="8" t="str">
        <f t="shared" ref="L9:L48" ca="1" si="2">IFERROR(RANK(K9,K:K,0),"")</f>
        <v/>
      </c>
      <c r="M9" s="8" t="str">
        <f ca="1">IFERROR(VLOOKUP(F9,Rec.!H:N,7,FALSE),"")</f>
        <v/>
      </c>
      <c r="N9" s="8" t="str">
        <f ca="1">IFERROR(L9*1000+M9,"")</f>
        <v/>
      </c>
      <c r="O9" s="8" t="str">
        <f ca="1">IFERROR(RANK(N9,N:N,1),"")</f>
        <v/>
      </c>
      <c r="P9" s="8" t="str">
        <f ca="1">IFERROR(O9*100+Rec.!I2,"")</f>
        <v/>
      </c>
      <c r="Q9" s="8" t="str">
        <f t="shared" ref="Q9:Q48" ca="1" si="3">IFERROR(RANK(P9,P:P,1),"")</f>
        <v/>
      </c>
      <c r="R9" s="8" t="str">
        <f ca="1">F9</f>
        <v/>
      </c>
    </row>
    <row r="10" spans="1:18" ht="21.95" customHeight="1">
      <c r="A10" s="8" t="str">
        <f t="shared" ca="1" si="0"/>
        <v/>
      </c>
      <c r="B10" s="20" t="str">
        <f ca="1">IF(ROW()-8&gt;Inf.!$O$2,"",ROW()-8)</f>
        <v/>
      </c>
      <c r="C10" s="24" t="str">
        <f ca="1">IFERROR(VLOOKUP(F10,Rec.!B:H,4,FALSE),"")</f>
        <v/>
      </c>
      <c r="D10" s="24" t="str">
        <f ca="1">IFERROR(VLOOKUP(F10,Rec.!B:H,5,FALSE),"")</f>
        <v/>
      </c>
      <c r="E10" s="20" t="str">
        <f ca="1">IFERROR(VLOOKUP(F10,Rec.!B:H,6,FALSE),"")</f>
        <v/>
      </c>
      <c r="F10" s="20" t="str">
        <f ca="1">IFERROR(IF(B10&gt;Inf.!$O$2,"",VLOOKUP(LARGE(Rec.!P:P,Inf.!I$10-Inf.!O$2+B10),Rec.!P:Q,2,FALSE)),"")</f>
        <v/>
      </c>
      <c r="G10" s="50"/>
      <c r="H10" s="50"/>
      <c r="I10" s="51"/>
      <c r="J10" s="12" t="str">
        <f ca="1">IFERROR(IF(B10&gt;Inf.!$I$10,"",H10),"")</f>
        <v/>
      </c>
      <c r="K10" s="8" t="str">
        <f t="shared" ca="1" si="1"/>
        <v/>
      </c>
      <c r="L10" s="8" t="str">
        <f t="shared" ca="1" si="2"/>
        <v/>
      </c>
      <c r="M10" s="8" t="str">
        <f ca="1">IFERROR(VLOOKUP(F10,Rec.!H:N,7,FALSE),"")</f>
        <v/>
      </c>
      <c r="N10" s="8" t="str">
        <f t="shared" ref="N10:N48" ca="1" si="4">IFERROR(L10*1000+M10,"")</f>
        <v/>
      </c>
      <c r="O10" s="8" t="str">
        <f t="shared" ref="O10:O48" ca="1" si="5">IFERROR(RANK(N10,N:N,1),"")</f>
        <v/>
      </c>
      <c r="P10" s="8" t="str">
        <f ca="1">IFERROR(O10*100+Rec.!I3,"")</f>
        <v/>
      </c>
      <c r="Q10" s="8" t="str">
        <f t="shared" ca="1" si="3"/>
        <v/>
      </c>
      <c r="R10" s="8" t="str">
        <f t="shared" ref="R10:R48" ca="1" si="6">F10</f>
        <v/>
      </c>
    </row>
    <row r="11" spans="1:18" ht="21.95" customHeight="1">
      <c r="A11" s="8" t="str">
        <f t="shared" ca="1" si="0"/>
        <v/>
      </c>
      <c r="B11" s="20" t="str">
        <f ca="1">IF(ROW()-8&gt;Inf.!$O$2,"",ROW()-8)</f>
        <v/>
      </c>
      <c r="C11" s="24" t="str">
        <f ca="1">IFERROR(VLOOKUP(F11,Rec.!B:H,4,FALSE),"")</f>
        <v/>
      </c>
      <c r="D11" s="24" t="str">
        <f ca="1">IFERROR(VLOOKUP(F11,Rec.!B:H,5,FALSE),"")</f>
        <v/>
      </c>
      <c r="E11" s="20" t="str">
        <f ca="1">IFERROR(VLOOKUP(F11,Rec.!B:H,6,FALSE),"")</f>
        <v/>
      </c>
      <c r="F11" s="20" t="str">
        <f ca="1">IFERROR(IF(B11&gt;Inf.!$O$2,"",VLOOKUP(LARGE(Rec.!P:P,Inf.!I$10-Inf.!O$2+B11),Rec.!P:Q,2,FALSE)),"")</f>
        <v/>
      </c>
      <c r="G11" s="50"/>
      <c r="H11" s="50"/>
      <c r="I11" s="51"/>
      <c r="J11" s="12" t="str">
        <f ca="1">IFERROR(IF(B11&gt;Inf.!$I$10,"",H11),"")</f>
        <v/>
      </c>
      <c r="K11" s="8" t="str">
        <f t="shared" ca="1" si="1"/>
        <v/>
      </c>
      <c r="L11" s="8" t="str">
        <f t="shared" ca="1" si="2"/>
        <v/>
      </c>
      <c r="M11" s="8" t="str">
        <f ca="1">IFERROR(VLOOKUP(F11,Rec.!H:N,7,FALSE),"")</f>
        <v/>
      </c>
      <c r="N11" s="8" t="str">
        <f t="shared" ca="1" si="4"/>
        <v/>
      </c>
      <c r="O11" s="8" t="str">
        <f t="shared" ca="1" si="5"/>
        <v/>
      </c>
      <c r="P11" s="8" t="str">
        <f ca="1">IFERROR(O11*100+Rec.!I4,"")</f>
        <v/>
      </c>
      <c r="Q11" s="8" t="str">
        <f t="shared" ca="1" si="3"/>
        <v/>
      </c>
      <c r="R11" s="8" t="str">
        <f t="shared" ca="1" si="6"/>
        <v/>
      </c>
    </row>
    <row r="12" spans="1:18" ht="21.95" customHeight="1">
      <c r="A12" s="8" t="str">
        <f t="shared" ca="1" si="0"/>
        <v/>
      </c>
      <c r="B12" s="20" t="str">
        <f ca="1">IF(ROW()-8&gt;Inf.!$O$2,"",ROW()-8)</f>
        <v/>
      </c>
      <c r="C12" s="24" t="str">
        <f ca="1">IFERROR(VLOOKUP(F12,Rec.!B:H,4,FALSE),"")</f>
        <v/>
      </c>
      <c r="D12" s="24" t="str">
        <f ca="1">IFERROR(VLOOKUP(F12,Rec.!B:H,5,FALSE),"")</f>
        <v/>
      </c>
      <c r="E12" s="20" t="str">
        <f ca="1">IFERROR(VLOOKUP(F12,Rec.!B:H,6,FALSE),"")</f>
        <v/>
      </c>
      <c r="F12" s="20" t="str">
        <f ca="1">IFERROR(IF(B12&gt;Inf.!$O$2,"",VLOOKUP(LARGE(Rec.!P:P,Inf.!I$10-Inf.!O$2+B12),Rec.!P:Q,2,FALSE)),"")</f>
        <v/>
      </c>
      <c r="G12" s="50"/>
      <c r="H12" s="50"/>
      <c r="I12" s="51"/>
      <c r="J12" s="12" t="str">
        <f ca="1">IFERROR(IF(B12&gt;Inf.!$I$10,"",H12),"")</f>
        <v/>
      </c>
      <c r="K12" s="8" t="str">
        <f t="shared" ca="1" si="1"/>
        <v/>
      </c>
      <c r="L12" s="8" t="str">
        <f t="shared" ca="1" si="2"/>
        <v/>
      </c>
      <c r="M12" s="8" t="str">
        <f ca="1">IFERROR(VLOOKUP(F12,Rec.!H:N,7,FALSE),"")</f>
        <v/>
      </c>
      <c r="N12" s="8" t="str">
        <f t="shared" ca="1" si="4"/>
        <v/>
      </c>
      <c r="O12" s="8" t="str">
        <f t="shared" ca="1" si="5"/>
        <v/>
      </c>
      <c r="P12" s="8" t="str">
        <f ca="1">IFERROR(O12*100+Rec.!I5,"")</f>
        <v/>
      </c>
      <c r="Q12" s="8" t="str">
        <f t="shared" ca="1" si="3"/>
        <v/>
      </c>
      <c r="R12" s="8" t="str">
        <f t="shared" ca="1" si="6"/>
        <v/>
      </c>
    </row>
    <row r="13" spans="1:18" ht="21.95" customHeight="1">
      <c r="A13" s="8" t="str">
        <f t="shared" ca="1" si="0"/>
        <v/>
      </c>
      <c r="B13" s="20" t="str">
        <f ca="1">IF(ROW()-8&gt;Inf.!$O$2,"",ROW()-8)</f>
        <v/>
      </c>
      <c r="C13" s="24" t="str">
        <f ca="1">IFERROR(VLOOKUP(F13,Rec.!B:H,4,FALSE),"")</f>
        <v/>
      </c>
      <c r="D13" s="24" t="str">
        <f ca="1">IFERROR(VLOOKUP(F13,Rec.!B:H,5,FALSE),"")</f>
        <v/>
      </c>
      <c r="E13" s="20" t="str">
        <f ca="1">IFERROR(VLOOKUP(F13,Rec.!B:H,6,FALSE),"")</f>
        <v/>
      </c>
      <c r="F13" s="20" t="str">
        <f ca="1">IFERROR(IF(B13&gt;Inf.!$O$2,"",VLOOKUP(LARGE(Rec.!P:P,Inf.!I$10-Inf.!O$2+B13),Rec.!P:Q,2,FALSE)),"")</f>
        <v/>
      </c>
      <c r="G13" s="50"/>
      <c r="H13" s="50"/>
      <c r="I13" s="51"/>
      <c r="J13" s="12" t="str">
        <f ca="1">IFERROR(IF(B13&gt;Inf.!$I$10,"",H13),"")</f>
        <v/>
      </c>
      <c r="K13" s="8" t="str">
        <f t="shared" ca="1" si="1"/>
        <v/>
      </c>
      <c r="L13" s="8" t="str">
        <f t="shared" ca="1" si="2"/>
        <v/>
      </c>
      <c r="M13" s="8" t="str">
        <f ca="1">IFERROR(VLOOKUP(F13,Rec.!H:N,7,FALSE),"")</f>
        <v/>
      </c>
      <c r="N13" s="8" t="str">
        <f t="shared" ca="1" si="4"/>
        <v/>
      </c>
      <c r="O13" s="8" t="str">
        <f t="shared" ca="1" si="5"/>
        <v/>
      </c>
      <c r="P13" s="8" t="str">
        <f ca="1">IFERROR(O13*100+Rec.!I6,"")</f>
        <v/>
      </c>
      <c r="Q13" s="8" t="str">
        <f t="shared" ca="1" si="3"/>
        <v/>
      </c>
      <c r="R13" s="8" t="str">
        <f t="shared" ca="1" si="6"/>
        <v/>
      </c>
    </row>
    <row r="14" spans="1:18" ht="21.95" customHeight="1">
      <c r="A14" s="8" t="str">
        <f t="shared" ca="1" si="0"/>
        <v/>
      </c>
      <c r="B14" s="20" t="str">
        <f ca="1">IF(ROW()-8&gt;Inf.!$O$2,"",ROW()-8)</f>
        <v/>
      </c>
      <c r="C14" s="24" t="str">
        <f ca="1">IFERROR(VLOOKUP(F14,Rec.!B:H,4,FALSE),"")</f>
        <v/>
      </c>
      <c r="D14" s="24" t="str">
        <f ca="1">IFERROR(VLOOKUP(F14,Rec.!B:H,5,FALSE),"")</f>
        <v/>
      </c>
      <c r="E14" s="20" t="str">
        <f ca="1">IFERROR(VLOOKUP(F14,Rec.!B:H,6,FALSE),"")</f>
        <v/>
      </c>
      <c r="F14" s="20" t="str">
        <f ca="1">IFERROR(IF(B14&gt;Inf.!$O$2,"",VLOOKUP(LARGE(Rec.!P:P,Inf.!I$10-Inf.!O$2+B14),Rec.!P:Q,2,FALSE)),"")</f>
        <v/>
      </c>
      <c r="G14" s="50"/>
      <c r="H14" s="50"/>
      <c r="I14" s="51"/>
      <c r="J14" s="12" t="str">
        <f ca="1">IFERROR(IF(B14&gt;Inf.!$I$10,"",H14),"")</f>
        <v/>
      </c>
      <c r="K14" s="8" t="str">
        <f t="shared" ca="1" si="1"/>
        <v/>
      </c>
      <c r="L14" s="8" t="str">
        <f t="shared" ca="1" si="2"/>
        <v/>
      </c>
      <c r="M14" s="8" t="str">
        <f ca="1">IFERROR(VLOOKUP(F14,Rec.!H:N,7,FALSE),"")</f>
        <v/>
      </c>
      <c r="N14" s="8" t="str">
        <f t="shared" ca="1" si="4"/>
        <v/>
      </c>
      <c r="O14" s="8" t="str">
        <f t="shared" ca="1" si="5"/>
        <v/>
      </c>
      <c r="P14" s="8" t="str">
        <f ca="1">IFERROR(O14*100+Rec.!I7,"")</f>
        <v/>
      </c>
      <c r="Q14" s="8" t="str">
        <f t="shared" ca="1" si="3"/>
        <v/>
      </c>
      <c r="R14" s="8" t="str">
        <f t="shared" ca="1" si="6"/>
        <v/>
      </c>
    </row>
    <row r="15" spans="1:18" ht="21.95" customHeight="1">
      <c r="A15" s="8" t="str">
        <f t="shared" ca="1" si="0"/>
        <v/>
      </c>
      <c r="B15" s="20" t="str">
        <f ca="1">IF(ROW()-8&gt;Inf.!$O$2,"",ROW()-8)</f>
        <v/>
      </c>
      <c r="C15" s="24" t="str">
        <f ca="1">IFERROR(VLOOKUP(F15,Rec.!B:H,4,FALSE),"")</f>
        <v/>
      </c>
      <c r="D15" s="24" t="str">
        <f ca="1">IFERROR(VLOOKUP(F15,Rec.!B:H,5,FALSE),"")</f>
        <v/>
      </c>
      <c r="E15" s="20" t="str">
        <f ca="1">IFERROR(VLOOKUP(F15,Rec.!B:H,6,FALSE),"")</f>
        <v/>
      </c>
      <c r="F15" s="20" t="str">
        <f ca="1">IFERROR(IF(B15&gt;Inf.!$O$2,"",VLOOKUP(LARGE(Rec.!P:P,Inf.!I$10-Inf.!O$2+B15),Rec.!P:Q,2,FALSE)),"")</f>
        <v/>
      </c>
      <c r="G15" s="50"/>
      <c r="H15" s="50"/>
      <c r="I15" s="51"/>
      <c r="J15" s="12" t="str">
        <f ca="1">IFERROR(IF(B15&gt;Inf.!$I$10,"",H15),"")</f>
        <v/>
      </c>
      <c r="K15" s="8" t="str">
        <f t="shared" ca="1" si="1"/>
        <v/>
      </c>
      <c r="L15" s="8" t="str">
        <f t="shared" ca="1" si="2"/>
        <v/>
      </c>
      <c r="M15" s="8" t="str">
        <f ca="1">IFERROR(VLOOKUP(F15,Rec.!H:N,7,FALSE),"")</f>
        <v/>
      </c>
      <c r="N15" s="8" t="str">
        <f t="shared" ca="1" si="4"/>
        <v/>
      </c>
      <c r="O15" s="8" t="str">
        <f t="shared" ca="1" si="5"/>
        <v/>
      </c>
      <c r="P15" s="8" t="str">
        <f ca="1">IFERROR(O15*100+Rec.!I8,"")</f>
        <v/>
      </c>
      <c r="Q15" s="8" t="str">
        <f t="shared" ca="1" si="3"/>
        <v/>
      </c>
      <c r="R15" s="8" t="str">
        <f t="shared" ca="1" si="6"/>
        <v/>
      </c>
    </row>
    <row r="16" spans="1:18" ht="21.95" customHeight="1">
      <c r="A16" s="8" t="str">
        <f t="shared" ca="1" si="0"/>
        <v/>
      </c>
      <c r="B16" s="20" t="str">
        <f ca="1">IF(ROW()-8&gt;Inf.!$O$2,"",ROW()-8)</f>
        <v/>
      </c>
      <c r="C16" s="24" t="str">
        <f ca="1">IFERROR(VLOOKUP(F16,Rec.!B:H,4,FALSE),"")</f>
        <v/>
      </c>
      <c r="D16" s="24" t="str">
        <f ca="1">IFERROR(VLOOKUP(F16,Rec.!B:H,5,FALSE),"")</f>
        <v/>
      </c>
      <c r="E16" s="20" t="str">
        <f ca="1">IFERROR(VLOOKUP(F16,Rec.!B:H,6,FALSE),"")</f>
        <v/>
      </c>
      <c r="F16" s="20" t="str">
        <f ca="1">IFERROR(IF(B16&gt;Inf.!$O$2,"",VLOOKUP(LARGE(Rec.!P:P,Inf.!I$10-Inf.!O$2+B16),Rec.!P:Q,2,FALSE)),"")</f>
        <v/>
      </c>
      <c r="G16" s="50"/>
      <c r="H16" s="50"/>
      <c r="I16" s="51"/>
      <c r="J16" s="12" t="str">
        <f ca="1">IFERROR(IF(B16&gt;Inf.!$I$10,"",H16),"")</f>
        <v/>
      </c>
      <c r="K16" s="8" t="str">
        <f t="shared" ca="1" si="1"/>
        <v/>
      </c>
      <c r="L16" s="8" t="str">
        <f t="shared" ca="1" si="2"/>
        <v/>
      </c>
      <c r="M16" s="8" t="str">
        <f ca="1">IFERROR(VLOOKUP(F16,Rec.!H:N,7,FALSE),"")</f>
        <v/>
      </c>
      <c r="N16" s="8" t="str">
        <f t="shared" ca="1" si="4"/>
        <v/>
      </c>
      <c r="O16" s="8" t="str">
        <f t="shared" ca="1" si="5"/>
        <v/>
      </c>
      <c r="P16" s="8" t="str">
        <f ca="1">IFERROR(O16*100+Rec.!I9,"")</f>
        <v/>
      </c>
      <c r="Q16" s="8" t="str">
        <f t="shared" ca="1" si="3"/>
        <v/>
      </c>
      <c r="R16" s="8" t="str">
        <f t="shared" ca="1" si="6"/>
        <v/>
      </c>
    </row>
    <row r="17" spans="1:18" ht="21.95" customHeight="1">
      <c r="A17" s="8" t="str">
        <f t="shared" ca="1" si="0"/>
        <v/>
      </c>
      <c r="B17" s="20" t="str">
        <f ca="1">IF(ROW()-8&gt;Inf.!$O$2,"",ROW()-8)</f>
        <v/>
      </c>
      <c r="C17" s="24" t="str">
        <f ca="1">IFERROR(VLOOKUP(F17,Rec.!B:H,4,FALSE),"")</f>
        <v/>
      </c>
      <c r="D17" s="24" t="str">
        <f ca="1">IFERROR(VLOOKUP(F17,Rec.!B:H,5,FALSE),"")</f>
        <v/>
      </c>
      <c r="E17" s="20" t="str">
        <f ca="1">IFERROR(VLOOKUP(F17,Rec.!B:H,6,FALSE),"")</f>
        <v/>
      </c>
      <c r="F17" s="20" t="str">
        <f ca="1">IFERROR(IF(B17&gt;Inf.!$O$2,"",VLOOKUP(LARGE(Rec.!P:P,Inf.!I$10-Inf.!O$2+B17),Rec.!P:Q,2,FALSE)),"")</f>
        <v/>
      </c>
      <c r="G17" s="50"/>
      <c r="H17" s="50"/>
      <c r="I17" s="51"/>
      <c r="J17" s="12" t="str">
        <f ca="1">IFERROR(IF(B17&gt;Inf.!$I$10,"",H17),"")</f>
        <v/>
      </c>
      <c r="K17" s="8" t="str">
        <f t="shared" ca="1" si="1"/>
        <v/>
      </c>
      <c r="L17" s="8" t="str">
        <f t="shared" ca="1" si="2"/>
        <v/>
      </c>
      <c r="M17" s="8" t="str">
        <f ca="1">IFERROR(VLOOKUP(F17,Rec.!H:N,7,FALSE),"")</f>
        <v/>
      </c>
      <c r="N17" s="8" t="str">
        <f t="shared" ca="1" si="4"/>
        <v/>
      </c>
      <c r="O17" s="8" t="str">
        <f t="shared" ca="1" si="5"/>
        <v/>
      </c>
      <c r="P17" s="8" t="str">
        <f ca="1">IFERROR(O17*100+Rec.!I10,"")</f>
        <v/>
      </c>
      <c r="Q17" s="8" t="str">
        <f t="shared" ca="1" si="3"/>
        <v/>
      </c>
      <c r="R17" s="8" t="str">
        <f t="shared" ca="1" si="6"/>
        <v/>
      </c>
    </row>
    <row r="18" spans="1:18" ht="21.95" customHeight="1">
      <c r="A18" s="8" t="str">
        <f t="shared" ca="1" si="0"/>
        <v/>
      </c>
      <c r="B18" s="20" t="str">
        <f ca="1">IF(ROW()-8&gt;Inf.!$O$2,"",ROW()-8)</f>
        <v/>
      </c>
      <c r="C18" s="24" t="str">
        <f ca="1">IFERROR(VLOOKUP(F18,Rec.!B:H,4,FALSE),"")</f>
        <v/>
      </c>
      <c r="D18" s="24" t="str">
        <f ca="1">IFERROR(VLOOKUP(F18,Rec.!B:H,5,FALSE),"")</f>
        <v/>
      </c>
      <c r="E18" s="20" t="str">
        <f ca="1">IFERROR(VLOOKUP(F18,Rec.!B:H,6,FALSE),"")</f>
        <v/>
      </c>
      <c r="F18" s="20" t="str">
        <f ca="1">IFERROR(IF(B18&gt;Inf.!$O$2,"",VLOOKUP(LARGE(Rec.!P:P,Inf.!I$10-Inf.!O$2+B18),Rec.!P:Q,2,FALSE)),"")</f>
        <v/>
      </c>
      <c r="G18" s="50"/>
      <c r="H18" s="50"/>
      <c r="I18" s="51"/>
      <c r="J18" s="12" t="str">
        <f ca="1">IFERROR(IF(B18&gt;Inf.!$I$10,"",H18),"")</f>
        <v/>
      </c>
      <c r="K18" s="8" t="str">
        <f t="shared" ca="1" si="1"/>
        <v/>
      </c>
      <c r="L18" s="8" t="str">
        <f t="shared" ca="1" si="2"/>
        <v/>
      </c>
      <c r="M18" s="8" t="str">
        <f ca="1">IFERROR(VLOOKUP(F18,Rec.!H:N,7,FALSE),"")</f>
        <v/>
      </c>
      <c r="N18" s="8" t="str">
        <f t="shared" ca="1" si="4"/>
        <v/>
      </c>
      <c r="O18" s="8" t="str">
        <f t="shared" ca="1" si="5"/>
        <v/>
      </c>
      <c r="P18" s="8" t="str">
        <f ca="1">IFERROR(O18*100+Rec.!I11,"")</f>
        <v/>
      </c>
      <c r="Q18" s="8" t="str">
        <f t="shared" ca="1" si="3"/>
        <v/>
      </c>
      <c r="R18" s="8" t="str">
        <f t="shared" ca="1" si="6"/>
        <v/>
      </c>
    </row>
    <row r="19" spans="1:18" ht="21.95" customHeight="1">
      <c r="A19" s="8" t="str">
        <f t="shared" ca="1" si="0"/>
        <v/>
      </c>
      <c r="B19" s="20" t="str">
        <f ca="1">IF(ROW()-8&gt;Inf.!$O$2,"",ROW()-8)</f>
        <v/>
      </c>
      <c r="C19" s="24" t="str">
        <f ca="1">IFERROR(VLOOKUP(F19,Rec.!B:H,4,FALSE),"")</f>
        <v/>
      </c>
      <c r="D19" s="24" t="str">
        <f ca="1">IFERROR(VLOOKUP(F19,Rec.!B:H,5,FALSE),"")</f>
        <v/>
      </c>
      <c r="E19" s="20" t="str">
        <f ca="1">IFERROR(VLOOKUP(F19,Rec.!B:H,6,FALSE),"")</f>
        <v/>
      </c>
      <c r="F19" s="20" t="str">
        <f ca="1">IFERROR(IF(B19&gt;Inf.!$O$2,"",VLOOKUP(LARGE(Rec.!P:P,Inf.!I$10-Inf.!O$2+B19),Rec.!P:Q,2,FALSE)),"")</f>
        <v/>
      </c>
      <c r="G19" s="50"/>
      <c r="H19" s="50"/>
      <c r="I19" s="51"/>
      <c r="J19" s="12" t="str">
        <f ca="1">IFERROR(IF(B19&gt;Inf.!$I$10,"",H19),"")</f>
        <v/>
      </c>
      <c r="K19" s="8" t="str">
        <f t="shared" ca="1" si="1"/>
        <v/>
      </c>
      <c r="L19" s="8" t="str">
        <f t="shared" ca="1" si="2"/>
        <v/>
      </c>
      <c r="M19" s="8" t="str">
        <f ca="1">IFERROR(VLOOKUP(F19,Rec.!H:N,7,FALSE),"")</f>
        <v/>
      </c>
      <c r="N19" s="8" t="str">
        <f t="shared" ca="1" si="4"/>
        <v/>
      </c>
      <c r="O19" s="8" t="str">
        <f t="shared" ca="1" si="5"/>
        <v/>
      </c>
      <c r="P19" s="8" t="str">
        <f ca="1">IFERROR(O19*100+Rec.!I12,"")</f>
        <v/>
      </c>
      <c r="Q19" s="8" t="str">
        <f t="shared" ca="1" si="3"/>
        <v/>
      </c>
      <c r="R19" s="8" t="str">
        <f t="shared" ca="1" si="6"/>
        <v/>
      </c>
    </row>
    <row r="20" spans="1:18" ht="21.95" customHeight="1">
      <c r="A20" s="8" t="str">
        <f t="shared" ca="1" si="0"/>
        <v/>
      </c>
      <c r="B20" s="20" t="str">
        <f ca="1">IF(ROW()-8&gt;Inf.!$O$2,"",ROW()-8)</f>
        <v/>
      </c>
      <c r="C20" s="24" t="str">
        <f ca="1">IFERROR(VLOOKUP(F20,Rec.!B:H,4,FALSE),"")</f>
        <v/>
      </c>
      <c r="D20" s="24" t="str">
        <f ca="1">IFERROR(VLOOKUP(F20,Rec.!B:H,5,FALSE),"")</f>
        <v/>
      </c>
      <c r="E20" s="20" t="str">
        <f ca="1">IFERROR(VLOOKUP(F20,Rec.!B:H,6,FALSE),"")</f>
        <v/>
      </c>
      <c r="F20" s="20" t="str">
        <f ca="1">IFERROR(IF(B20&gt;Inf.!$O$2,"",VLOOKUP(LARGE(Rec.!P:P,Inf.!I$10-Inf.!O$2+B20),Rec.!P:Q,2,FALSE)),"")</f>
        <v/>
      </c>
      <c r="G20" s="50"/>
      <c r="H20" s="50"/>
      <c r="I20" s="51"/>
      <c r="J20" s="12" t="str">
        <f ca="1">IFERROR(IF(B20&gt;Inf.!$I$10,"",H20),"")</f>
        <v/>
      </c>
      <c r="K20" s="8" t="str">
        <f t="shared" ca="1" si="1"/>
        <v/>
      </c>
      <c r="L20" s="8" t="str">
        <f t="shared" ca="1" si="2"/>
        <v/>
      </c>
      <c r="M20" s="8" t="str">
        <f ca="1">IFERROR(VLOOKUP(F20,Rec.!H:N,7,FALSE),"")</f>
        <v/>
      </c>
      <c r="N20" s="8" t="str">
        <f t="shared" ca="1" si="4"/>
        <v/>
      </c>
      <c r="O20" s="8" t="str">
        <f t="shared" ca="1" si="5"/>
        <v/>
      </c>
      <c r="P20" s="8" t="str">
        <f ca="1">IFERROR(O20*100+Rec.!I13,"")</f>
        <v/>
      </c>
      <c r="Q20" s="8" t="str">
        <f t="shared" ca="1" si="3"/>
        <v/>
      </c>
      <c r="R20" s="8" t="str">
        <f t="shared" ca="1" si="6"/>
        <v/>
      </c>
    </row>
    <row r="21" spans="1:18" ht="21.95" customHeight="1">
      <c r="A21" s="8" t="str">
        <f t="shared" ca="1" si="0"/>
        <v/>
      </c>
      <c r="B21" s="20" t="str">
        <f ca="1">IF(ROW()-8&gt;Inf.!$O$2,"",ROW()-8)</f>
        <v/>
      </c>
      <c r="C21" s="24" t="str">
        <f ca="1">IFERROR(VLOOKUP(F21,Rec.!B:H,4,FALSE),"")</f>
        <v/>
      </c>
      <c r="D21" s="24" t="str">
        <f ca="1">IFERROR(VLOOKUP(F21,Rec.!B:H,5,FALSE),"")</f>
        <v/>
      </c>
      <c r="E21" s="20" t="str">
        <f ca="1">IFERROR(VLOOKUP(F21,Rec.!B:H,6,FALSE),"")</f>
        <v/>
      </c>
      <c r="F21" s="20" t="str">
        <f ca="1">IFERROR(IF(B21&gt;Inf.!$O$2,"",VLOOKUP(LARGE(Rec.!P:P,Inf.!I$10-Inf.!O$2+B21),Rec.!P:Q,2,FALSE)),"")</f>
        <v/>
      </c>
      <c r="G21" s="50"/>
      <c r="H21" s="50"/>
      <c r="I21" s="51"/>
      <c r="J21" s="12" t="str">
        <f ca="1">IFERROR(IF(B21&gt;Inf.!$I$10,"",H21),"")</f>
        <v/>
      </c>
      <c r="K21" s="8" t="str">
        <f t="shared" ca="1" si="1"/>
        <v/>
      </c>
      <c r="L21" s="8" t="str">
        <f t="shared" ca="1" si="2"/>
        <v/>
      </c>
      <c r="M21" s="8" t="str">
        <f ca="1">IFERROR(VLOOKUP(F21,Rec.!H:N,7,FALSE),"")</f>
        <v/>
      </c>
      <c r="N21" s="8" t="str">
        <f t="shared" ca="1" si="4"/>
        <v/>
      </c>
      <c r="O21" s="8" t="str">
        <f t="shared" ca="1" si="5"/>
        <v/>
      </c>
      <c r="P21" s="8" t="str">
        <f ca="1">IFERROR(O21*100+Rec.!I14,"")</f>
        <v/>
      </c>
      <c r="Q21" s="8" t="str">
        <f t="shared" ca="1" si="3"/>
        <v/>
      </c>
      <c r="R21" s="8" t="str">
        <f t="shared" ca="1" si="6"/>
        <v/>
      </c>
    </row>
    <row r="22" spans="1:18" ht="21.95" customHeight="1">
      <c r="A22" s="8" t="str">
        <f t="shared" ca="1" si="0"/>
        <v/>
      </c>
      <c r="B22" s="20" t="str">
        <f ca="1">IF(ROW()-8&gt;Inf.!$O$2,"",ROW()-8)</f>
        <v/>
      </c>
      <c r="C22" s="24" t="str">
        <f ca="1">IFERROR(VLOOKUP(F22,Rec.!B:H,4,FALSE),"")</f>
        <v/>
      </c>
      <c r="D22" s="24" t="str">
        <f ca="1">IFERROR(VLOOKUP(F22,Rec.!B:H,5,FALSE),"")</f>
        <v/>
      </c>
      <c r="E22" s="20" t="str">
        <f ca="1">IFERROR(VLOOKUP(F22,Rec.!B:H,6,FALSE),"")</f>
        <v/>
      </c>
      <c r="F22" s="20" t="str">
        <f ca="1">IFERROR(IF(B22&gt;Inf.!$O$2,"",VLOOKUP(LARGE(Rec.!P:P,Inf.!I$10-Inf.!O$2+B22),Rec.!P:Q,2,FALSE)),"")</f>
        <v/>
      </c>
      <c r="G22" s="50"/>
      <c r="H22" s="50"/>
      <c r="I22" s="51"/>
      <c r="J22" s="12" t="str">
        <f ca="1">IFERROR(IF(B22&gt;Inf.!$I$10,"",H22),"")</f>
        <v/>
      </c>
      <c r="K22" s="8" t="str">
        <f t="shared" ca="1" si="1"/>
        <v/>
      </c>
      <c r="L22" s="8" t="str">
        <f t="shared" ca="1" si="2"/>
        <v/>
      </c>
      <c r="M22" s="8" t="str">
        <f ca="1">IFERROR(VLOOKUP(F22,Rec.!H:N,7,FALSE),"")</f>
        <v/>
      </c>
      <c r="N22" s="8" t="str">
        <f t="shared" ca="1" si="4"/>
        <v/>
      </c>
      <c r="O22" s="8" t="str">
        <f t="shared" ca="1" si="5"/>
        <v/>
      </c>
      <c r="P22" s="8" t="str">
        <f ca="1">IFERROR(O22*100+Rec.!I15,"")</f>
        <v/>
      </c>
      <c r="Q22" s="8" t="str">
        <f t="shared" ca="1" si="3"/>
        <v/>
      </c>
      <c r="R22" s="8" t="str">
        <f t="shared" ca="1" si="6"/>
        <v/>
      </c>
    </row>
    <row r="23" spans="1:18" ht="21.95" customHeight="1">
      <c r="A23" s="8" t="str">
        <f t="shared" ca="1" si="0"/>
        <v/>
      </c>
      <c r="B23" s="20" t="str">
        <f ca="1">IF(ROW()-8&gt;Inf.!$O$2,"",ROW()-8)</f>
        <v/>
      </c>
      <c r="C23" s="24" t="str">
        <f ca="1">IFERROR(VLOOKUP(F23,Rec.!B:H,4,FALSE),"")</f>
        <v/>
      </c>
      <c r="D23" s="24" t="str">
        <f ca="1">IFERROR(VLOOKUP(F23,Rec.!B:H,5,FALSE),"")</f>
        <v/>
      </c>
      <c r="E23" s="20" t="str">
        <f ca="1">IFERROR(VLOOKUP(F23,Rec.!B:H,6,FALSE),"")</f>
        <v/>
      </c>
      <c r="F23" s="20" t="str">
        <f ca="1">IFERROR(IF(B23&gt;Inf.!$O$2,"",VLOOKUP(LARGE(Rec.!P:P,Inf.!I$10-Inf.!O$2+B23),Rec.!P:Q,2,FALSE)),"")</f>
        <v/>
      </c>
      <c r="G23" s="50"/>
      <c r="H23" s="50"/>
      <c r="I23" s="51"/>
      <c r="J23" s="12" t="str">
        <f ca="1">IFERROR(IF(B23&gt;Inf.!$I$10,"",H23),"")</f>
        <v/>
      </c>
      <c r="K23" s="8" t="str">
        <f t="shared" ca="1" si="1"/>
        <v/>
      </c>
      <c r="L23" s="8" t="str">
        <f t="shared" ca="1" si="2"/>
        <v/>
      </c>
      <c r="M23" s="8" t="str">
        <f ca="1">IFERROR(VLOOKUP(F23,Rec.!H:N,7,FALSE),"")</f>
        <v/>
      </c>
      <c r="N23" s="8" t="str">
        <f t="shared" ca="1" si="4"/>
        <v/>
      </c>
      <c r="O23" s="8" t="str">
        <f t="shared" ca="1" si="5"/>
        <v/>
      </c>
      <c r="P23" s="8" t="str">
        <f ca="1">IFERROR(O23*100+Rec.!I16,"")</f>
        <v/>
      </c>
      <c r="Q23" s="8" t="str">
        <f t="shared" ca="1" si="3"/>
        <v/>
      </c>
      <c r="R23" s="8" t="str">
        <f t="shared" ca="1" si="6"/>
        <v/>
      </c>
    </row>
    <row r="24" spans="1:18" ht="21.95" customHeight="1">
      <c r="A24" s="8" t="str">
        <f t="shared" ca="1" si="0"/>
        <v/>
      </c>
      <c r="B24" s="20" t="str">
        <f ca="1">IF(ROW()-8&gt;Inf.!$O$2,"",ROW()-8)</f>
        <v/>
      </c>
      <c r="C24" s="24" t="str">
        <f ca="1">IFERROR(VLOOKUP(F24,Rec.!B:H,4,FALSE),"")</f>
        <v/>
      </c>
      <c r="D24" s="24" t="str">
        <f ca="1">IFERROR(VLOOKUP(F24,Rec.!B:H,5,FALSE),"")</f>
        <v/>
      </c>
      <c r="E24" s="20" t="str">
        <f ca="1">IFERROR(VLOOKUP(F24,Rec.!B:H,6,FALSE),"")</f>
        <v/>
      </c>
      <c r="F24" s="20" t="str">
        <f ca="1">IFERROR(IF(B24&gt;Inf.!$O$2,"",VLOOKUP(LARGE(Rec.!P:P,Inf.!I$10-Inf.!O$2+B24),Rec.!P:Q,2,FALSE)),"")</f>
        <v/>
      </c>
      <c r="G24" s="50"/>
      <c r="H24" s="50"/>
      <c r="I24" s="51"/>
      <c r="J24" s="12" t="str">
        <f ca="1">IFERROR(IF(B24&gt;Inf.!$I$10,"",H24),"")</f>
        <v/>
      </c>
      <c r="K24" s="8" t="str">
        <f t="shared" ca="1" si="1"/>
        <v/>
      </c>
      <c r="L24" s="8" t="str">
        <f t="shared" ca="1" si="2"/>
        <v/>
      </c>
      <c r="M24" s="8" t="str">
        <f ca="1">IFERROR(VLOOKUP(F24,Rec.!H:N,7,FALSE),"")</f>
        <v/>
      </c>
      <c r="N24" s="8" t="str">
        <f t="shared" ca="1" si="4"/>
        <v/>
      </c>
      <c r="O24" s="8" t="str">
        <f t="shared" ca="1" si="5"/>
        <v/>
      </c>
      <c r="P24" s="8" t="str">
        <f ca="1">IFERROR(O24*100+Rec.!I17,"")</f>
        <v/>
      </c>
      <c r="Q24" s="8" t="str">
        <f t="shared" ca="1" si="3"/>
        <v/>
      </c>
      <c r="R24" s="8" t="str">
        <f t="shared" ca="1" si="6"/>
        <v/>
      </c>
    </row>
    <row r="25" spans="1:18" ht="21.95" customHeight="1">
      <c r="A25" s="8" t="str">
        <f t="shared" ca="1" si="0"/>
        <v/>
      </c>
      <c r="B25" s="20" t="str">
        <f ca="1">IF(ROW()-8&gt;Inf.!$O$2,"",ROW()-8)</f>
        <v/>
      </c>
      <c r="C25" s="24" t="str">
        <f ca="1">IFERROR(VLOOKUP(F25,Rec.!B:H,4,FALSE),"")</f>
        <v/>
      </c>
      <c r="D25" s="24" t="str">
        <f ca="1">IFERROR(VLOOKUP(F25,Rec.!B:H,5,FALSE),"")</f>
        <v/>
      </c>
      <c r="E25" s="20" t="str">
        <f ca="1">IFERROR(VLOOKUP(F25,Rec.!B:H,6,FALSE),"")</f>
        <v/>
      </c>
      <c r="F25" s="20" t="str">
        <f ca="1">IFERROR(IF(B25&gt;Inf.!$O$2,"",VLOOKUP(LARGE(Rec.!P:P,Inf.!I$10-Inf.!O$2+B25),Rec.!P:Q,2,FALSE)),"")</f>
        <v/>
      </c>
      <c r="G25" s="50"/>
      <c r="H25" s="50"/>
      <c r="I25" s="51"/>
      <c r="J25" s="12" t="str">
        <f ca="1">IFERROR(IF(B25&gt;Inf.!$I$10,"",H25),"")</f>
        <v/>
      </c>
      <c r="K25" s="8" t="str">
        <f t="shared" ca="1" si="1"/>
        <v/>
      </c>
      <c r="L25" s="8" t="str">
        <f t="shared" ca="1" si="2"/>
        <v/>
      </c>
      <c r="M25" s="8" t="str">
        <f ca="1">IFERROR(VLOOKUP(F25,Rec.!H:N,7,FALSE),"")</f>
        <v/>
      </c>
      <c r="N25" s="8" t="str">
        <f t="shared" ca="1" si="4"/>
        <v/>
      </c>
      <c r="O25" s="8" t="str">
        <f t="shared" ca="1" si="5"/>
        <v/>
      </c>
      <c r="P25" s="8" t="str">
        <f ca="1">IFERROR(O25*100+Rec.!I18,"")</f>
        <v/>
      </c>
      <c r="Q25" s="8" t="str">
        <f t="shared" ca="1" si="3"/>
        <v/>
      </c>
      <c r="R25" s="8" t="str">
        <f t="shared" ca="1" si="6"/>
        <v/>
      </c>
    </row>
    <row r="26" spans="1:18" ht="21.95" customHeight="1">
      <c r="A26" s="8" t="str">
        <f t="shared" ca="1" si="0"/>
        <v/>
      </c>
      <c r="B26" s="20" t="str">
        <f ca="1">IF(ROW()-8&gt;Inf.!$O$2,"",ROW()-8)</f>
        <v/>
      </c>
      <c r="C26" s="24" t="str">
        <f ca="1">IFERROR(VLOOKUP(F26,Rec.!B:H,4,FALSE),"")</f>
        <v/>
      </c>
      <c r="D26" s="24" t="str">
        <f ca="1">IFERROR(VLOOKUP(F26,Rec.!B:H,5,FALSE),"")</f>
        <v/>
      </c>
      <c r="E26" s="20" t="str">
        <f ca="1">IFERROR(VLOOKUP(F26,Rec.!B:H,6,FALSE),"")</f>
        <v/>
      </c>
      <c r="F26" s="20" t="str">
        <f ca="1">IFERROR(IF(B26&gt;Inf.!$O$2,"",VLOOKUP(LARGE(Rec.!P:P,Inf.!I$10-Inf.!O$2+B26),Rec.!P:Q,2,FALSE)),"")</f>
        <v/>
      </c>
      <c r="G26" s="50"/>
      <c r="H26" s="50"/>
      <c r="I26" s="51"/>
      <c r="J26" s="12" t="str">
        <f ca="1">IFERROR(IF(B26&gt;Inf.!$I$10,"",H26),"")</f>
        <v/>
      </c>
      <c r="K26" s="8" t="str">
        <f t="shared" ca="1" si="1"/>
        <v/>
      </c>
      <c r="L26" s="8" t="str">
        <f t="shared" ca="1" si="2"/>
        <v/>
      </c>
      <c r="M26" s="8" t="str">
        <f ca="1">IFERROR(VLOOKUP(F26,Rec.!H:N,7,FALSE),"")</f>
        <v/>
      </c>
      <c r="N26" s="8" t="str">
        <f t="shared" ca="1" si="4"/>
        <v/>
      </c>
      <c r="O26" s="8" t="str">
        <f t="shared" ca="1" si="5"/>
        <v/>
      </c>
      <c r="P26" s="8" t="str">
        <f ca="1">IFERROR(O26*100+Rec.!I19,"")</f>
        <v/>
      </c>
      <c r="Q26" s="8" t="str">
        <f t="shared" ca="1" si="3"/>
        <v/>
      </c>
      <c r="R26" s="8" t="str">
        <f t="shared" ca="1" si="6"/>
        <v/>
      </c>
    </row>
    <row r="27" spans="1:18" ht="21.95" customHeight="1">
      <c r="A27" s="8" t="str">
        <f t="shared" ca="1" si="0"/>
        <v/>
      </c>
      <c r="B27" s="20" t="str">
        <f ca="1">IF(ROW()-8&gt;Inf.!$O$2,"",ROW()-8)</f>
        <v/>
      </c>
      <c r="C27" s="24" t="str">
        <f ca="1">IFERROR(VLOOKUP(F27,Rec.!B:H,4,FALSE),"")</f>
        <v/>
      </c>
      <c r="D27" s="24" t="str">
        <f ca="1">IFERROR(VLOOKUP(F27,Rec.!B:H,5,FALSE),"")</f>
        <v/>
      </c>
      <c r="E27" s="20" t="str">
        <f ca="1">IFERROR(VLOOKUP(F27,Rec.!B:H,6,FALSE),"")</f>
        <v/>
      </c>
      <c r="F27" s="20" t="str">
        <f ca="1">IFERROR(IF(B27&gt;Inf.!$O$2,"",VLOOKUP(LARGE(Rec.!P:P,Inf.!I$10-Inf.!O$2+B27),Rec.!P:Q,2,FALSE)),"")</f>
        <v/>
      </c>
      <c r="G27" s="50"/>
      <c r="H27" s="50"/>
      <c r="I27" s="51"/>
      <c r="J27" s="12" t="str">
        <f ca="1">IFERROR(IF(B27&gt;Inf.!$I$10,"",H27),"")</f>
        <v/>
      </c>
      <c r="K27" s="8" t="str">
        <f t="shared" ca="1" si="1"/>
        <v/>
      </c>
      <c r="L27" s="8" t="str">
        <f t="shared" ca="1" si="2"/>
        <v/>
      </c>
      <c r="M27" s="8" t="str">
        <f ca="1">IFERROR(VLOOKUP(F27,Rec.!H:N,7,FALSE),"")</f>
        <v/>
      </c>
      <c r="N27" s="8" t="str">
        <f t="shared" ca="1" si="4"/>
        <v/>
      </c>
      <c r="O27" s="8" t="str">
        <f t="shared" ca="1" si="5"/>
        <v/>
      </c>
      <c r="P27" s="8" t="str">
        <f ca="1">IFERROR(O27*100+Rec.!I20,"")</f>
        <v/>
      </c>
      <c r="Q27" s="8" t="str">
        <f t="shared" ca="1" si="3"/>
        <v/>
      </c>
      <c r="R27" s="8" t="str">
        <f t="shared" ca="1" si="6"/>
        <v/>
      </c>
    </row>
    <row r="28" spans="1:18" ht="21.95" customHeight="1">
      <c r="A28" s="8" t="str">
        <f t="shared" ca="1" si="0"/>
        <v/>
      </c>
      <c r="B28" s="20" t="str">
        <f ca="1">IF(ROW()-8&gt;Inf.!$O$2,"",ROW()-8)</f>
        <v/>
      </c>
      <c r="C28" s="24" t="str">
        <f ca="1">IFERROR(VLOOKUP(F28,Rec.!B:H,4,FALSE),"")</f>
        <v/>
      </c>
      <c r="D28" s="24" t="str">
        <f ca="1">IFERROR(VLOOKUP(F28,Rec.!B:H,5,FALSE),"")</f>
        <v/>
      </c>
      <c r="E28" s="20" t="str">
        <f ca="1">IFERROR(VLOOKUP(F28,Rec.!B:H,6,FALSE),"")</f>
        <v/>
      </c>
      <c r="F28" s="20" t="str">
        <f ca="1">IFERROR(IF(B28&gt;Inf.!$O$2,"",VLOOKUP(LARGE(Rec.!P:P,Inf.!I$10-Inf.!O$2+B28),Rec.!P:Q,2,FALSE)),"")</f>
        <v/>
      </c>
      <c r="G28" s="50"/>
      <c r="H28" s="50"/>
      <c r="I28" s="51"/>
      <c r="J28" s="12" t="str">
        <f ca="1">IFERROR(IF(B28&gt;Inf.!$I$10,"",H28),"")</f>
        <v/>
      </c>
      <c r="K28" s="8" t="str">
        <f t="shared" ca="1" si="1"/>
        <v/>
      </c>
      <c r="L28" s="8" t="str">
        <f t="shared" ca="1" si="2"/>
        <v/>
      </c>
      <c r="M28" s="8" t="str">
        <f ca="1">IFERROR(VLOOKUP(F28,Rec.!H:N,7,FALSE),"")</f>
        <v/>
      </c>
      <c r="N28" s="8" t="str">
        <f t="shared" ca="1" si="4"/>
        <v/>
      </c>
      <c r="O28" s="8" t="str">
        <f t="shared" ca="1" si="5"/>
        <v/>
      </c>
      <c r="P28" s="8" t="str">
        <f ca="1">IFERROR(O28*100+Rec.!I21,"")</f>
        <v/>
      </c>
      <c r="Q28" s="8" t="str">
        <f t="shared" ca="1" si="3"/>
        <v/>
      </c>
      <c r="R28" s="8" t="str">
        <f t="shared" ca="1" si="6"/>
        <v/>
      </c>
    </row>
    <row r="29" spans="1:18" ht="21.95" customHeight="1">
      <c r="A29" s="8" t="str">
        <f t="shared" ca="1" si="0"/>
        <v/>
      </c>
      <c r="B29" s="20" t="str">
        <f ca="1">IF(ROW()-8&gt;Inf.!$O$2,"",ROW()-8)</f>
        <v/>
      </c>
      <c r="C29" s="24" t="str">
        <f ca="1">IFERROR(VLOOKUP(F29,Rec.!B:H,4,FALSE),"")</f>
        <v/>
      </c>
      <c r="D29" s="24" t="str">
        <f ca="1">IFERROR(VLOOKUP(F29,Rec.!B:H,5,FALSE),"")</f>
        <v/>
      </c>
      <c r="E29" s="20" t="str">
        <f ca="1">IFERROR(VLOOKUP(F29,Rec.!B:H,6,FALSE),"")</f>
        <v/>
      </c>
      <c r="F29" s="20" t="str">
        <f ca="1">IFERROR(IF(B29&gt;Inf.!$O$2,"",VLOOKUP(LARGE(Rec.!P:P,Inf.!I$10-Inf.!O$2+B29),Rec.!P:Q,2,FALSE)),"")</f>
        <v/>
      </c>
      <c r="G29" s="50"/>
      <c r="H29" s="50"/>
      <c r="I29" s="51"/>
      <c r="J29" s="12" t="str">
        <f ca="1">IFERROR(IF(B29&gt;Inf.!$I$10,"",H29),"")</f>
        <v/>
      </c>
      <c r="K29" s="8" t="str">
        <f t="shared" ca="1" si="1"/>
        <v/>
      </c>
      <c r="L29" s="8" t="str">
        <f t="shared" ca="1" si="2"/>
        <v/>
      </c>
      <c r="M29" s="8" t="str">
        <f ca="1">IFERROR(VLOOKUP(F29,Rec.!H:N,7,FALSE),"")</f>
        <v/>
      </c>
      <c r="N29" s="8" t="str">
        <f t="shared" ca="1" si="4"/>
        <v/>
      </c>
      <c r="O29" s="8" t="str">
        <f t="shared" ca="1" si="5"/>
        <v/>
      </c>
      <c r="P29" s="8" t="str">
        <f ca="1">IFERROR(O29*100+Rec.!I22,"")</f>
        <v/>
      </c>
      <c r="Q29" s="8" t="str">
        <f t="shared" ca="1" si="3"/>
        <v/>
      </c>
      <c r="R29" s="8" t="str">
        <f t="shared" ca="1" si="6"/>
        <v/>
      </c>
    </row>
    <row r="30" spans="1:18" ht="21.95" customHeight="1">
      <c r="A30" s="8" t="str">
        <f t="shared" ca="1" si="0"/>
        <v/>
      </c>
      <c r="B30" s="20" t="str">
        <f ca="1">IF(ROW()-8&gt;Inf.!$O$2,"",ROW()-8)</f>
        <v/>
      </c>
      <c r="C30" s="24" t="str">
        <f ca="1">IFERROR(VLOOKUP(F30,Rec.!B:H,4,FALSE),"")</f>
        <v/>
      </c>
      <c r="D30" s="24" t="str">
        <f ca="1">IFERROR(VLOOKUP(F30,Rec.!B:H,5,FALSE),"")</f>
        <v/>
      </c>
      <c r="E30" s="20" t="str">
        <f ca="1">IFERROR(VLOOKUP(F30,Rec.!B:H,6,FALSE),"")</f>
        <v/>
      </c>
      <c r="F30" s="20" t="str">
        <f ca="1">IFERROR(IF(B30&gt;Inf.!$O$2,"",VLOOKUP(LARGE(Rec.!P:P,Inf.!I$10-Inf.!O$2+B30),Rec.!P:Q,2,FALSE)),"")</f>
        <v/>
      </c>
      <c r="G30" s="50"/>
      <c r="H30" s="50"/>
      <c r="I30" s="51"/>
      <c r="J30" s="12" t="str">
        <f ca="1">IFERROR(IF(B30&gt;Inf.!$I$10,"",H30),"")</f>
        <v/>
      </c>
      <c r="K30" s="8" t="str">
        <f t="shared" ca="1" si="1"/>
        <v/>
      </c>
      <c r="L30" s="8" t="str">
        <f t="shared" ca="1" si="2"/>
        <v/>
      </c>
      <c r="M30" s="8" t="str">
        <f ca="1">IFERROR(VLOOKUP(F30,Rec.!H:N,7,FALSE),"")</f>
        <v/>
      </c>
      <c r="N30" s="8" t="str">
        <f t="shared" ca="1" si="4"/>
        <v/>
      </c>
      <c r="O30" s="8" t="str">
        <f t="shared" ca="1" si="5"/>
        <v/>
      </c>
      <c r="P30" s="8" t="str">
        <f ca="1">IFERROR(O30*100+Rec.!I23,"")</f>
        <v/>
      </c>
      <c r="Q30" s="8" t="str">
        <f t="shared" ca="1" si="3"/>
        <v/>
      </c>
      <c r="R30" s="8" t="str">
        <f t="shared" ca="1" si="6"/>
        <v/>
      </c>
    </row>
    <row r="31" spans="1:18" ht="21.95" customHeight="1">
      <c r="A31" s="8" t="str">
        <f t="shared" ca="1" si="0"/>
        <v/>
      </c>
      <c r="B31" s="20" t="str">
        <f ca="1">IF(ROW()-8&gt;Inf.!$O$2,"",ROW()-8)</f>
        <v/>
      </c>
      <c r="C31" s="24" t="str">
        <f ca="1">IFERROR(VLOOKUP(F31,Rec.!B:H,4,FALSE),"")</f>
        <v/>
      </c>
      <c r="D31" s="24" t="str">
        <f ca="1">IFERROR(VLOOKUP(F31,Rec.!B:H,5,FALSE),"")</f>
        <v/>
      </c>
      <c r="E31" s="20" t="str">
        <f ca="1">IFERROR(VLOOKUP(F31,Rec.!B:H,6,FALSE),"")</f>
        <v/>
      </c>
      <c r="F31" s="20" t="str">
        <f ca="1">IFERROR(IF(B31&gt;Inf.!$O$2,"",VLOOKUP(LARGE(Rec.!P:P,Inf.!I$10-Inf.!O$2+B31),Rec.!P:Q,2,FALSE)),"")</f>
        <v/>
      </c>
      <c r="G31" s="50"/>
      <c r="H31" s="50"/>
      <c r="I31" s="51"/>
      <c r="J31" s="12" t="str">
        <f ca="1">IFERROR(IF(B31&gt;Inf.!$I$10,"",H31),"")</f>
        <v/>
      </c>
      <c r="K31" s="8" t="str">
        <f t="shared" ca="1" si="1"/>
        <v/>
      </c>
      <c r="L31" s="8" t="str">
        <f t="shared" ca="1" si="2"/>
        <v/>
      </c>
      <c r="M31" s="8" t="str">
        <f ca="1">IFERROR(VLOOKUP(F31,Rec.!H:N,7,FALSE),"")</f>
        <v/>
      </c>
      <c r="N31" s="8" t="str">
        <f t="shared" ca="1" si="4"/>
        <v/>
      </c>
      <c r="O31" s="8" t="str">
        <f t="shared" ca="1" si="5"/>
        <v/>
      </c>
      <c r="P31" s="8" t="str">
        <f ca="1">IFERROR(O31*100+Rec.!I24,"")</f>
        <v/>
      </c>
      <c r="Q31" s="8" t="str">
        <f t="shared" ca="1" si="3"/>
        <v/>
      </c>
      <c r="R31" s="8" t="str">
        <f t="shared" ca="1" si="6"/>
        <v/>
      </c>
    </row>
    <row r="32" spans="1:18" ht="21.95" customHeight="1">
      <c r="A32" s="8" t="str">
        <f t="shared" ca="1" si="0"/>
        <v/>
      </c>
      <c r="B32" s="20" t="str">
        <f ca="1">IF(ROW()-8&gt;Inf.!$O$2,"",ROW()-8)</f>
        <v/>
      </c>
      <c r="C32" s="24" t="str">
        <f ca="1">IFERROR(VLOOKUP(F32,Rec.!B:H,4,FALSE),"")</f>
        <v/>
      </c>
      <c r="D32" s="24" t="str">
        <f ca="1">IFERROR(VLOOKUP(F32,Rec.!B:H,5,FALSE),"")</f>
        <v/>
      </c>
      <c r="E32" s="20" t="str">
        <f ca="1">IFERROR(VLOOKUP(F32,Rec.!B:H,6,FALSE),"")</f>
        <v/>
      </c>
      <c r="F32" s="20" t="str">
        <f ca="1">IFERROR(IF(B32&gt;Inf.!$O$2,"",VLOOKUP(LARGE(Rec.!P:P,Inf.!I$10-Inf.!O$2+B32),Rec.!P:Q,2,FALSE)),"")</f>
        <v/>
      </c>
      <c r="G32" s="50"/>
      <c r="H32" s="50"/>
      <c r="I32" s="51"/>
      <c r="J32" s="12" t="str">
        <f ca="1">IFERROR(IF(B32&gt;Inf.!$I$10,"",H32),"")</f>
        <v/>
      </c>
      <c r="K32" s="8" t="str">
        <f t="shared" ca="1" si="1"/>
        <v/>
      </c>
      <c r="L32" s="8" t="str">
        <f t="shared" ca="1" si="2"/>
        <v/>
      </c>
      <c r="M32" s="8" t="str">
        <f ca="1">IFERROR(VLOOKUP(F32,Rec.!H:N,7,FALSE),"")</f>
        <v/>
      </c>
      <c r="N32" s="8" t="str">
        <f t="shared" ca="1" si="4"/>
        <v/>
      </c>
      <c r="O32" s="8" t="str">
        <f t="shared" ca="1" si="5"/>
        <v/>
      </c>
      <c r="P32" s="8" t="str">
        <f ca="1">IFERROR(O32*100+Rec.!I25,"")</f>
        <v/>
      </c>
      <c r="Q32" s="8" t="str">
        <f t="shared" ca="1" si="3"/>
        <v/>
      </c>
      <c r="R32" s="8" t="str">
        <f t="shared" ca="1" si="6"/>
        <v/>
      </c>
    </row>
    <row r="33" spans="1:18" ht="21.95" customHeight="1">
      <c r="A33" s="8" t="str">
        <f t="shared" ca="1" si="0"/>
        <v/>
      </c>
      <c r="B33" s="20" t="str">
        <f ca="1">IF(ROW()-8&gt;Inf.!$O$2,"",ROW()-8)</f>
        <v/>
      </c>
      <c r="C33" s="24" t="str">
        <f ca="1">IFERROR(VLOOKUP(F33,Rec.!B:H,4,FALSE),"")</f>
        <v/>
      </c>
      <c r="D33" s="24" t="str">
        <f ca="1">IFERROR(VLOOKUP(F33,Rec.!B:H,5,FALSE),"")</f>
        <v/>
      </c>
      <c r="E33" s="20" t="str">
        <f ca="1">IFERROR(VLOOKUP(F33,Rec.!B:H,6,FALSE),"")</f>
        <v/>
      </c>
      <c r="F33" s="20" t="str">
        <f ca="1">IFERROR(IF(B33&gt;Inf.!$O$2,"",VLOOKUP(LARGE(Rec.!P:P,Inf.!I$10-Inf.!O$2+B33),Rec.!P:Q,2,FALSE)),"")</f>
        <v/>
      </c>
      <c r="G33" s="50"/>
      <c r="H33" s="50"/>
      <c r="I33" s="51"/>
      <c r="J33" s="12" t="str">
        <f ca="1">IFERROR(IF(B33&gt;Inf.!$I$10,"",H33),"")</f>
        <v/>
      </c>
      <c r="K33" s="8" t="str">
        <f t="shared" ca="1" si="1"/>
        <v/>
      </c>
      <c r="L33" s="8" t="str">
        <f t="shared" ca="1" si="2"/>
        <v/>
      </c>
      <c r="M33" s="8" t="str">
        <f ca="1">IFERROR(VLOOKUP(F33,Rec.!H:N,7,FALSE),"")</f>
        <v/>
      </c>
      <c r="N33" s="8" t="str">
        <f t="shared" ca="1" si="4"/>
        <v/>
      </c>
      <c r="O33" s="8" t="str">
        <f t="shared" ca="1" si="5"/>
        <v/>
      </c>
      <c r="P33" s="8" t="str">
        <f ca="1">IFERROR(O33*100+Rec.!I26,"")</f>
        <v/>
      </c>
      <c r="Q33" s="8" t="str">
        <f t="shared" ca="1" si="3"/>
        <v/>
      </c>
      <c r="R33" s="8" t="str">
        <f t="shared" ca="1" si="6"/>
        <v/>
      </c>
    </row>
    <row r="34" spans="1:18" ht="21.95" customHeight="1">
      <c r="A34" s="8" t="str">
        <f t="shared" ca="1" si="0"/>
        <v/>
      </c>
      <c r="B34" s="20" t="str">
        <f ca="1">IF(ROW()-8&gt;Inf.!$O$2,"",ROW()-8)</f>
        <v/>
      </c>
      <c r="C34" s="24" t="str">
        <f ca="1">IFERROR(VLOOKUP(F34,Rec.!B:H,4,FALSE),"")</f>
        <v/>
      </c>
      <c r="D34" s="24" t="str">
        <f ca="1">IFERROR(VLOOKUP(F34,Rec.!B:H,5,FALSE),"")</f>
        <v/>
      </c>
      <c r="E34" s="20" t="str">
        <f ca="1">IFERROR(VLOOKUP(F34,Rec.!B:H,6,FALSE),"")</f>
        <v/>
      </c>
      <c r="F34" s="20" t="str">
        <f ca="1">IFERROR(IF(B34&gt;Inf.!$O$2,"",VLOOKUP(LARGE(Rec.!P:P,Inf.!I$10-Inf.!O$2+B34),Rec.!P:Q,2,FALSE)),"")</f>
        <v/>
      </c>
      <c r="G34" s="50"/>
      <c r="H34" s="50"/>
      <c r="I34" s="51"/>
      <c r="J34" s="12" t="str">
        <f ca="1">IFERROR(IF(B34&gt;Inf.!$I$10,"",H34),"")</f>
        <v/>
      </c>
      <c r="K34" s="8" t="str">
        <f t="shared" ca="1" si="1"/>
        <v/>
      </c>
      <c r="L34" s="8" t="str">
        <f t="shared" ca="1" si="2"/>
        <v/>
      </c>
      <c r="M34" s="8" t="str">
        <f ca="1">IFERROR(VLOOKUP(F34,Rec.!H:N,7,FALSE),"")</f>
        <v/>
      </c>
      <c r="N34" s="8" t="str">
        <f t="shared" ca="1" si="4"/>
        <v/>
      </c>
      <c r="O34" s="8" t="str">
        <f t="shared" ca="1" si="5"/>
        <v/>
      </c>
      <c r="P34" s="8" t="str">
        <f ca="1">IFERROR(O34*100+Rec.!I27,"")</f>
        <v/>
      </c>
      <c r="Q34" s="8" t="str">
        <f t="shared" ca="1" si="3"/>
        <v/>
      </c>
      <c r="R34" s="8" t="str">
        <f t="shared" ca="1" si="6"/>
        <v/>
      </c>
    </row>
    <row r="35" spans="1:18" ht="21.95" customHeight="1">
      <c r="A35" s="8" t="str">
        <f t="shared" ca="1" si="0"/>
        <v/>
      </c>
      <c r="B35" s="20" t="str">
        <f ca="1">IF(ROW()-8&gt;Inf.!$O$2,"",ROW()-8)</f>
        <v/>
      </c>
      <c r="C35" s="24" t="str">
        <f ca="1">IFERROR(VLOOKUP(F35,Rec.!B:H,4,FALSE),"")</f>
        <v/>
      </c>
      <c r="D35" s="24" t="str">
        <f ca="1">IFERROR(VLOOKUP(F35,Rec.!B:H,5,FALSE),"")</f>
        <v/>
      </c>
      <c r="E35" s="20" t="str">
        <f ca="1">IFERROR(VLOOKUP(F35,Rec.!B:H,6,FALSE),"")</f>
        <v/>
      </c>
      <c r="F35" s="20" t="str">
        <f ca="1">IFERROR(IF(B35&gt;Inf.!$O$2,"",VLOOKUP(LARGE(Rec.!P:P,Inf.!I$10-Inf.!O$2+B35),Rec.!P:Q,2,FALSE)),"")</f>
        <v/>
      </c>
      <c r="G35" s="50"/>
      <c r="H35" s="50"/>
      <c r="I35" s="51"/>
      <c r="J35" s="12" t="str">
        <f ca="1">IFERROR(IF(B35&gt;Inf.!$I$10,"",H35),"")</f>
        <v/>
      </c>
      <c r="K35" s="8" t="str">
        <f t="shared" ca="1" si="1"/>
        <v/>
      </c>
      <c r="L35" s="8" t="str">
        <f t="shared" ca="1" si="2"/>
        <v/>
      </c>
      <c r="M35" s="8" t="str">
        <f ca="1">IFERROR(VLOOKUP(F35,Rec.!H:N,7,FALSE),"")</f>
        <v/>
      </c>
      <c r="N35" s="8" t="str">
        <f t="shared" ca="1" si="4"/>
        <v/>
      </c>
      <c r="O35" s="8" t="str">
        <f t="shared" ca="1" si="5"/>
        <v/>
      </c>
      <c r="P35" s="8" t="str">
        <f ca="1">IFERROR(O35*100+Rec.!I28,"")</f>
        <v/>
      </c>
      <c r="Q35" s="8" t="str">
        <f t="shared" ca="1" si="3"/>
        <v/>
      </c>
      <c r="R35" s="8" t="str">
        <f t="shared" ca="1" si="6"/>
        <v/>
      </c>
    </row>
    <row r="36" spans="1:18" ht="21.95" customHeight="1">
      <c r="A36" s="8" t="str">
        <f t="shared" ca="1" si="0"/>
        <v/>
      </c>
      <c r="B36" s="20" t="str">
        <f ca="1">IF(ROW()-8&gt;Inf.!$O$2,"",ROW()-8)</f>
        <v/>
      </c>
      <c r="C36" s="24" t="str">
        <f ca="1">IFERROR(VLOOKUP(F36,Rec.!B:H,4,FALSE),"")</f>
        <v/>
      </c>
      <c r="D36" s="24" t="str">
        <f ca="1">IFERROR(VLOOKUP(F36,Rec.!B:H,5,FALSE),"")</f>
        <v/>
      </c>
      <c r="E36" s="20" t="str">
        <f ca="1">IFERROR(VLOOKUP(F36,Rec.!B:H,6,FALSE),"")</f>
        <v/>
      </c>
      <c r="F36" s="20" t="str">
        <f ca="1">IFERROR(IF(B36&gt;Inf.!$O$2,"",VLOOKUP(LARGE(Rec.!P:P,Inf.!I$10-Inf.!O$2+B36),Rec.!P:Q,2,FALSE)),"")</f>
        <v/>
      </c>
      <c r="G36" s="50"/>
      <c r="H36" s="50"/>
      <c r="I36" s="51"/>
      <c r="J36" s="12" t="str">
        <f ca="1">IFERROR(IF(B36&gt;Inf.!$I$10,"",H36),"")</f>
        <v/>
      </c>
      <c r="K36" s="8" t="str">
        <f t="shared" ca="1" si="1"/>
        <v/>
      </c>
      <c r="L36" s="8" t="str">
        <f t="shared" ca="1" si="2"/>
        <v/>
      </c>
      <c r="M36" s="8" t="str">
        <f ca="1">IFERROR(VLOOKUP(F36,Rec.!H:N,7,FALSE),"")</f>
        <v/>
      </c>
      <c r="N36" s="8" t="str">
        <f t="shared" ca="1" si="4"/>
        <v/>
      </c>
      <c r="O36" s="8" t="str">
        <f t="shared" ca="1" si="5"/>
        <v/>
      </c>
      <c r="P36" s="8" t="str">
        <f ca="1">IFERROR(O36*100+Rec.!I29,"")</f>
        <v/>
      </c>
      <c r="Q36" s="8" t="str">
        <f t="shared" ca="1" si="3"/>
        <v/>
      </c>
      <c r="R36" s="8" t="str">
        <f t="shared" ca="1" si="6"/>
        <v/>
      </c>
    </row>
    <row r="37" spans="1:18" ht="21.95" customHeight="1">
      <c r="A37" s="8" t="str">
        <f t="shared" ca="1" si="0"/>
        <v/>
      </c>
      <c r="B37" s="20" t="str">
        <f ca="1">IF(ROW()-8&gt;Inf.!$O$2,"",ROW()-8)</f>
        <v/>
      </c>
      <c r="C37" s="24" t="str">
        <f ca="1">IFERROR(VLOOKUP(F37,Rec.!B:H,4,FALSE),"")</f>
        <v/>
      </c>
      <c r="D37" s="24" t="str">
        <f ca="1">IFERROR(VLOOKUP(F37,Rec.!B:H,5,FALSE),"")</f>
        <v/>
      </c>
      <c r="E37" s="20" t="str">
        <f ca="1">IFERROR(VLOOKUP(F37,Rec.!B:H,6,FALSE),"")</f>
        <v/>
      </c>
      <c r="F37" s="20" t="str">
        <f ca="1">IFERROR(IF(B37&gt;Inf.!$O$2,"",VLOOKUP(LARGE(Rec.!P:P,Inf.!I$10-Inf.!O$2+B37),Rec.!P:Q,2,FALSE)),"")</f>
        <v/>
      </c>
      <c r="G37" s="50"/>
      <c r="H37" s="50"/>
      <c r="I37" s="51"/>
      <c r="J37" s="12" t="str">
        <f ca="1">IFERROR(IF(B37&gt;Inf.!$I$10,"",H37),"")</f>
        <v/>
      </c>
      <c r="K37" s="8" t="str">
        <f t="shared" ca="1" si="1"/>
        <v/>
      </c>
      <c r="L37" s="8" t="str">
        <f t="shared" ca="1" si="2"/>
        <v/>
      </c>
      <c r="M37" s="8" t="str">
        <f ca="1">IFERROR(VLOOKUP(F37,Rec.!H:N,7,FALSE),"")</f>
        <v/>
      </c>
      <c r="N37" s="8" t="str">
        <f t="shared" ca="1" si="4"/>
        <v/>
      </c>
      <c r="O37" s="8" t="str">
        <f t="shared" ca="1" si="5"/>
        <v/>
      </c>
      <c r="P37" s="8" t="str">
        <f ca="1">IFERROR(O37*100+Rec.!I30,"")</f>
        <v/>
      </c>
      <c r="Q37" s="8" t="str">
        <f t="shared" ca="1" si="3"/>
        <v/>
      </c>
      <c r="R37" s="8" t="str">
        <f t="shared" ca="1" si="6"/>
        <v/>
      </c>
    </row>
    <row r="38" spans="1:18" ht="21.95" customHeight="1">
      <c r="A38" s="8" t="str">
        <f t="shared" ca="1" si="0"/>
        <v/>
      </c>
      <c r="B38" s="20" t="str">
        <f ca="1">IF(ROW()-8&gt;Inf.!$O$2,"",ROW()-8)</f>
        <v/>
      </c>
      <c r="C38" s="24" t="str">
        <f ca="1">IFERROR(VLOOKUP(F38,Rec.!B:H,4,FALSE),"")</f>
        <v/>
      </c>
      <c r="D38" s="24" t="str">
        <f ca="1">IFERROR(VLOOKUP(F38,Rec.!B:H,5,FALSE),"")</f>
        <v/>
      </c>
      <c r="E38" s="20" t="str">
        <f ca="1">IFERROR(VLOOKUP(F38,Rec.!B:H,6,FALSE),"")</f>
        <v/>
      </c>
      <c r="F38" s="20" t="str">
        <f ca="1">IFERROR(IF(B38&gt;Inf.!$O$2,"",VLOOKUP(LARGE(Rec.!P:P,Inf.!I$10-Inf.!O$2+B38),Rec.!P:Q,2,FALSE)),"")</f>
        <v/>
      </c>
      <c r="G38" s="50"/>
      <c r="H38" s="50"/>
      <c r="I38" s="51"/>
      <c r="J38" s="12" t="str">
        <f ca="1">IFERROR(IF(B38&gt;Inf.!$I$10,"",H38),"")</f>
        <v/>
      </c>
      <c r="K38" s="8" t="str">
        <f t="shared" ca="1" si="1"/>
        <v/>
      </c>
      <c r="L38" s="8" t="str">
        <f t="shared" ca="1" si="2"/>
        <v/>
      </c>
      <c r="M38" s="8" t="str">
        <f ca="1">IFERROR(VLOOKUP(F38,Rec.!H:N,7,FALSE),"")</f>
        <v/>
      </c>
      <c r="N38" s="8" t="str">
        <f t="shared" ca="1" si="4"/>
        <v/>
      </c>
      <c r="O38" s="8" t="str">
        <f t="shared" ca="1" si="5"/>
        <v/>
      </c>
      <c r="P38" s="8" t="str">
        <f ca="1">IFERROR(O38*100+Rec.!I31,"")</f>
        <v/>
      </c>
      <c r="Q38" s="8" t="str">
        <f t="shared" ca="1" si="3"/>
        <v/>
      </c>
      <c r="R38" s="8" t="str">
        <f t="shared" ca="1" si="6"/>
        <v/>
      </c>
    </row>
    <row r="39" spans="1:18" ht="21.95" customHeight="1">
      <c r="A39" s="8" t="str">
        <f t="shared" ca="1" si="0"/>
        <v/>
      </c>
      <c r="B39" s="20" t="str">
        <f ca="1">IF(ROW()-8&gt;Inf.!$O$2,"",ROW()-8)</f>
        <v/>
      </c>
      <c r="C39" s="24" t="str">
        <f ca="1">IFERROR(VLOOKUP(F39,Rec.!B:H,4,FALSE),"")</f>
        <v/>
      </c>
      <c r="D39" s="24" t="str">
        <f ca="1">IFERROR(VLOOKUP(F39,Rec.!B:H,5,FALSE),"")</f>
        <v/>
      </c>
      <c r="E39" s="20" t="str">
        <f ca="1">IFERROR(VLOOKUP(F39,Rec.!B:H,6,FALSE),"")</f>
        <v/>
      </c>
      <c r="F39" s="20" t="str">
        <f ca="1">IFERROR(IF(B39&gt;Inf.!$O$2,"",VLOOKUP(LARGE(Rec.!P:P,Inf.!I$10-Inf.!O$2+B39),Rec.!P:Q,2,FALSE)),"")</f>
        <v/>
      </c>
      <c r="G39" s="50"/>
      <c r="H39" s="50"/>
      <c r="I39" s="51"/>
      <c r="J39" s="12" t="str">
        <f ca="1">IFERROR(IF(B39&gt;Inf.!$I$10,"",H39),"")</f>
        <v/>
      </c>
      <c r="K39" s="8" t="str">
        <f t="shared" ca="1" si="1"/>
        <v/>
      </c>
      <c r="L39" s="8" t="str">
        <f t="shared" ca="1" si="2"/>
        <v/>
      </c>
      <c r="M39" s="8" t="str">
        <f ca="1">IFERROR(VLOOKUP(F39,Rec.!H:N,7,FALSE),"")</f>
        <v/>
      </c>
      <c r="N39" s="8" t="str">
        <f t="shared" ca="1" si="4"/>
        <v/>
      </c>
      <c r="O39" s="8" t="str">
        <f t="shared" ca="1" si="5"/>
        <v/>
      </c>
      <c r="P39" s="8" t="str">
        <f ca="1">IFERROR(O39*100+Rec.!I32,"")</f>
        <v/>
      </c>
      <c r="Q39" s="8" t="str">
        <f t="shared" ca="1" si="3"/>
        <v/>
      </c>
      <c r="R39" s="8" t="str">
        <f t="shared" ca="1" si="6"/>
        <v/>
      </c>
    </row>
    <row r="40" spans="1:18" ht="21.95" customHeight="1">
      <c r="A40" s="8" t="str">
        <f t="shared" ca="1" si="0"/>
        <v/>
      </c>
      <c r="B40" s="20" t="str">
        <f ca="1">IF(ROW()-8&gt;Inf.!$O$2,"",ROW()-8)</f>
        <v/>
      </c>
      <c r="C40" s="24" t="str">
        <f ca="1">IFERROR(VLOOKUP(F40,Rec.!B:H,4,FALSE),"")</f>
        <v/>
      </c>
      <c r="D40" s="24" t="str">
        <f ca="1">IFERROR(VLOOKUP(F40,Rec.!B:H,5,FALSE),"")</f>
        <v/>
      </c>
      <c r="E40" s="20" t="str">
        <f ca="1">IFERROR(VLOOKUP(F40,Rec.!B:H,6,FALSE),"")</f>
        <v/>
      </c>
      <c r="F40" s="20" t="str">
        <f ca="1">IFERROR(IF(B40&gt;Inf.!$O$2,"",VLOOKUP(LARGE(Rec.!P:P,Inf.!I$10-Inf.!O$2+B40),Rec.!P:Q,2,FALSE)),"")</f>
        <v/>
      </c>
      <c r="G40" s="50"/>
      <c r="H40" s="50"/>
      <c r="I40" s="51"/>
      <c r="J40" s="12" t="str">
        <f ca="1">IFERROR(IF(B40&gt;Inf.!$I$10,"",H40),"")</f>
        <v/>
      </c>
      <c r="K40" s="8" t="str">
        <f t="shared" ca="1" si="1"/>
        <v/>
      </c>
      <c r="L40" s="8" t="str">
        <f t="shared" ca="1" si="2"/>
        <v/>
      </c>
      <c r="M40" s="8" t="str">
        <f ca="1">IFERROR(VLOOKUP(F40,Rec.!H:N,7,FALSE),"")</f>
        <v/>
      </c>
      <c r="N40" s="8" t="str">
        <f t="shared" ca="1" si="4"/>
        <v/>
      </c>
      <c r="O40" s="8" t="str">
        <f t="shared" ca="1" si="5"/>
        <v/>
      </c>
      <c r="P40" s="8" t="str">
        <f ca="1">IFERROR(O40*100+Rec.!I33,"")</f>
        <v/>
      </c>
      <c r="Q40" s="8" t="str">
        <f t="shared" ca="1" si="3"/>
        <v/>
      </c>
      <c r="R40" s="8" t="str">
        <f t="shared" ca="1" si="6"/>
        <v/>
      </c>
    </row>
    <row r="41" spans="1:18" ht="21.95" customHeight="1">
      <c r="A41" s="8" t="str">
        <f t="shared" ca="1" si="0"/>
        <v/>
      </c>
      <c r="B41" s="20" t="str">
        <f ca="1">IF(ROW()-8&gt;Inf.!$O$2,"",ROW()-8)</f>
        <v/>
      </c>
      <c r="C41" s="24" t="str">
        <f ca="1">IFERROR(VLOOKUP(F41,Rec.!B:H,4,FALSE),"")</f>
        <v/>
      </c>
      <c r="D41" s="24" t="str">
        <f ca="1">IFERROR(VLOOKUP(F41,Rec.!B:H,5,FALSE),"")</f>
        <v/>
      </c>
      <c r="E41" s="20" t="str">
        <f ca="1">IFERROR(VLOOKUP(F41,Rec.!B:H,6,FALSE),"")</f>
        <v/>
      </c>
      <c r="F41" s="20" t="str">
        <f ca="1">IFERROR(IF(B41&gt;Inf.!$O$2,"",VLOOKUP(LARGE(Rec.!P:P,Inf.!I$10-Inf.!O$2+B41),Rec.!P:Q,2,FALSE)),"")</f>
        <v/>
      </c>
      <c r="G41" s="50"/>
      <c r="H41" s="50"/>
      <c r="I41" s="51"/>
      <c r="J41" s="12" t="str">
        <f ca="1">IFERROR(IF(B41&gt;Inf.!$I$10,"",H41),"")</f>
        <v/>
      </c>
      <c r="K41" s="8" t="str">
        <f t="shared" ca="1" si="1"/>
        <v/>
      </c>
      <c r="L41" s="8" t="str">
        <f t="shared" ca="1" si="2"/>
        <v/>
      </c>
      <c r="M41" s="8" t="str">
        <f ca="1">IFERROR(VLOOKUP(F41,Rec.!H:N,7,FALSE),"")</f>
        <v/>
      </c>
      <c r="N41" s="8" t="str">
        <f t="shared" ca="1" si="4"/>
        <v/>
      </c>
      <c r="O41" s="8" t="str">
        <f t="shared" ca="1" si="5"/>
        <v/>
      </c>
      <c r="P41" s="8" t="str">
        <f ca="1">IFERROR(O41*100+Rec.!I34,"")</f>
        <v/>
      </c>
      <c r="Q41" s="8" t="str">
        <f t="shared" ca="1" si="3"/>
        <v/>
      </c>
      <c r="R41" s="8" t="str">
        <f t="shared" ca="1" si="6"/>
        <v/>
      </c>
    </row>
    <row r="42" spans="1:18" ht="21.95" customHeight="1">
      <c r="A42" s="8" t="str">
        <f t="shared" ca="1" si="0"/>
        <v/>
      </c>
      <c r="B42" s="20" t="str">
        <f ca="1">IF(ROW()-8&gt;Inf.!$O$2,"",ROW()-8)</f>
        <v/>
      </c>
      <c r="C42" s="24" t="str">
        <f ca="1">IFERROR(VLOOKUP(F42,Rec.!B:H,4,FALSE),"")</f>
        <v/>
      </c>
      <c r="D42" s="24" t="str">
        <f ca="1">IFERROR(VLOOKUP(F42,Rec.!B:H,5,FALSE),"")</f>
        <v/>
      </c>
      <c r="E42" s="20" t="str">
        <f ca="1">IFERROR(VLOOKUP(F42,Rec.!B:H,6,FALSE),"")</f>
        <v/>
      </c>
      <c r="F42" s="20" t="str">
        <f ca="1">IFERROR(IF(B42&gt;Inf.!$O$2,"",VLOOKUP(LARGE(Rec.!P:P,Inf.!I$10-Inf.!O$2+B42),Rec.!P:Q,2,FALSE)),"")</f>
        <v/>
      </c>
      <c r="G42" s="50"/>
      <c r="H42" s="50"/>
      <c r="I42" s="51"/>
      <c r="J42" s="12" t="str">
        <f ca="1">IFERROR(IF(B42&gt;Inf.!$I$10,"",H42),"")</f>
        <v/>
      </c>
      <c r="K42" s="8" t="str">
        <f t="shared" ca="1" si="1"/>
        <v/>
      </c>
      <c r="L42" s="8" t="str">
        <f t="shared" ca="1" si="2"/>
        <v/>
      </c>
      <c r="M42" s="8" t="str">
        <f ca="1">IFERROR(VLOOKUP(F42,Rec.!H:N,7,FALSE),"")</f>
        <v/>
      </c>
      <c r="N42" s="8" t="str">
        <f t="shared" ca="1" si="4"/>
        <v/>
      </c>
      <c r="O42" s="8" t="str">
        <f t="shared" ca="1" si="5"/>
        <v/>
      </c>
      <c r="P42" s="8" t="str">
        <f ca="1">IFERROR(O42*100+Rec.!I35,"")</f>
        <v/>
      </c>
      <c r="Q42" s="8" t="str">
        <f t="shared" ca="1" si="3"/>
        <v/>
      </c>
      <c r="R42" s="8" t="str">
        <f t="shared" ca="1" si="6"/>
        <v/>
      </c>
    </row>
    <row r="43" spans="1:18" ht="21.95" customHeight="1">
      <c r="A43" s="8" t="str">
        <f t="shared" ca="1" si="0"/>
        <v/>
      </c>
      <c r="B43" s="20" t="str">
        <f ca="1">IF(ROW()-8&gt;Inf.!$O$2,"",ROW()-8)</f>
        <v/>
      </c>
      <c r="C43" s="24" t="str">
        <f ca="1">IFERROR(VLOOKUP(F43,Rec.!B:H,4,FALSE),"")</f>
        <v/>
      </c>
      <c r="D43" s="24" t="str">
        <f ca="1">IFERROR(VLOOKUP(F43,Rec.!B:H,5,FALSE),"")</f>
        <v/>
      </c>
      <c r="E43" s="20" t="str">
        <f ca="1">IFERROR(VLOOKUP(F43,Rec.!B:H,6,FALSE),"")</f>
        <v/>
      </c>
      <c r="F43" s="20" t="str">
        <f ca="1">IFERROR(IF(B43&gt;Inf.!$O$2,"",VLOOKUP(LARGE(Rec.!P:P,Inf.!I$10-Inf.!O$2+B43),Rec.!P:Q,2,FALSE)),"")</f>
        <v/>
      </c>
      <c r="G43" s="50"/>
      <c r="H43" s="50"/>
      <c r="I43" s="51"/>
      <c r="J43" s="12" t="str">
        <f ca="1">IFERROR(IF(B43&gt;Inf.!$I$10,"",H43),"")</f>
        <v/>
      </c>
      <c r="K43" s="8" t="str">
        <f t="shared" ca="1" si="1"/>
        <v/>
      </c>
      <c r="L43" s="8" t="str">
        <f t="shared" ca="1" si="2"/>
        <v/>
      </c>
      <c r="M43" s="8" t="str">
        <f ca="1">IFERROR(VLOOKUP(F43,Rec.!H:N,7,FALSE),"")</f>
        <v/>
      </c>
      <c r="N43" s="8" t="str">
        <f t="shared" ca="1" si="4"/>
        <v/>
      </c>
      <c r="O43" s="8" t="str">
        <f t="shared" ca="1" si="5"/>
        <v/>
      </c>
      <c r="P43" s="8" t="str">
        <f ca="1">IFERROR(O43*100+Rec.!I36,"")</f>
        <v/>
      </c>
      <c r="Q43" s="8" t="str">
        <f t="shared" ca="1" si="3"/>
        <v/>
      </c>
      <c r="R43" s="8" t="str">
        <f t="shared" ca="1" si="6"/>
        <v/>
      </c>
    </row>
    <row r="44" spans="1:18" ht="21.95" customHeight="1">
      <c r="A44" s="8" t="str">
        <f t="shared" ca="1" si="0"/>
        <v/>
      </c>
      <c r="B44" s="20" t="str">
        <f ca="1">IF(ROW()-8&gt;Inf.!$O$2,"",ROW()-8)</f>
        <v/>
      </c>
      <c r="C44" s="24" t="str">
        <f ca="1">IFERROR(VLOOKUP(F44,Rec.!B:H,4,FALSE),"")</f>
        <v/>
      </c>
      <c r="D44" s="24" t="str">
        <f ca="1">IFERROR(VLOOKUP(F44,Rec.!B:H,5,FALSE),"")</f>
        <v/>
      </c>
      <c r="E44" s="20" t="str">
        <f ca="1">IFERROR(VLOOKUP(F44,Rec.!B:H,6,FALSE),"")</f>
        <v/>
      </c>
      <c r="F44" s="20" t="str">
        <f ca="1">IFERROR(IF(B44&gt;Inf.!$O$2,"",VLOOKUP(LARGE(Rec.!P:P,Inf.!I$10-Inf.!O$2+B44),Rec.!P:Q,2,FALSE)),"")</f>
        <v/>
      </c>
      <c r="G44" s="50"/>
      <c r="H44" s="50"/>
      <c r="I44" s="51"/>
      <c r="J44" s="12" t="str">
        <f ca="1">IFERROR(IF(B44&gt;Inf.!$I$10,"",H44),"")</f>
        <v/>
      </c>
      <c r="K44" s="8" t="str">
        <f t="shared" ca="1" si="1"/>
        <v/>
      </c>
      <c r="L44" s="8" t="str">
        <f t="shared" ca="1" si="2"/>
        <v/>
      </c>
      <c r="M44" s="8" t="str">
        <f ca="1">IFERROR(VLOOKUP(F44,Rec.!H:N,7,FALSE),"")</f>
        <v/>
      </c>
      <c r="N44" s="8" t="str">
        <f t="shared" ca="1" si="4"/>
        <v/>
      </c>
      <c r="O44" s="8" t="str">
        <f t="shared" ca="1" si="5"/>
        <v/>
      </c>
      <c r="P44" s="8" t="str">
        <f ca="1">IFERROR(O44*100+Rec.!I37,"")</f>
        <v/>
      </c>
      <c r="Q44" s="8" t="str">
        <f t="shared" ca="1" si="3"/>
        <v/>
      </c>
      <c r="R44" s="8" t="str">
        <f t="shared" ca="1" si="6"/>
        <v/>
      </c>
    </row>
    <row r="45" spans="1:18" ht="21.95" customHeight="1">
      <c r="A45" s="8" t="str">
        <f t="shared" ca="1" si="0"/>
        <v/>
      </c>
      <c r="B45" s="20" t="str">
        <f ca="1">IF(ROW()-8&gt;Inf.!$O$2,"",ROW()-8)</f>
        <v/>
      </c>
      <c r="C45" s="24" t="str">
        <f ca="1">IFERROR(VLOOKUP(F45,Rec.!B:H,4,FALSE),"")</f>
        <v/>
      </c>
      <c r="D45" s="24" t="str">
        <f ca="1">IFERROR(VLOOKUP(F45,Rec.!B:H,5,FALSE),"")</f>
        <v/>
      </c>
      <c r="E45" s="20" t="str">
        <f ca="1">IFERROR(VLOOKUP(F45,Rec.!B:H,6,FALSE),"")</f>
        <v/>
      </c>
      <c r="F45" s="20" t="str">
        <f ca="1">IFERROR(IF(B45&gt;Inf.!$O$2,"",VLOOKUP(LARGE(Rec.!P:P,Inf.!I$10-Inf.!O$2+B45),Rec.!P:Q,2,FALSE)),"")</f>
        <v/>
      </c>
      <c r="G45" s="50"/>
      <c r="H45" s="50"/>
      <c r="I45" s="51"/>
      <c r="J45" s="12" t="str">
        <f ca="1">IFERROR(IF(B45&gt;Inf.!$I$10,"",H45),"")</f>
        <v/>
      </c>
      <c r="K45" s="8" t="str">
        <f t="shared" ca="1" si="1"/>
        <v/>
      </c>
      <c r="L45" s="8" t="str">
        <f t="shared" ca="1" si="2"/>
        <v/>
      </c>
      <c r="M45" s="8" t="str">
        <f ca="1">IFERROR(VLOOKUP(F45,Rec.!H:N,7,FALSE),"")</f>
        <v/>
      </c>
      <c r="N45" s="8" t="str">
        <f t="shared" ca="1" si="4"/>
        <v/>
      </c>
      <c r="O45" s="8" t="str">
        <f t="shared" ca="1" si="5"/>
        <v/>
      </c>
      <c r="P45" s="8" t="str">
        <f ca="1">IFERROR(O45*100+Rec.!I38,"")</f>
        <v/>
      </c>
      <c r="Q45" s="8" t="str">
        <f t="shared" ca="1" si="3"/>
        <v/>
      </c>
      <c r="R45" s="8" t="str">
        <f t="shared" ca="1" si="6"/>
        <v/>
      </c>
    </row>
    <row r="46" spans="1:18" ht="21.95" customHeight="1">
      <c r="A46" s="8" t="str">
        <f t="shared" ca="1" si="0"/>
        <v/>
      </c>
      <c r="B46" s="20" t="str">
        <f ca="1">IF(ROW()-8&gt;Inf.!$O$2,"",ROW()-8)</f>
        <v/>
      </c>
      <c r="C46" s="24" t="str">
        <f ca="1">IFERROR(VLOOKUP(F46,Rec.!B:H,4,FALSE),"")</f>
        <v/>
      </c>
      <c r="D46" s="24" t="str">
        <f ca="1">IFERROR(VLOOKUP(F46,Rec.!B:H,5,FALSE),"")</f>
        <v/>
      </c>
      <c r="E46" s="20" t="str">
        <f ca="1">IFERROR(VLOOKUP(F46,Rec.!B:H,6,FALSE),"")</f>
        <v/>
      </c>
      <c r="F46" s="20" t="str">
        <f ca="1">IFERROR(IF(B46&gt;Inf.!$O$2,"",VLOOKUP(LARGE(Rec.!P:P,Inf.!I$10-Inf.!O$2+B46),Rec.!P:Q,2,FALSE)),"")</f>
        <v/>
      </c>
      <c r="G46" s="50"/>
      <c r="H46" s="50"/>
      <c r="I46" s="51"/>
      <c r="J46" s="12" t="str">
        <f ca="1">IFERROR(IF(B46&gt;Inf.!$I$10,"",H46),"")</f>
        <v/>
      </c>
      <c r="K46" s="8" t="str">
        <f t="shared" ca="1" si="1"/>
        <v/>
      </c>
      <c r="L46" s="8" t="str">
        <f t="shared" ca="1" si="2"/>
        <v/>
      </c>
      <c r="M46" s="8" t="str">
        <f ca="1">IFERROR(VLOOKUP(F46,Rec.!H:N,7,FALSE),"")</f>
        <v/>
      </c>
      <c r="N46" s="8" t="str">
        <f t="shared" ca="1" si="4"/>
        <v/>
      </c>
      <c r="O46" s="8" t="str">
        <f t="shared" ca="1" si="5"/>
        <v/>
      </c>
      <c r="P46" s="8" t="str">
        <f ca="1">IFERROR(O46*100+Rec.!I39,"")</f>
        <v/>
      </c>
      <c r="Q46" s="8" t="str">
        <f t="shared" ca="1" si="3"/>
        <v/>
      </c>
      <c r="R46" s="8" t="str">
        <f t="shared" ca="1" si="6"/>
        <v/>
      </c>
    </row>
    <row r="47" spans="1:18" ht="21.95" customHeight="1">
      <c r="A47" s="8" t="str">
        <f t="shared" ca="1" si="0"/>
        <v/>
      </c>
      <c r="B47" s="20" t="str">
        <f ca="1">IF(ROW()-8&gt;Inf.!$O$2,"",ROW()-8)</f>
        <v/>
      </c>
      <c r="C47" s="24" t="str">
        <f ca="1">IFERROR(VLOOKUP(F47,Rec.!B:H,4,FALSE),"")</f>
        <v/>
      </c>
      <c r="D47" s="24" t="str">
        <f ca="1">IFERROR(VLOOKUP(F47,Rec.!B:H,5,FALSE),"")</f>
        <v/>
      </c>
      <c r="E47" s="20" t="str">
        <f ca="1">IFERROR(VLOOKUP(F47,Rec.!B:H,6,FALSE),"")</f>
        <v/>
      </c>
      <c r="F47" s="20" t="str">
        <f ca="1">IFERROR(IF(B47&gt;Inf.!$O$2,"",VLOOKUP(LARGE(Rec.!P:P,Inf.!I$10-Inf.!O$2+B47),Rec.!P:Q,2,FALSE)),"")</f>
        <v/>
      </c>
      <c r="G47" s="50"/>
      <c r="H47" s="50"/>
      <c r="I47" s="51"/>
      <c r="J47" s="12" t="str">
        <f ca="1">IFERROR(IF(B47&gt;Inf.!$I$10,"",H47),"")</f>
        <v/>
      </c>
      <c r="K47" s="8" t="str">
        <f t="shared" ca="1" si="1"/>
        <v/>
      </c>
      <c r="L47" s="8" t="str">
        <f t="shared" ca="1" si="2"/>
        <v/>
      </c>
      <c r="M47" s="8" t="str">
        <f ca="1">IFERROR(VLOOKUP(F47,Rec.!H:N,7,FALSE),"")</f>
        <v/>
      </c>
      <c r="N47" s="8" t="str">
        <f t="shared" ca="1" si="4"/>
        <v/>
      </c>
      <c r="O47" s="8" t="str">
        <f t="shared" ca="1" si="5"/>
        <v/>
      </c>
      <c r="P47" s="8" t="str">
        <f ca="1">IFERROR(O47*100+Rec.!I40,"")</f>
        <v/>
      </c>
      <c r="Q47" s="8" t="str">
        <f t="shared" ca="1" si="3"/>
        <v/>
      </c>
      <c r="R47" s="8" t="str">
        <f t="shared" ca="1" si="6"/>
        <v/>
      </c>
    </row>
    <row r="48" spans="1:18" ht="21.95" customHeight="1">
      <c r="A48" s="8" t="str">
        <f t="shared" ca="1" si="0"/>
        <v/>
      </c>
      <c r="B48" s="20" t="str">
        <f ca="1">IF(ROW()-8&gt;Inf.!$O$2,"",ROW()-8)</f>
        <v/>
      </c>
      <c r="C48" s="24" t="str">
        <f ca="1">IFERROR(VLOOKUP(F48,Rec.!B:H,4,FALSE),"")</f>
        <v/>
      </c>
      <c r="D48" s="24" t="str">
        <f ca="1">IFERROR(VLOOKUP(F48,Rec.!B:H,5,FALSE),"")</f>
        <v/>
      </c>
      <c r="E48" s="20" t="str">
        <f ca="1">IFERROR(VLOOKUP(F48,Rec.!B:H,6,FALSE),"")</f>
        <v/>
      </c>
      <c r="F48" s="20" t="str">
        <f ca="1">IFERROR(IF(B48&gt;Inf.!$O$2,"",VLOOKUP(LARGE(Rec.!P:P,Inf.!I$10-Inf.!O$2+B48),Rec.!P:Q,2,FALSE)),"")</f>
        <v/>
      </c>
      <c r="G48" s="50"/>
      <c r="H48" s="50"/>
      <c r="I48" s="51"/>
      <c r="J48" s="12" t="str">
        <f ca="1">IFERROR(IF(B48&gt;Inf.!$I$10,"",H48),"")</f>
        <v/>
      </c>
      <c r="K48" s="8" t="str">
        <f t="shared" ca="1" si="1"/>
        <v/>
      </c>
      <c r="L48" s="8" t="str">
        <f t="shared" ca="1" si="2"/>
        <v/>
      </c>
      <c r="M48" s="8" t="str">
        <f ca="1">IFERROR(VLOOKUP(F48,Rec.!H:N,7,FALSE),"")</f>
        <v/>
      </c>
      <c r="N48" s="8" t="str">
        <f t="shared" ca="1" si="4"/>
        <v/>
      </c>
      <c r="O48" s="8" t="str">
        <f t="shared" ca="1" si="5"/>
        <v/>
      </c>
      <c r="P48" s="8" t="str">
        <f ca="1">IFERROR(O48*100+Rec.!I41,"")</f>
        <v/>
      </c>
      <c r="Q48" s="8" t="str">
        <f t="shared" ca="1" si="3"/>
        <v/>
      </c>
      <c r="R48" s="8" t="str">
        <f t="shared" ca="1" si="6"/>
        <v/>
      </c>
    </row>
  </sheetData>
  <mergeCells count="5">
    <mergeCell ref="E4:F4"/>
    <mergeCell ref="E5:F5"/>
    <mergeCell ref="E6:F6"/>
    <mergeCell ref="B1:G1"/>
    <mergeCell ref="B2:G2"/>
  </mergeCells>
  <conditionalFormatting sqref="B9:I48">
    <cfRule type="expression" dxfId="17" priority="1">
      <formula>$C9&lt;&gt;""</formula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K309"/>
  <sheetViews>
    <sheetView zoomScaleNormal="100" workbookViewId="0">
      <pane ySplit="8" topLeftCell="A9" activePane="bottomLeft" state="frozen"/>
      <selection pane="bottomLeft" activeCell="H9" sqref="H9"/>
    </sheetView>
  </sheetViews>
  <sheetFormatPr defaultRowHeight="15"/>
  <cols>
    <col min="1" max="1" width="6.140625" bestFit="1" customWidth="1"/>
    <col min="2" max="2" width="17.28515625" customWidth="1"/>
    <col min="3" max="3" width="16.42578125" customWidth="1"/>
    <col min="4" max="4" width="7.140625" customWidth="1"/>
    <col min="5" max="5" width="8.42578125" bestFit="1" customWidth="1"/>
    <col min="6" max="6" width="8" customWidth="1"/>
    <col min="7" max="7" width="6.85546875" customWidth="1"/>
    <col min="8" max="8" width="9.7109375" customWidth="1"/>
    <col min="9" max="9" width="12.7109375" style="41" customWidth="1"/>
  </cols>
  <sheetData>
    <row r="1" spans="1:11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147"/>
      <c r="I1" s="147"/>
      <c r="K1" s="11"/>
    </row>
    <row r="2" spans="1:11" ht="18" customHeight="1">
      <c r="A2" s="146" t="str">
        <f>"Resultlist Semifinal "&amp;Inf.!C7 &amp;" "&amp;Inf.!C8&amp;" Lead"</f>
        <v>Resultlist Semifinal Women  Lead</v>
      </c>
      <c r="B2" s="146"/>
      <c r="C2" s="146"/>
      <c r="D2" s="146"/>
      <c r="E2" s="146"/>
      <c r="F2" s="146"/>
      <c r="G2" s="146"/>
      <c r="H2" s="146"/>
      <c r="I2" s="146"/>
      <c r="K2" s="11"/>
    </row>
    <row r="3" spans="1:11" ht="18" customHeight="1">
      <c r="A3" s="41"/>
      <c r="B3" s="41"/>
      <c r="C3" s="41"/>
      <c r="D3" s="43"/>
      <c r="E3" s="43"/>
      <c r="F3" s="41"/>
      <c r="G3" s="56"/>
      <c r="H3" s="56"/>
      <c r="K3" s="11"/>
    </row>
    <row r="4" spans="1:11" ht="18" customHeight="1">
      <c r="A4" s="41"/>
      <c r="B4" s="80" t="s">
        <v>18</v>
      </c>
      <c r="C4" s="151" t="str">
        <f>Inf.!C5</f>
        <v xml:space="preserve">Zilina LaSkala, Slovakia </v>
      </c>
      <c r="D4" s="151"/>
      <c r="E4" s="46"/>
      <c r="F4" s="46"/>
      <c r="G4" s="46"/>
      <c r="H4" s="46"/>
      <c r="I4" s="47"/>
      <c r="K4" s="11"/>
    </row>
    <row r="5" spans="1:11" ht="18" customHeight="1">
      <c r="A5" s="41"/>
      <c r="B5" s="80" t="s">
        <v>19</v>
      </c>
      <c r="C5" s="152" t="str">
        <f>Inf.!F5</f>
        <v xml:space="preserve">Zilina LaSkala, Slovakia </v>
      </c>
      <c r="D5" s="152"/>
      <c r="E5" s="46"/>
      <c r="F5" s="80" t="s">
        <v>29</v>
      </c>
      <c r="G5" s="149"/>
      <c r="H5" s="149"/>
      <c r="I5" s="47"/>
      <c r="K5" s="11"/>
    </row>
    <row r="6" spans="1:11" ht="18" customHeight="1">
      <c r="A6" s="41"/>
      <c r="B6" s="80"/>
      <c r="C6" s="82"/>
      <c r="D6" s="57"/>
      <c r="E6" s="46"/>
      <c r="F6" s="46"/>
      <c r="G6" s="46"/>
      <c r="H6" s="46"/>
      <c r="I6" s="47"/>
      <c r="K6" s="11"/>
    </row>
    <row r="7" spans="1:11" ht="18" customHeight="1">
      <c r="A7" s="41"/>
      <c r="B7" s="80"/>
      <c r="C7" s="82"/>
      <c r="D7" s="57"/>
      <c r="E7" s="46"/>
      <c r="F7" s="46"/>
      <c r="G7" s="46"/>
      <c r="H7" s="46"/>
      <c r="I7" s="47"/>
      <c r="K7" s="11"/>
    </row>
    <row r="8" spans="1:11" ht="35.1" customHeight="1">
      <c r="A8" s="37" t="s">
        <v>25</v>
      </c>
      <c r="B8" s="37" t="s">
        <v>15</v>
      </c>
      <c r="C8" s="37" t="s">
        <v>16</v>
      </c>
      <c r="D8" s="38" t="s">
        <v>45</v>
      </c>
      <c r="E8" s="37" t="s">
        <v>22</v>
      </c>
      <c r="F8" s="37" t="s">
        <v>28</v>
      </c>
      <c r="G8" s="37" t="s">
        <v>24</v>
      </c>
      <c r="H8" s="38" t="s">
        <v>40</v>
      </c>
      <c r="I8" s="37" t="s">
        <v>30</v>
      </c>
      <c r="J8" s="15"/>
      <c r="K8" s="11"/>
    </row>
    <row r="9" spans="1:11" ht="21.95" customHeight="1">
      <c r="A9" s="20" t="str">
        <f ca="1">VLOOKUP(E9,SF.SL!F:O,10,FALSE)</f>
        <v/>
      </c>
      <c r="B9" s="36" t="str">
        <f ca="1">IFERROR(VLOOKUP(E9,Rec.!B:H,4,FALSE),"")</f>
        <v/>
      </c>
      <c r="C9" s="36" t="str">
        <f ca="1">IFERROR(VLOOKUP(E9,Rec.!B:H,5,FALSE),"")</f>
        <v/>
      </c>
      <c r="D9" s="20" t="str">
        <f ca="1">IFERROR(VLOOKUP(E9,Rec.!B:H,6,FALSE),"")</f>
        <v/>
      </c>
      <c r="E9" s="20" t="str">
        <f ca="1">IFERROR(VLOOKUP(ROW()-8,SF.SL!Q:R,2,FALSE),"")</f>
        <v/>
      </c>
      <c r="F9" s="20" t="str">
        <f ca="1">VLOOKUP(E9,SF.SL!F:J,5,FALSE)</f>
        <v/>
      </c>
      <c r="G9" s="39" t="str">
        <f ca="1">IF(ROW()-8&gt;Inf.!$O$2,"",VLOOKUP(E9,SF.SL!F:I,4,FALSE))</f>
        <v/>
      </c>
      <c r="H9" s="26" t="str">
        <f ca="1">IF(ROW()-8&gt;Inf.!$O$2,"",VLOOKUP(E9,SF.SL!F:M,8,FALSE))</f>
        <v/>
      </c>
      <c r="I9" s="58"/>
    </row>
    <row r="10" spans="1:11" ht="21.95" customHeight="1">
      <c r="A10" s="20" t="str">
        <f ca="1">VLOOKUP(E10,SF.SL!F:O,10,FALSE)</f>
        <v/>
      </c>
      <c r="B10" s="36" t="str">
        <f ca="1">IFERROR(VLOOKUP(E10,Rec.!B:H,4,FALSE),"")</f>
        <v/>
      </c>
      <c r="C10" s="36" t="str">
        <f ca="1">IFERROR(VLOOKUP(E10,Rec.!B:H,5,FALSE),"")</f>
        <v/>
      </c>
      <c r="D10" s="20" t="str">
        <f ca="1">IFERROR(VLOOKUP(E10,Rec.!B:H,6,FALSE),"")</f>
        <v/>
      </c>
      <c r="E10" s="20" t="str">
        <f ca="1">IFERROR(VLOOKUP(ROW()-8,SF.SL!Q:R,2,FALSE),"")</f>
        <v/>
      </c>
      <c r="F10" s="20" t="str">
        <f ca="1">VLOOKUP(E10,SF.SL!F:J,5,FALSE)</f>
        <v/>
      </c>
      <c r="G10" s="39" t="str">
        <f ca="1">IF(ROW()-8&gt;Inf.!$O$2,"",VLOOKUP(E10,SF.SL!F:I,4,FALSE))</f>
        <v/>
      </c>
      <c r="H10" s="26" t="str">
        <f ca="1">IF(ROW()-8&gt;Inf.!$O$2,"",VLOOKUP(E10,SF.SL!F:M,8,FALSE))</f>
        <v/>
      </c>
      <c r="I10" s="58"/>
    </row>
    <row r="11" spans="1:11" ht="21.95" customHeight="1">
      <c r="A11" s="20" t="str">
        <f ca="1">VLOOKUP(E11,SF.SL!F:O,10,FALSE)</f>
        <v/>
      </c>
      <c r="B11" s="36" t="str">
        <f ca="1">IFERROR(VLOOKUP(E11,Rec.!B:H,4,FALSE),"")</f>
        <v/>
      </c>
      <c r="C11" s="36" t="str">
        <f ca="1">IFERROR(VLOOKUP(E11,Rec.!B:H,5,FALSE),"")</f>
        <v/>
      </c>
      <c r="D11" s="20" t="str">
        <f ca="1">IFERROR(VLOOKUP(E11,Rec.!B:H,6,FALSE),"")</f>
        <v/>
      </c>
      <c r="E11" s="20" t="str">
        <f ca="1">IFERROR(VLOOKUP(ROW()-8,SF.SL!Q:R,2,FALSE),"")</f>
        <v/>
      </c>
      <c r="F11" s="20" t="str">
        <f ca="1">VLOOKUP(E11,SF.SL!F:J,5,FALSE)</f>
        <v/>
      </c>
      <c r="G11" s="39" t="str">
        <f ca="1">IF(ROW()-8&gt;Inf.!$O$2,"",VLOOKUP(E11,SF.SL!F:I,4,FALSE))</f>
        <v/>
      </c>
      <c r="H11" s="26" t="str">
        <f ca="1">IF(ROW()-8&gt;Inf.!$O$2,"",VLOOKUP(E11,SF.SL!F:M,8,FALSE))</f>
        <v/>
      </c>
      <c r="I11" s="58"/>
    </row>
    <row r="12" spans="1:11" ht="21.95" customHeight="1">
      <c r="A12" s="20" t="str">
        <f ca="1">VLOOKUP(E12,SF.SL!F:O,10,FALSE)</f>
        <v/>
      </c>
      <c r="B12" s="36" t="str">
        <f ca="1">IFERROR(VLOOKUP(E12,Rec.!B:H,4,FALSE),"")</f>
        <v/>
      </c>
      <c r="C12" s="36" t="str">
        <f ca="1">IFERROR(VLOOKUP(E12,Rec.!B:H,5,FALSE),"")</f>
        <v/>
      </c>
      <c r="D12" s="20" t="str">
        <f ca="1">IFERROR(VLOOKUP(E12,Rec.!B:H,6,FALSE),"")</f>
        <v/>
      </c>
      <c r="E12" s="20" t="str">
        <f ca="1">IFERROR(VLOOKUP(ROW()-8,SF.SL!Q:R,2,FALSE),"")</f>
        <v/>
      </c>
      <c r="F12" s="20" t="str">
        <f ca="1">VLOOKUP(E12,SF.SL!F:J,5,FALSE)</f>
        <v/>
      </c>
      <c r="G12" s="39" t="str">
        <f ca="1">IF(ROW()-8&gt;Inf.!$O$2,"",VLOOKUP(E12,SF.SL!F:I,4,FALSE))</f>
        <v/>
      </c>
      <c r="H12" s="26" t="str">
        <f ca="1">IF(ROW()-8&gt;Inf.!$O$2,"",VLOOKUP(E12,SF.SL!F:M,8,FALSE))</f>
        <v/>
      </c>
      <c r="I12" s="58"/>
    </row>
    <row r="13" spans="1:11" ht="21.95" customHeight="1">
      <c r="A13" s="20" t="str">
        <f ca="1">VLOOKUP(E13,SF.SL!F:O,10,FALSE)</f>
        <v/>
      </c>
      <c r="B13" s="36" t="str">
        <f ca="1">IFERROR(VLOOKUP(E13,Rec.!B:H,4,FALSE),"")</f>
        <v/>
      </c>
      <c r="C13" s="36" t="str">
        <f ca="1">IFERROR(VLOOKUP(E13,Rec.!B:H,5,FALSE),"")</f>
        <v/>
      </c>
      <c r="D13" s="20" t="str">
        <f ca="1">IFERROR(VLOOKUP(E13,Rec.!B:H,6,FALSE),"")</f>
        <v/>
      </c>
      <c r="E13" s="20" t="str">
        <f ca="1">IFERROR(VLOOKUP(ROW()-8,SF.SL!Q:R,2,FALSE),"")</f>
        <v/>
      </c>
      <c r="F13" s="20" t="str">
        <f ca="1">VLOOKUP(E13,SF.SL!F:J,5,FALSE)</f>
        <v/>
      </c>
      <c r="G13" s="39" t="str">
        <f ca="1">IF(ROW()-8&gt;Inf.!$O$2,"",VLOOKUP(E13,SF.SL!F:I,4,FALSE))</f>
        <v/>
      </c>
      <c r="H13" s="26" t="str">
        <f ca="1">IF(ROW()-8&gt;Inf.!$O$2,"",VLOOKUP(E13,SF.SL!F:M,8,FALSE))</f>
        <v/>
      </c>
      <c r="I13" s="58"/>
    </row>
    <row r="14" spans="1:11" ht="21.95" customHeight="1">
      <c r="A14" s="20" t="str">
        <f ca="1">VLOOKUP(E14,SF.SL!F:O,10,FALSE)</f>
        <v/>
      </c>
      <c r="B14" s="36" t="str">
        <f ca="1">IFERROR(VLOOKUP(E14,Rec.!B:H,4,FALSE),"")</f>
        <v/>
      </c>
      <c r="C14" s="36" t="str">
        <f ca="1">IFERROR(VLOOKUP(E14,Rec.!B:H,5,FALSE),"")</f>
        <v/>
      </c>
      <c r="D14" s="20" t="str">
        <f ca="1">IFERROR(VLOOKUP(E14,Rec.!B:H,6,FALSE),"")</f>
        <v/>
      </c>
      <c r="E14" s="20" t="str">
        <f ca="1">IFERROR(VLOOKUP(ROW()-8,SF.SL!Q:R,2,FALSE),"")</f>
        <v/>
      </c>
      <c r="F14" s="20" t="str">
        <f ca="1">VLOOKUP(E14,SF.SL!F:J,5,FALSE)</f>
        <v/>
      </c>
      <c r="G14" s="39" t="str">
        <f ca="1">IF(ROW()-8&gt;Inf.!$O$2,"",VLOOKUP(E14,SF.SL!F:I,4,FALSE))</f>
        <v/>
      </c>
      <c r="H14" s="26" t="str">
        <f ca="1">IF(ROW()-8&gt;Inf.!$O$2,"",VLOOKUP(E14,SF.SL!F:M,8,FALSE))</f>
        <v/>
      </c>
      <c r="I14" s="58"/>
    </row>
    <row r="15" spans="1:11" ht="21.95" customHeight="1">
      <c r="A15" s="20" t="str">
        <f ca="1">VLOOKUP(E15,SF.SL!F:O,10,FALSE)</f>
        <v/>
      </c>
      <c r="B15" s="36" t="str">
        <f ca="1">IFERROR(VLOOKUP(E15,Rec.!B:H,4,FALSE),"")</f>
        <v/>
      </c>
      <c r="C15" s="36" t="str">
        <f ca="1">IFERROR(VLOOKUP(E15,Rec.!B:H,5,FALSE),"")</f>
        <v/>
      </c>
      <c r="D15" s="20" t="str">
        <f ca="1">IFERROR(VLOOKUP(E15,Rec.!B:H,6,FALSE),"")</f>
        <v/>
      </c>
      <c r="E15" s="20" t="str">
        <f ca="1">IFERROR(VLOOKUP(ROW()-8,SF.SL!Q:R,2,FALSE),"")</f>
        <v/>
      </c>
      <c r="F15" s="20" t="str">
        <f ca="1">VLOOKUP(E15,SF.SL!F:J,5,FALSE)</f>
        <v/>
      </c>
      <c r="G15" s="39" t="str">
        <f ca="1">IF(ROW()-8&gt;Inf.!$O$2,"",VLOOKUP(E15,SF.SL!F:I,4,FALSE))</f>
        <v/>
      </c>
      <c r="H15" s="26" t="str">
        <f ca="1">IF(ROW()-8&gt;Inf.!$O$2,"",VLOOKUP(E15,SF.SL!F:M,8,FALSE))</f>
        <v/>
      </c>
      <c r="I15" s="58"/>
    </row>
    <row r="16" spans="1:11" ht="21.95" customHeight="1">
      <c r="A16" s="20" t="str">
        <f ca="1">VLOOKUP(E16,SF.SL!F:O,10,FALSE)</f>
        <v/>
      </c>
      <c r="B16" s="36" t="str">
        <f ca="1">IFERROR(VLOOKUP(E16,Rec.!B:H,4,FALSE),"")</f>
        <v/>
      </c>
      <c r="C16" s="36" t="str">
        <f ca="1">IFERROR(VLOOKUP(E16,Rec.!B:H,5,FALSE),"")</f>
        <v/>
      </c>
      <c r="D16" s="20" t="str">
        <f ca="1">IFERROR(VLOOKUP(E16,Rec.!B:H,6,FALSE),"")</f>
        <v/>
      </c>
      <c r="E16" s="20" t="str">
        <f ca="1">IFERROR(VLOOKUP(ROW()-8,SF.SL!Q:R,2,FALSE),"")</f>
        <v/>
      </c>
      <c r="F16" s="20" t="str">
        <f ca="1">VLOOKUP(E16,SF.SL!F:J,5,FALSE)</f>
        <v/>
      </c>
      <c r="G16" s="39" t="str">
        <f ca="1">IF(ROW()-8&gt;Inf.!$O$2,"",VLOOKUP(E16,SF.SL!F:I,4,FALSE))</f>
        <v/>
      </c>
      <c r="H16" s="26" t="str">
        <f ca="1">IF(ROW()-8&gt;Inf.!$O$2,"",VLOOKUP(E16,SF.SL!F:M,8,FALSE))</f>
        <v/>
      </c>
      <c r="I16" s="58"/>
    </row>
    <row r="17" spans="1:9" ht="21.95" customHeight="1">
      <c r="A17" s="20" t="str">
        <f ca="1">VLOOKUP(E17,SF.SL!F:O,10,FALSE)</f>
        <v/>
      </c>
      <c r="B17" s="36" t="str">
        <f ca="1">IFERROR(VLOOKUP(E17,Rec.!B:H,4,FALSE),"")</f>
        <v/>
      </c>
      <c r="C17" s="36" t="str">
        <f ca="1">IFERROR(VLOOKUP(E17,Rec.!B:H,5,FALSE),"")</f>
        <v/>
      </c>
      <c r="D17" s="20" t="str">
        <f ca="1">IFERROR(VLOOKUP(E17,Rec.!B:H,6,FALSE),"")</f>
        <v/>
      </c>
      <c r="E17" s="20" t="str">
        <f ca="1">IFERROR(VLOOKUP(ROW()-8,SF.SL!Q:R,2,FALSE),"")</f>
        <v/>
      </c>
      <c r="F17" s="20" t="str">
        <f ca="1">VLOOKUP(E17,SF.SL!F:J,5,FALSE)</f>
        <v/>
      </c>
      <c r="G17" s="39" t="str">
        <f ca="1">IF(ROW()-8&gt;Inf.!$O$2,"",VLOOKUP(E17,SF.SL!F:I,4,FALSE))</f>
        <v/>
      </c>
      <c r="H17" s="26" t="str">
        <f ca="1">IF(ROW()-8&gt;Inf.!$O$2,"",VLOOKUP(E17,SF.SL!F:M,8,FALSE))</f>
        <v/>
      </c>
      <c r="I17" s="58"/>
    </row>
    <row r="18" spans="1:9" ht="21.95" customHeight="1">
      <c r="A18" s="20" t="str">
        <f ca="1">VLOOKUP(E18,SF.SL!F:O,10,FALSE)</f>
        <v/>
      </c>
      <c r="B18" s="36" t="str">
        <f ca="1">IFERROR(VLOOKUP(E18,Rec.!B:H,4,FALSE),"")</f>
        <v/>
      </c>
      <c r="C18" s="36" t="str">
        <f ca="1">IFERROR(VLOOKUP(E18,Rec.!B:H,5,FALSE),"")</f>
        <v/>
      </c>
      <c r="D18" s="20" t="str">
        <f ca="1">IFERROR(VLOOKUP(E18,Rec.!B:H,6,FALSE),"")</f>
        <v/>
      </c>
      <c r="E18" s="20" t="str">
        <f ca="1">IFERROR(VLOOKUP(ROW()-8,SF.SL!Q:R,2,FALSE),"")</f>
        <v/>
      </c>
      <c r="F18" s="20" t="str">
        <f ca="1">VLOOKUP(E18,SF.SL!F:J,5,FALSE)</f>
        <v/>
      </c>
      <c r="G18" s="39" t="str">
        <f ca="1">IF(ROW()-8&gt;Inf.!$O$2,"",VLOOKUP(E18,SF.SL!F:I,4,FALSE))</f>
        <v/>
      </c>
      <c r="H18" s="26" t="str">
        <f ca="1">IF(ROW()-8&gt;Inf.!$O$2,"",VLOOKUP(E18,SF.SL!F:M,8,FALSE))</f>
        <v/>
      </c>
      <c r="I18" s="58"/>
    </row>
    <row r="19" spans="1:9" ht="21.95" customHeight="1">
      <c r="A19" s="20" t="str">
        <f ca="1">VLOOKUP(E19,SF.SL!F:O,10,FALSE)</f>
        <v/>
      </c>
      <c r="B19" s="36" t="str">
        <f ca="1">IFERROR(VLOOKUP(E19,Rec.!B:H,4,FALSE),"")</f>
        <v/>
      </c>
      <c r="C19" s="36" t="str">
        <f ca="1">IFERROR(VLOOKUP(E19,Rec.!B:H,5,FALSE),"")</f>
        <v/>
      </c>
      <c r="D19" s="20" t="str">
        <f ca="1">IFERROR(VLOOKUP(E19,Rec.!B:H,6,FALSE),"")</f>
        <v/>
      </c>
      <c r="E19" s="20" t="str">
        <f ca="1">IFERROR(VLOOKUP(ROW()-8,SF.SL!Q:R,2,FALSE),"")</f>
        <v/>
      </c>
      <c r="F19" s="20" t="str">
        <f ca="1">VLOOKUP(E19,SF.SL!F:J,5,FALSE)</f>
        <v/>
      </c>
      <c r="G19" s="39" t="str">
        <f ca="1">IF(ROW()-8&gt;Inf.!$O$2,"",VLOOKUP(E19,SF.SL!F:I,4,FALSE))</f>
        <v/>
      </c>
      <c r="H19" s="26" t="str">
        <f ca="1">IF(ROW()-8&gt;Inf.!$O$2,"",VLOOKUP(E19,SF.SL!F:M,8,FALSE))</f>
        <v/>
      </c>
      <c r="I19" s="58"/>
    </row>
    <row r="20" spans="1:9" ht="21.95" customHeight="1">
      <c r="A20" s="20" t="str">
        <f ca="1">VLOOKUP(E20,SF.SL!F:O,10,FALSE)</f>
        <v/>
      </c>
      <c r="B20" s="36" t="str">
        <f ca="1">IFERROR(VLOOKUP(E20,Rec.!B:H,4,FALSE),"")</f>
        <v/>
      </c>
      <c r="C20" s="36" t="str">
        <f ca="1">IFERROR(VLOOKUP(E20,Rec.!B:H,5,FALSE),"")</f>
        <v/>
      </c>
      <c r="D20" s="20" t="str">
        <f ca="1">IFERROR(VLOOKUP(E20,Rec.!B:H,6,FALSE),"")</f>
        <v/>
      </c>
      <c r="E20" s="20" t="str">
        <f ca="1">IFERROR(VLOOKUP(ROW()-8,SF.SL!Q:R,2,FALSE),"")</f>
        <v/>
      </c>
      <c r="F20" s="20" t="str">
        <f ca="1">VLOOKUP(E20,SF.SL!F:J,5,FALSE)</f>
        <v/>
      </c>
      <c r="G20" s="39" t="str">
        <f ca="1">IF(ROW()-8&gt;Inf.!$O$2,"",VLOOKUP(E20,SF.SL!F:I,4,FALSE))</f>
        <v/>
      </c>
      <c r="H20" s="26" t="str">
        <f ca="1">IF(ROW()-8&gt;Inf.!$O$2,"",VLOOKUP(E20,SF.SL!F:M,8,FALSE))</f>
        <v/>
      </c>
      <c r="I20" s="58"/>
    </row>
    <row r="21" spans="1:9" ht="21.95" customHeight="1">
      <c r="A21" s="20" t="str">
        <f ca="1">VLOOKUP(E21,SF.SL!F:O,10,FALSE)</f>
        <v/>
      </c>
      <c r="B21" s="36" t="str">
        <f ca="1">IFERROR(VLOOKUP(E21,Rec.!B:H,4,FALSE),"")</f>
        <v/>
      </c>
      <c r="C21" s="36" t="str">
        <f ca="1">IFERROR(VLOOKUP(E21,Rec.!B:H,5,FALSE),"")</f>
        <v/>
      </c>
      <c r="D21" s="20" t="str">
        <f ca="1">IFERROR(VLOOKUP(E21,Rec.!B:H,6,FALSE),"")</f>
        <v/>
      </c>
      <c r="E21" s="20" t="str">
        <f ca="1">IFERROR(VLOOKUP(ROW()-8,SF.SL!Q:R,2,FALSE),"")</f>
        <v/>
      </c>
      <c r="F21" s="20" t="str">
        <f ca="1">VLOOKUP(E21,SF.SL!F:J,5,FALSE)</f>
        <v/>
      </c>
      <c r="G21" s="39" t="str">
        <f ca="1">IF(ROW()-8&gt;Inf.!$O$2,"",VLOOKUP(E21,SF.SL!F:I,4,FALSE))</f>
        <v/>
      </c>
      <c r="H21" s="26" t="str">
        <f ca="1">IF(ROW()-8&gt;Inf.!$O$2,"",VLOOKUP(E21,SF.SL!F:M,8,FALSE))</f>
        <v/>
      </c>
      <c r="I21" s="58"/>
    </row>
    <row r="22" spans="1:9" ht="21.95" customHeight="1">
      <c r="A22" s="20" t="str">
        <f ca="1">VLOOKUP(E22,SF.SL!F:O,10,FALSE)</f>
        <v/>
      </c>
      <c r="B22" s="36" t="str">
        <f ca="1">IFERROR(VLOOKUP(E22,Rec.!B:H,4,FALSE),"")</f>
        <v/>
      </c>
      <c r="C22" s="36" t="str">
        <f ca="1">IFERROR(VLOOKUP(E22,Rec.!B:H,5,FALSE),"")</f>
        <v/>
      </c>
      <c r="D22" s="20" t="str">
        <f ca="1">IFERROR(VLOOKUP(E22,Rec.!B:H,6,FALSE),"")</f>
        <v/>
      </c>
      <c r="E22" s="20" t="str">
        <f ca="1">IFERROR(VLOOKUP(ROW()-8,SF.SL!Q:R,2,FALSE),"")</f>
        <v/>
      </c>
      <c r="F22" s="20" t="str">
        <f ca="1">VLOOKUP(E22,SF.SL!F:J,5,FALSE)</f>
        <v/>
      </c>
      <c r="G22" s="39" t="str">
        <f ca="1">IF(ROW()-8&gt;Inf.!$O$2,"",VLOOKUP(E22,SF.SL!F:I,4,FALSE))</f>
        <v/>
      </c>
      <c r="H22" s="26" t="str">
        <f ca="1">IF(ROW()-8&gt;Inf.!$O$2,"",VLOOKUP(E22,SF.SL!F:M,8,FALSE))</f>
        <v/>
      </c>
      <c r="I22" s="58"/>
    </row>
    <row r="23" spans="1:9" ht="21.95" customHeight="1">
      <c r="A23" s="20" t="str">
        <f ca="1">VLOOKUP(E23,SF.SL!F:O,10,FALSE)</f>
        <v/>
      </c>
      <c r="B23" s="36" t="str">
        <f ca="1">IFERROR(VLOOKUP(E23,Rec.!B:H,4,FALSE),"")</f>
        <v/>
      </c>
      <c r="C23" s="36" t="str">
        <f ca="1">IFERROR(VLOOKUP(E23,Rec.!B:H,5,FALSE),"")</f>
        <v/>
      </c>
      <c r="D23" s="20" t="str">
        <f ca="1">IFERROR(VLOOKUP(E23,Rec.!B:H,6,FALSE),"")</f>
        <v/>
      </c>
      <c r="E23" s="20" t="str">
        <f ca="1">IFERROR(VLOOKUP(ROW()-8,SF.SL!Q:R,2,FALSE),"")</f>
        <v/>
      </c>
      <c r="F23" s="20" t="str">
        <f ca="1">VLOOKUP(E23,SF.SL!F:J,5,FALSE)</f>
        <v/>
      </c>
      <c r="G23" s="39" t="str">
        <f ca="1">IF(ROW()-8&gt;Inf.!$O$2,"",VLOOKUP(E23,SF.SL!F:I,4,FALSE))</f>
        <v/>
      </c>
      <c r="H23" s="26" t="str">
        <f ca="1">IF(ROW()-8&gt;Inf.!$O$2,"",VLOOKUP(E23,SF.SL!F:M,8,FALSE))</f>
        <v/>
      </c>
      <c r="I23" s="58"/>
    </row>
    <row r="24" spans="1:9" ht="21.95" customHeight="1">
      <c r="A24" s="20" t="str">
        <f ca="1">VLOOKUP(E24,SF.SL!F:O,10,FALSE)</f>
        <v/>
      </c>
      <c r="B24" s="36" t="str">
        <f ca="1">IFERROR(VLOOKUP(E24,Rec.!B:H,4,FALSE),"")</f>
        <v/>
      </c>
      <c r="C24" s="36" t="str">
        <f ca="1">IFERROR(VLOOKUP(E24,Rec.!B:H,5,FALSE),"")</f>
        <v/>
      </c>
      <c r="D24" s="20" t="str">
        <f ca="1">IFERROR(VLOOKUP(E24,Rec.!B:H,6,FALSE),"")</f>
        <v/>
      </c>
      <c r="E24" s="20" t="str">
        <f ca="1">IFERROR(VLOOKUP(ROW()-8,SF.SL!Q:R,2,FALSE),"")</f>
        <v/>
      </c>
      <c r="F24" s="20" t="str">
        <f ca="1">VLOOKUP(E24,SF.SL!F:J,5,FALSE)</f>
        <v/>
      </c>
      <c r="G24" s="39" t="str">
        <f ca="1">IF(ROW()-8&gt;Inf.!$O$2,"",VLOOKUP(E24,SF.SL!F:I,4,FALSE))</f>
        <v/>
      </c>
      <c r="H24" s="26" t="str">
        <f ca="1">IF(ROW()-8&gt;Inf.!$O$2,"",VLOOKUP(E24,SF.SL!F:M,8,FALSE))</f>
        <v/>
      </c>
      <c r="I24" s="58"/>
    </row>
    <row r="25" spans="1:9" ht="21.95" customHeight="1">
      <c r="A25" s="20" t="str">
        <f ca="1">VLOOKUP(E25,SF.SL!F:O,10,FALSE)</f>
        <v/>
      </c>
      <c r="B25" s="36" t="str">
        <f ca="1">IFERROR(VLOOKUP(E25,Rec.!B:H,4,FALSE),"")</f>
        <v/>
      </c>
      <c r="C25" s="36" t="str">
        <f ca="1">IFERROR(VLOOKUP(E25,Rec.!B:H,5,FALSE),"")</f>
        <v/>
      </c>
      <c r="D25" s="20" t="str">
        <f ca="1">IFERROR(VLOOKUP(E25,Rec.!B:H,6,FALSE),"")</f>
        <v/>
      </c>
      <c r="E25" s="20" t="str">
        <f ca="1">IFERROR(VLOOKUP(ROW()-8,SF.SL!Q:R,2,FALSE),"")</f>
        <v/>
      </c>
      <c r="F25" s="20" t="str">
        <f ca="1">VLOOKUP(E25,SF.SL!F:J,5,FALSE)</f>
        <v/>
      </c>
      <c r="G25" s="39" t="str">
        <f ca="1">IF(ROW()-8&gt;Inf.!$O$2,"",VLOOKUP(E25,SF.SL!F:I,4,FALSE))</f>
        <v/>
      </c>
      <c r="H25" s="26" t="str">
        <f ca="1">IF(ROW()-8&gt;Inf.!$O$2,"",VLOOKUP(E25,SF.SL!F:M,8,FALSE))</f>
        <v/>
      </c>
      <c r="I25" s="58"/>
    </row>
    <row r="26" spans="1:9" ht="21.95" customHeight="1">
      <c r="A26" s="20" t="str">
        <f ca="1">VLOOKUP(E26,SF.SL!F:O,10,FALSE)</f>
        <v/>
      </c>
      <c r="B26" s="36" t="str">
        <f ca="1">IFERROR(VLOOKUP(E26,Rec.!B:H,4,FALSE),"")</f>
        <v/>
      </c>
      <c r="C26" s="36" t="str">
        <f ca="1">IFERROR(VLOOKUP(E26,Rec.!B:H,5,FALSE),"")</f>
        <v/>
      </c>
      <c r="D26" s="20" t="str">
        <f ca="1">IFERROR(VLOOKUP(E26,Rec.!B:H,6,FALSE),"")</f>
        <v/>
      </c>
      <c r="E26" s="20" t="str">
        <f ca="1">IFERROR(VLOOKUP(ROW()-8,SF.SL!Q:R,2,FALSE),"")</f>
        <v/>
      </c>
      <c r="F26" s="20" t="str">
        <f ca="1">VLOOKUP(E26,SF.SL!F:J,5,FALSE)</f>
        <v/>
      </c>
      <c r="G26" s="39" t="str">
        <f ca="1">IF(ROW()-8&gt;Inf.!$O$2,"",VLOOKUP(E26,SF.SL!F:I,4,FALSE))</f>
        <v/>
      </c>
      <c r="H26" s="26" t="str">
        <f ca="1">IF(ROW()-8&gt;Inf.!$O$2,"",VLOOKUP(E26,SF.SL!F:M,8,FALSE))</f>
        <v/>
      </c>
      <c r="I26" s="58"/>
    </row>
    <row r="27" spans="1:9" ht="21.95" customHeight="1">
      <c r="A27" s="20" t="str">
        <f ca="1">VLOOKUP(E27,SF.SL!F:O,10,FALSE)</f>
        <v/>
      </c>
      <c r="B27" s="36" t="str">
        <f ca="1">IFERROR(VLOOKUP(E27,Rec.!B:H,4,FALSE),"")</f>
        <v/>
      </c>
      <c r="C27" s="36" t="str">
        <f ca="1">IFERROR(VLOOKUP(E27,Rec.!B:H,5,FALSE),"")</f>
        <v/>
      </c>
      <c r="D27" s="20" t="str">
        <f ca="1">IFERROR(VLOOKUP(E27,Rec.!B:H,6,FALSE),"")</f>
        <v/>
      </c>
      <c r="E27" s="20" t="str">
        <f ca="1">IFERROR(VLOOKUP(ROW()-8,SF.SL!Q:R,2,FALSE),"")</f>
        <v/>
      </c>
      <c r="F27" s="20" t="str">
        <f ca="1">VLOOKUP(E27,SF.SL!F:J,5,FALSE)</f>
        <v/>
      </c>
      <c r="G27" s="39" t="str">
        <f ca="1">IF(ROW()-8&gt;Inf.!$O$2,"",VLOOKUP(E27,SF.SL!F:I,4,FALSE))</f>
        <v/>
      </c>
      <c r="H27" s="26" t="str">
        <f ca="1">IF(ROW()-8&gt;Inf.!$O$2,"",VLOOKUP(E27,SF.SL!F:M,8,FALSE))</f>
        <v/>
      </c>
      <c r="I27" s="58"/>
    </row>
    <row r="28" spans="1:9" ht="21.95" customHeight="1">
      <c r="A28" s="20" t="str">
        <f ca="1">VLOOKUP(E28,SF.SL!F:O,10,FALSE)</f>
        <v/>
      </c>
      <c r="B28" s="36" t="str">
        <f ca="1">IFERROR(VLOOKUP(E28,Rec.!B:H,4,FALSE),"")</f>
        <v/>
      </c>
      <c r="C28" s="36" t="str">
        <f ca="1">IFERROR(VLOOKUP(E28,Rec.!B:H,5,FALSE),"")</f>
        <v/>
      </c>
      <c r="D28" s="20" t="str">
        <f ca="1">IFERROR(VLOOKUP(E28,Rec.!B:H,6,FALSE),"")</f>
        <v/>
      </c>
      <c r="E28" s="20" t="str">
        <f ca="1">IFERROR(VLOOKUP(ROW()-8,SF.SL!Q:R,2,FALSE),"")</f>
        <v/>
      </c>
      <c r="F28" s="20" t="str">
        <f ca="1">VLOOKUP(E28,SF.SL!F:J,5,FALSE)</f>
        <v/>
      </c>
      <c r="G28" s="39" t="str">
        <f ca="1">IF(ROW()-8&gt;Inf.!$O$2,"",VLOOKUP(E28,SF.SL!F:I,4,FALSE))</f>
        <v/>
      </c>
      <c r="H28" s="26" t="str">
        <f ca="1">IF(ROW()-8&gt;Inf.!$O$2,"",VLOOKUP(E28,SF.SL!F:M,8,FALSE))</f>
        <v/>
      </c>
      <c r="I28" s="58"/>
    </row>
    <row r="29" spans="1:9" ht="21.95" customHeight="1">
      <c r="A29" s="20" t="str">
        <f ca="1">VLOOKUP(E29,SF.SL!F:O,10,FALSE)</f>
        <v/>
      </c>
      <c r="B29" s="36" t="str">
        <f ca="1">IFERROR(VLOOKUP(E29,Rec.!B:H,4,FALSE),"")</f>
        <v/>
      </c>
      <c r="C29" s="36" t="str">
        <f ca="1">IFERROR(VLOOKUP(E29,Rec.!B:H,5,FALSE),"")</f>
        <v/>
      </c>
      <c r="D29" s="20" t="str">
        <f ca="1">IFERROR(VLOOKUP(E29,Rec.!B:H,6,FALSE),"")</f>
        <v/>
      </c>
      <c r="E29" s="20" t="str">
        <f ca="1">IFERROR(VLOOKUP(ROW()-8,SF.SL!Q:R,2,FALSE),"")</f>
        <v/>
      </c>
      <c r="F29" s="20" t="str">
        <f ca="1">VLOOKUP(E29,SF.SL!F:J,5,FALSE)</f>
        <v/>
      </c>
      <c r="G29" s="39" t="str">
        <f ca="1">IF(ROW()-8&gt;Inf.!$O$2,"",VLOOKUP(E29,SF.SL!F:I,4,FALSE))</f>
        <v/>
      </c>
      <c r="H29" s="26" t="str">
        <f ca="1">IF(ROW()-8&gt;Inf.!$O$2,"",VLOOKUP(E29,SF.SL!F:M,8,FALSE))</f>
        <v/>
      </c>
      <c r="I29" s="58"/>
    </row>
    <row r="30" spans="1:9" ht="21.95" customHeight="1">
      <c r="A30" s="20" t="str">
        <f ca="1">VLOOKUP(E30,SF.SL!F:O,10,FALSE)</f>
        <v/>
      </c>
      <c r="B30" s="36" t="str">
        <f ca="1">IFERROR(VLOOKUP(E30,Rec.!B:H,4,FALSE),"")</f>
        <v/>
      </c>
      <c r="C30" s="36" t="str">
        <f ca="1">IFERROR(VLOOKUP(E30,Rec.!B:H,5,FALSE),"")</f>
        <v/>
      </c>
      <c r="D30" s="20" t="str">
        <f ca="1">IFERROR(VLOOKUP(E30,Rec.!B:H,6,FALSE),"")</f>
        <v/>
      </c>
      <c r="E30" s="20" t="str">
        <f ca="1">IFERROR(VLOOKUP(ROW()-8,SF.SL!Q:R,2,FALSE),"")</f>
        <v/>
      </c>
      <c r="F30" s="20" t="str">
        <f ca="1">VLOOKUP(E30,SF.SL!F:J,5,FALSE)</f>
        <v/>
      </c>
      <c r="G30" s="39" t="str">
        <f ca="1">IF(ROW()-8&gt;Inf.!$O$2,"",VLOOKUP(E30,SF.SL!F:I,4,FALSE))</f>
        <v/>
      </c>
      <c r="H30" s="26" t="str">
        <f ca="1">IF(ROW()-8&gt;Inf.!$O$2,"",VLOOKUP(E30,SF.SL!F:M,8,FALSE))</f>
        <v/>
      </c>
      <c r="I30" s="58"/>
    </row>
    <row r="31" spans="1:9" ht="21.95" customHeight="1">
      <c r="A31" s="20" t="str">
        <f ca="1">VLOOKUP(E31,SF.SL!F:O,10,FALSE)</f>
        <v/>
      </c>
      <c r="B31" s="36" t="str">
        <f ca="1">IFERROR(VLOOKUP(E31,Rec.!B:H,4,FALSE),"")</f>
        <v/>
      </c>
      <c r="C31" s="36" t="str">
        <f ca="1">IFERROR(VLOOKUP(E31,Rec.!B:H,5,FALSE),"")</f>
        <v/>
      </c>
      <c r="D31" s="20" t="str">
        <f ca="1">IFERROR(VLOOKUP(E31,Rec.!B:H,6,FALSE),"")</f>
        <v/>
      </c>
      <c r="E31" s="20" t="str">
        <f ca="1">IFERROR(VLOOKUP(ROW()-8,SF.SL!Q:R,2,FALSE),"")</f>
        <v/>
      </c>
      <c r="F31" s="20" t="str">
        <f ca="1">VLOOKUP(E31,SF.SL!F:J,5,FALSE)</f>
        <v/>
      </c>
      <c r="G31" s="39" t="str">
        <f ca="1">IF(ROW()-8&gt;Inf.!$O$2,"",VLOOKUP(E31,SF.SL!F:I,4,FALSE))</f>
        <v/>
      </c>
      <c r="H31" s="26" t="str">
        <f ca="1">IF(ROW()-8&gt;Inf.!$O$2,"",VLOOKUP(E31,SF.SL!F:M,8,FALSE))</f>
        <v/>
      </c>
      <c r="I31" s="58"/>
    </row>
    <row r="32" spans="1:9" ht="21.95" customHeight="1">
      <c r="A32" s="20" t="str">
        <f ca="1">VLOOKUP(E32,SF.SL!F:O,10,FALSE)</f>
        <v/>
      </c>
      <c r="B32" s="36" t="str">
        <f ca="1">IFERROR(VLOOKUP(E32,Rec.!B:H,4,FALSE),"")</f>
        <v/>
      </c>
      <c r="C32" s="36" t="str">
        <f ca="1">IFERROR(VLOOKUP(E32,Rec.!B:H,5,FALSE),"")</f>
        <v/>
      </c>
      <c r="D32" s="20" t="str">
        <f ca="1">IFERROR(VLOOKUP(E32,Rec.!B:H,6,FALSE),"")</f>
        <v/>
      </c>
      <c r="E32" s="20" t="str">
        <f ca="1">IFERROR(VLOOKUP(ROW()-8,SF.SL!Q:R,2,FALSE),"")</f>
        <v/>
      </c>
      <c r="F32" s="20" t="str">
        <f ca="1">VLOOKUP(E32,SF.SL!F:J,5,FALSE)</f>
        <v/>
      </c>
      <c r="G32" s="39" t="str">
        <f ca="1">IF(ROW()-8&gt;Inf.!$O$2,"",VLOOKUP(E32,SF.SL!F:I,4,FALSE))</f>
        <v/>
      </c>
      <c r="H32" s="26" t="str">
        <f ca="1">IF(ROW()-8&gt;Inf.!$O$2,"",VLOOKUP(E32,SF.SL!F:M,8,FALSE))</f>
        <v/>
      </c>
      <c r="I32" s="58"/>
    </row>
    <row r="33" spans="1:9" ht="21.95" customHeight="1">
      <c r="A33" s="20" t="str">
        <f ca="1">VLOOKUP(E33,SF.SL!F:O,10,FALSE)</f>
        <v/>
      </c>
      <c r="B33" s="36" t="str">
        <f ca="1">IFERROR(VLOOKUP(E33,Rec.!B:H,4,FALSE),"")</f>
        <v/>
      </c>
      <c r="C33" s="36" t="str">
        <f ca="1">IFERROR(VLOOKUP(E33,Rec.!B:H,5,FALSE),"")</f>
        <v/>
      </c>
      <c r="D33" s="20" t="str">
        <f ca="1">IFERROR(VLOOKUP(E33,Rec.!B:H,6,FALSE),"")</f>
        <v/>
      </c>
      <c r="E33" s="20" t="str">
        <f ca="1">IFERROR(VLOOKUP(ROW()-8,SF.SL!Q:R,2,FALSE),"")</f>
        <v/>
      </c>
      <c r="F33" s="20" t="str">
        <f ca="1">VLOOKUP(E33,SF.SL!F:J,5,FALSE)</f>
        <v/>
      </c>
      <c r="G33" s="39" t="str">
        <f ca="1">IF(ROW()-8&gt;Inf.!$O$2,"",VLOOKUP(E33,SF.SL!F:I,4,FALSE))</f>
        <v/>
      </c>
      <c r="H33" s="26" t="str">
        <f ca="1">IF(ROW()-8&gt;Inf.!$O$2,"",VLOOKUP(E33,SF.SL!F:M,8,FALSE))</f>
        <v/>
      </c>
      <c r="I33" s="58"/>
    </row>
    <row r="34" spans="1:9" ht="21.95" customHeight="1">
      <c r="A34" s="20" t="str">
        <f ca="1">VLOOKUP(E34,SF.SL!F:O,10,FALSE)</f>
        <v/>
      </c>
      <c r="B34" s="36" t="str">
        <f ca="1">IFERROR(VLOOKUP(E34,Rec.!B:H,4,FALSE),"")</f>
        <v/>
      </c>
      <c r="C34" s="36" t="str">
        <f ca="1">IFERROR(VLOOKUP(E34,Rec.!B:H,5,FALSE),"")</f>
        <v/>
      </c>
      <c r="D34" s="20" t="str">
        <f ca="1">IFERROR(VLOOKUP(E34,Rec.!B:H,6,FALSE),"")</f>
        <v/>
      </c>
      <c r="E34" s="20" t="str">
        <f ca="1">IFERROR(VLOOKUP(ROW()-8,SF.SL!Q:R,2,FALSE),"")</f>
        <v/>
      </c>
      <c r="F34" s="20" t="str">
        <f ca="1">VLOOKUP(E34,SF.SL!F:J,5,FALSE)</f>
        <v/>
      </c>
      <c r="G34" s="39" t="str">
        <f ca="1">IF(ROW()-8&gt;Inf.!$O$2,"",VLOOKUP(E34,SF.SL!F:I,4,FALSE))</f>
        <v/>
      </c>
      <c r="H34" s="26" t="str">
        <f ca="1">IF(ROW()-8&gt;Inf.!$O$2,"",VLOOKUP(E34,SF.SL!F:M,8,FALSE))</f>
        <v/>
      </c>
      <c r="I34" s="58"/>
    </row>
    <row r="35" spans="1:9" ht="21.95" customHeight="1">
      <c r="A35" s="20" t="str">
        <f ca="1">VLOOKUP(E35,SF.SL!F:O,10,FALSE)</f>
        <v/>
      </c>
      <c r="B35" s="36" t="str">
        <f ca="1">IFERROR(VLOOKUP(E35,Rec.!B:H,4,FALSE),"")</f>
        <v/>
      </c>
      <c r="C35" s="36" t="str">
        <f ca="1">IFERROR(VLOOKUP(E35,Rec.!B:H,5,FALSE),"")</f>
        <v/>
      </c>
      <c r="D35" s="20" t="str">
        <f ca="1">IFERROR(VLOOKUP(E35,Rec.!B:H,6,FALSE),"")</f>
        <v/>
      </c>
      <c r="E35" s="20" t="str">
        <f ca="1">IFERROR(VLOOKUP(ROW()-8,SF.SL!Q:R,2,FALSE),"")</f>
        <v/>
      </c>
      <c r="F35" s="20" t="str">
        <f ca="1">VLOOKUP(E35,SF.SL!F:J,5,FALSE)</f>
        <v/>
      </c>
      <c r="G35" s="39" t="str">
        <f ca="1">IF(ROW()-8&gt;Inf.!$O$2,"",VLOOKUP(E35,SF.SL!F:I,4,FALSE))</f>
        <v/>
      </c>
      <c r="H35" s="26" t="str">
        <f ca="1">IF(ROW()-8&gt;Inf.!$O$2,"",VLOOKUP(E35,SF.SL!F:M,8,FALSE))</f>
        <v/>
      </c>
      <c r="I35" s="58"/>
    </row>
    <row r="36" spans="1:9" ht="21.95" customHeight="1">
      <c r="A36" s="20" t="str">
        <f ca="1">VLOOKUP(E36,SF.SL!F:O,10,FALSE)</f>
        <v/>
      </c>
      <c r="B36" s="36" t="str">
        <f ca="1">IFERROR(VLOOKUP(E36,Rec.!B:H,4,FALSE),"")</f>
        <v/>
      </c>
      <c r="C36" s="36" t="str">
        <f ca="1">IFERROR(VLOOKUP(E36,Rec.!B:H,5,FALSE),"")</f>
        <v/>
      </c>
      <c r="D36" s="20" t="str">
        <f ca="1">IFERROR(VLOOKUP(E36,Rec.!B:H,6,FALSE),"")</f>
        <v/>
      </c>
      <c r="E36" s="20" t="str">
        <f ca="1">IFERROR(VLOOKUP(ROW()-8,SF.SL!Q:R,2,FALSE),"")</f>
        <v/>
      </c>
      <c r="F36" s="20" t="str">
        <f ca="1">VLOOKUP(E36,SF.SL!F:J,5,FALSE)</f>
        <v/>
      </c>
      <c r="G36" s="39" t="str">
        <f ca="1">IF(ROW()-8&gt;Inf.!$O$2,"",VLOOKUP(E36,SF.SL!F:I,4,FALSE))</f>
        <v/>
      </c>
      <c r="H36" s="26" t="str">
        <f ca="1">IF(ROW()-8&gt;Inf.!$O$2,"",VLOOKUP(E36,SF.SL!F:M,8,FALSE))</f>
        <v/>
      </c>
      <c r="I36" s="58"/>
    </row>
    <row r="37" spans="1:9" ht="21.95" customHeight="1">
      <c r="A37" s="20" t="str">
        <f ca="1">VLOOKUP(E37,SF.SL!F:O,10,FALSE)</f>
        <v/>
      </c>
      <c r="B37" s="36" t="str">
        <f ca="1">IFERROR(VLOOKUP(E37,Rec.!B:H,4,FALSE),"")</f>
        <v/>
      </c>
      <c r="C37" s="36" t="str">
        <f ca="1">IFERROR(VLOOKUP(E37,Rec.!B:H,5,FALSE),"")</f>
        <v/>
      </c>
      <c r="D37" s="20" t="str">
        <f ca="1">IFERROR(VLOOKUP(E37,Rec.!B:H,6,FALSE),"")</f>
        <v/>
      </c>
      <c r="E37" s="20" t="str">
        <f ca="1">IFERROR(VLOOKUP(ROW()-8,SF.SL!Q:R,2,FALSE),"")</f>
        <v/>
      </c>
      <c r="F37" s="20" t="str">
        <f ca="1">VLOOKUP(E37,SF.SL!F:J,5,FALSE)</f>
        <v/>
      </c>
      <c r="G37" s="39" t="str">
        <f ca="1">IF(ROW()-8&gt;Inf.!$O$2,"",VLOOKUP(E37,SF.SL!F:I,4,FALSE))</f>
        <v/>
      </c>
      <c r="H37" s="26" t="str">
        <f ca="1">IF(ROW()-8&gt;Inf.!$O$2,"",VLOOKUP(E37,SF.SL!F:M,8,FALSE))</f>
        <v/>
      </c>
      <c r="I37" s="58"/>
    </row>
    <row r="38" spans="1:9" ht="21.95" customHeight="1">
      <c r="A38" s="20" t="str">
        <f ca="1">VLOOKUP(E38,SF.SL!F:O,10,FALSE)</f>
        <v/>
      </c>
      <c r="B38" s="36" t="str">
        <f ca="1">IFERROR(VLOOKUP(E38,Rec.!B:H,4,FALSE),"")</f>
        <v/>
      </c>
      <c r="C38" s="36" t="str">
        <f ca="1">IFERROR(VLOOKUP(E38,Rec.!B:H,5,FALSE),"")</f>
        <v/>
      </c>
      <c r="D38" s="20" t="str">
        <f ca="1">IFERROR(VLOOKUP(E38,Rec.!B:H,6,FALSE),"")</f>
        <v/>
      </c>
      <c r="E38" s="20" t="str">
        <f ca="1">IFERROR(VLOOKUP(ROW()-8,SF.SL!Q:R,2,FALSE),"")</f>
        <v/>
      </c>
      <c r="F38" s="20" t="str">
        <f ca="1">VLOOKUP(E38,SF.SL!F:J,5,FALSE)</f>
        <v/>
      </c>
      <c r="G38" s="39" t="str">
        <f ca="1">IF(ROW()-8&gt;Inf.!$O$2,"",VLOOKUP(E38,SF.SL!F:I,4,FALSE))</f>
        <v/>
      </c>
      <c r="H38" s="26" t="str">
        <f ca="1">IF(ROW()-8&gt;Inf.!$O$2,"",VLOOKUP(E38,SF.SL!F:M,8,FALSE))</f>
        <v/>
      </c>
      <c r="I38" s="58"/>
    </row>
    <row r="39" spans="1:9" ht="21.95" customHeight="1">
      <c r="A39" s="20" t="str">
        <f ca="1">VLOOKUP(E39,SF.SL!F:O,10,FALSE)</f>
        <v/>
      </c>
      <c r="B39" s="36" t="str">
        <f ca="1">IFERROR(VLOOKUP(E39,Rec.!B:H,4,FALSE),"")</f>
        <v/>
      </c>
      <c r="C39" s="36" t="str">
        <f ca="1">IFERROR(VLOOKUP(E39,Rec.!B:H,5,FALSE),"")</f>
        <v/>
      </c>
      <c r="D39" s="20" t="str">
        <f ca="1">IFERROR(VLOOKUP(E39,Rec.!B:H,6,FALSE),"")</f>
        <v/>
      </c>
      <c r="E39" s="20" t="str">
        <f ca="1">IFERROR(VLOOKUP(ROW()-8,SF.SL!Q:R,2,FALSE),"")</f>
        <v/>
      </c>
      <c r="F39" s="20" t="str">
        <f ca="1">VLOOKUP(E39,SF.SL!F:J,5,FALSE)</f>
        <v/>
      </c>
      <c r="G39" s="39" t="str">
        <f ca="1">IF(ROW()-8&gt;Inf.!$O$2,"",VLOOKUP(E39,SF.SL!F:I,4,FALSE))</f>
        <v/>
      </c>
      <c r="H39" s="26" t="str">
        <f ca="1">IF(ROW()-8&gt;Inf.!$O$2,"",VLOOKUP(E39,SF.SL!F:M,8,FALSE))</f>
        <v/>
      </c>
      <c r="I39" s="58"/>
    </row>
    <row r="40" spans="1:9" ht="21.95" customHeight="1">
      <c r="A40" s="20" t="str">
        <f ca="1">VLOOKUP(E40,SF.SL!F:O,10,FALSE)</f>
        <v/>
      </c>
      <c r="B40" s="36" t="str">
        <f ca="1">IFERROR(VLOOKUP(E40,Rec.!B:H,4,FALSE),"")</f>
        <v/>
      </c>
      <c r="C40" s="36" t="str">
        <f ca="1">IFERROR(VLOOKUP(E40,Rec.!B:H,5,FALSE),"")</f>
        <v/>
      </c>
      <c r="D40" s="20" t="str">
        <f ca="1">IFERROR(VLOOKUP(E40,Rec.!B:H,6,FALSE),"")</f>
        <v/>
      </c>
      <c r="E40" s="20" t="str">
        <f ca="1">IFERROR(VLOOKUP(ROW()-8,SF.SL!Q:R,2,FALSE),"")</f>
        <v/>
      </c>
      <c r="F40" s="20" t="str">
        <f ca="1">VLOOKUP(E40,SF.SL!F:J,5,FALSE)</f>
        <v/>
      </c>
      <c r="G40" s="39" t="str">
        <f ca="1">IF(ROW()-8&gt;Inf.!$O$2,"",VLOOKUP(E40,SF.SL!F:I,4,FALSE))</f>
        <v/>
      </c>
      <c r="H40" s="26" t="str">
        <f ca="1">IF(ROW()-8&gt;Inf.!$O$2,"",VLOOKUP(E40,SF.SL!F:M,8,FALSE))</f>
        <v/>
      </c>
      <c r="I40" s="58"/>
    </row>
    <row r="41" spans="1:9" ht="21.95" customHeight="1">
      <c r="A41" s="20" t="str">
        <f ca="1">VLOOKUP(E41,SF.SL!F:O,10,FALSE)</f>
        <v/>
      </c>
      <c r="B41" s="36" t="str">
        <f ca="1">IFERROR(VLOOKUP(E41,Rec.!B:H,4,FALSE),"")</f>
        <v/>
      </c>
      <c r="C41" s="36" t="str">
        <f ca="1">IFERROR(VLOOKUP(E41,Rec.!B:H,5,FALSE),"")</f>
        <v/>
      </c>
      <c r="D41" s="20" t="str">
        <f ca="1">IFERROR(VLOOKUP(E41,Rec.!B:H,6,FALSE),"")</f>
        <v/>
      </c>
      <c r="E41" s="20" t="str">
        <f ca="1">IFERROR(VLOOKUP(ROW()-8,SF.SL!Q:R,2,FALSE),"")</f>
        <v/>
      </c>
      <c r="F41" s="20" t="str">
        <f ca="1">VLOOKUP(E41,SF.SL!F:J,5,FALSE)</f>
        <v/>
      </c>
      <c r="G41" s="39" t="str">
        <f ca="1">IF(ROW()-8&gt;Inf.!$O$2,"",VLOOKUP(E41,SF.SL!F:I,4,FALSE))</f>
        <v/>
      </c>
      <c r="H41" s="26" t="str">
        <f ca="1">IF(ROW()-8&gt;Inf.!$O$2,"",VLOOKUP(E41,SF.SL!F:M,8,FALSE))</f>
        <v/>
      </c>
      <c r="I41" s="58"/>
    </row>
    <row r="42" spans="1:9" ht="21.95" customHeight="1">
      <c r="A42" s="20" t="str">
        <f ca="1">VLOOKUP(E42,SF.SL!F:O,10,FALSE)</f>
        <v/>
      </c>
      <c r="B42" s="36" t="str">
        <f ca="1">IFERROR(VLOOKUP(E42,Rec.!B:H,4,FALSE),"")</f>
        <v/>
      </c>
      <c r="C42" s="36" t="str">
        <f ca="1">IFERROR(VLOOKUP(E42,Rec.!B:H,5,FALSE),"")</f>
        <v/>
      </c>
      <c r="D42" s="20" t="str">
        <f ca="1">IFERROR(VLOOKUP(E42,Rec.!B:H,6,FALSE),"")</f>
        <v/>
      </c>
      <c r="E42" s="20" t="str">
        <f ca="1">IFERROR(VLOOKUP(ROW()-8,SF.SL!Q:R,2,FALSE),"")</f>
        <v/>
      </c>
      <c r="F42" s="20" t="str">
        <f ca="1">VLOOKUP(E42,SF.SL!F:J,5,FALSE)</f>
        <v/>
      </c>
      <c r="G42" s="39" t="str">
        <f ca="1">IF(ROW()-8&gt;Inf.!$O$2,"",VLOOKUP(E42,SF.SL!F:I,4,FALSE))</f>
        <v/>
      </c>
      <c r="H42" s="26" t="str">
        <f ca="1">IF(ROW()-8&gt;Inf.!$O$2,"",VLOOKUP(E42,SF.SL!F:M,8,FALSE))</f>
        <v/>
      </c>
      <c r="I42" s="58"/>
    </row>
    <row r="43" spans="1:9" ht="21.95" customHeight="1">
      <c r="A43" s="20" t="str">
        <f ca="1">VLOOKUP(E43,SF.SL!F:O,10,FALSE)</f>
        <v/>
      </c>
      <c r="B43" s="36" t="str">
        <f ca="1">IFERROR(VLOOKUP(E43,Rec.!B:H,4,FALSE),"")</f>
        <v/>
      </c>
      <c r="C43" s="36" t="str">
        <f ca="1">IFERROR(VLOOKUP(E43,Rec.!B:H,5,FALSE),"")</f>
        <v/>
      </c>
      <c r="D43" s="20" t="str">
        <f ca="1">IFERROR(VLOOKUP(E43,Rec.!B:H,6,FALSE),"")</f>
        <v/>
      </c>
      <c r="E43" s="20" t="str">
        <f ca="1">IFERROR(VLOOKUP(ROW()-8,SF.SL!Q:R,2,FALSE),"")</f>
        <v/>
      </c>
      <c r="F43" s="20" t="str">
        <f ca="1">VLOOKUP(E43,SF.SL!F:J,5,FALSE)</f>
        <v/>
      </c>
      <c r="G43" s="39" t="str">
        <f ca="1">IF(ROW()-8&gt;Inf.!$O$2,"",VLOOKUP(E43,SF.SL!F:I,4,FALSE))</f>
        <v/>
      </c>
      <c r="H43" s="26" t="str">
        <f ca="1">IF(ROW()-8&gt;Inf.!$O$2,"",VLOOKUP(E43,SF.SL!F:M,8,FALSE))</f>
        <v/>
      </c>
      <c r="I43" s="58"/>
    </row>
    <row r="44" spans="1:9" ht="21.95" customHeight="1">
      <c r="A44" s="20" t="str">
        <f ca="1">VLOOKUP(E44,SF.SL!F:O,10,FALSE)</f>
        <v/>
      </c>
      <c r="B44" s="36" t="str">
        <f ca="1">IFERROR(VLOOKUP(E44,Rec.!B:H,4,FALSE),"")</f>
        <v/>
      </c>
      <c r="C44" s="36" t="str">
        <f ca="1">IFERROR(VLOOKUP(E44,Rec.!B:H,5,FALSE),"")</f>
        <v/>
      </c>
      <c r="D44" s="20" t="str">
        <f ca="1">IFERROR(VLOOKUP(E44,Rec.!B:H,6,FALSE),"")</f>
        <v/>
      </c>
      <c r="E44" s="20" t="str">
        <f ca="1">IFERROR(VLOOKUP(ROW()-8,SF.SL!Q:R,2,FALSE),"")</f>
        <v/>
      </c>
      <c r="F44" s="20" t="str">
        <f ca="1">VLOOKUP(E44,SF.SL!F:J,5,FALSE)</f>
        <v/>
      </c>
      <c r="G44" s="39" t="str">
        <f ca="1">IF(ROW()-8&gt;Inf.!$O$2,"",VLOOKUP(E44,SF.SL!F:I,4,FALSE))</f>
        <v/>
      </c>
      <c r="H44" s="26" t="str">
        <f ca="1">IF(ROW()-8&gt;Inf.!$O$2,"",VLOOKUP(E44,SF.SL!F:M,8,FALSE))</f>
        <v/>
      </c>
      <c r="I44" s="58"/>
    </row>
    <row r="45" spans="1:9" ht="21.95" customHeight="1">
      <c r="A45" s="20" t="str">
        <f ca="1">VLOOKUP(E45,SF.SL!F:O,10,FALSE)</f>
        <v/>
      </c>
      <c r="B45" s="36" t="str">
        <f ca="1">IFERROR(VLOOKUP(E45,Rec.!B:H,4,FALSE),"")</f>
        <v/>
      </c>
      <c r="C45" s="36" t="str">
        <f ca="1">IFERROR(VLOOKUP(E45,Rec.!B:H,5,FALSE),"")</f>
        <v/>
      </c>
      <c r="D45" s="20" t="str">
        <f ca="1">IFERROR(VLOOKUP(E45,Rec.!B:H,6,FALSE),"")</f>
        <v/>
      </c>
      <c r="E45" s="20" t="str">
        <f ca="1">IFERROR(VLOOKUP(ROW()-8,SF.SL!Q:R,2,FALSE),"")</f>
        <v/>
      </c>
      <c r="F45" s="20" t="str">
        <f ca="1">VLOOKUP(E45,SF.SL!F:J,5,FALSE)</f>
        <v/>
      </c>
      <c r="G45" s="39" t="str">
        <f ca="1">IF(ROW()-8&gt;Inf.!$O$2,"",VLOOKUP(E45,SF.SL!F:I,4,FALSE))</f>
        <v/>
      </c>
      <c r="H45" s="26" t="str">
        <f ca="1">IF(ROW()-8&gt;Inf.!$O$2,"",VLOOKUP(E45,SF.SL!F:M,8,FALSE))</f>
        <v/>
      </c>
      <c r="I45" s="58"/>
    </row>
    <row r="46" spans="1:9" ht="21.95" customHeight="1">
      <c r="A46" s="20" t="str">
        <f ca="1">VLOOKUP(E46,SF.SL!F:O,10,FALSE)</f>
        <v/>
      </c>
      <c r="B46" s="36" t="str">
        <f ca="1">IFERROR(VLOOKUP(E46,Rec.!B:H,4,FALSE),"")</f>
        <v/>
      </c>
      <c r="C46" s="36" t="str">
        <f ca="1">IFERROR(VLOOKUP(E46,Rec.!B:H,5,FALSE),"")</f>
        <v/>
      </c>
      <c r="D46" s="20" t="str">
        <f ca="1">IFERROR(VLOOKUP(E46,Rec.!B:H,6,FALSE),"")</f>
        <v/>
      </c>
      <c r="E46" s="20" t="str">
        <f ca="1">IFERROR(VLOOKUP(ROW()-8,SF.SL!Q:R,2,FALSE),"")</f>
        <v/>
      </c>
      <c r="F46" s="20" t="str">
        <f ca="1">VLOOKUP(E46,SF.SL!F:J,5,FALSE)</f>
        <v/>
      </c>
      <c r="G46" s="39" t="str">
        <f ca="1">IF(ROW()-8&gt;Inf.!$O$2,"",VLOOKUP(E46,SF.SL!F:I,4,FALSE))</f>
        <v/>
      </c>
      <c r="H46" s="26" t="str">
        <f ca="1">IF(ROW()-8&gt;Inf.!$O$2,"",VLOOKUP(E46,SF.SL!F:M,8,FALSE))</f>
        <v/>
      </c>
      <c r="I46" s="58"/>
    </row>
    <row r="47" spans="1:9" ht="21.95" customHeight="1">
      <c r="A47" s="20" t="str">
        <f ca="1">VLOOKUP(E47,SF.SL!F:O,10,FALSE)</f>
        <v/>
      </c>
      <c r="B47" s="36" t="str">
        <f ca="1">IFERROR(VLOOKUP(E47,Rec.!B:H,4,FALSE),"")</f>
        <v/>
      </c>
      <c r="C47" s="36" t="str">
        <f ca="1">IFERROR(VLOOKUP(E47,Rec.!B:H,5,FALSE),"")</f>
        <v/>
      </c>
      <c r="D47" s="20" t="str">
        <f ca="1">IFERROR(VLOOKUP(E47,Rec.!B:H,6,FALSE),"")</f>
        <v/>
      </c>
      <c r="E47" s="20" t="str">
        <f ca="1">IFERROR(VLOOKUP(ROW()-8,SF.SL!Q:R,2,FALSE),"")</f>
        <v/>
      </c>
      <c r="F47" s="20" t="str">
        <f ca="1">VLOOKUP(E47,SF.SL!F:J,5,FALSE)</f>
        <v/>
      </c>
      <c r="G47" s="39" t="str">
        <f ca="1">IF(ROW()-8&gt;Inf.!$O$2,"",VLOOKUP(E47,SF.SL!F:I,4,FALSE))</f>
        <v/>
      </c>
      <c r="H47" s="26" t="str">
        <f ca="1">IF(ROW()-8&gt;Inf.!$O$2,"",VLOOKUP(E47,SF.SL!F:M,8,FALSE))</f>
        <v/>
      </c>
      <c r="I47" s="58"/>
    </row>
    <row r="48" spans="1:9" ht="21.95" customHeight="1">
      <c r="A48" s="20" t="str">
        <f ca="1">VLOOKUP(E48,SF.SL!F:O,10,FALSE)</f>
        <v/>
      </c>
      <c r="B48" s="36" t="str">
        <f ca="1">IFERROR(VLOOKUP(E48,Rec.!B:H,4,FALSE),"")</f>
        <v/>
      </c>
      <c r="C48" s="36" t="str">
        <f ca="1">IFERROR(VLOOKUP(E48,Rec.!B:H,5,FALSE),"")</f>
        <v/>
      </c>
      <c r="D48" s="20" t="str">
        <f ca="1">IFERROR(VLOOKUP(E48,Rec.!B:H,6,FALSE),"")</f>
        <v/>
      </c>
      <c r="E48" s="20" t="str">
        <f ca="1">IFERROR(VLOOKUP(ROW()-8,SF.SL!Q:R,2,FALSE),"")</f>
        <v/>
      </c>
      <c r="F48" s="20" t="str">
        <f ca="1">VLOOKUP(E48,SF.SL!F:J,5,FALSE)</f>
        <v/>
      </c>
      <c r="G48" s="39" t="str">
        <f ca="1">IF(ROW()-8&gt;Inf.!$O$2,"",VLOOKUP(E48,SF.SL!F:I,4,FALSE))</f>
        <v/>
      </c>
      <c r="H48" s="26" t="str">
        <f ca="1">IF(ROW()-8&gt;Inf.!$O$2,"",VLOOKUP(E48,SF.SL!F:M,8,FALSE))</f>
        <v/>
      </c>
      <c r="I48" s="58"/>
    </row>
    <row r="49" spans="1:9" ht="21.95" customHeight="1">
      <c r="A49" s="20" t="str">
        <f ca="1">VLOOKUP(E49,SF.SL!F:O,10,FALSE)</f>
        <v/>
      </c>
      <c r="B49" s="36" t="str">
        <f ca="1">IFERROR(VLOOKUP(E49,Rec.!B:H,4,FALSE),"")</f>
        <v/>
      </c>
      <c r="C49" s="36" t="str">
        <f ca="1">IFERROR(VLOOKUP(E49,Rec.!B:H,5,FALSE),"")</f>
        <v/>
      </c>
      <c r="D49" s="20" t="str">
        <f ca="1">IFERROR(VLOOKUP(E49,Rec.!B:H,6,FALSE),"")</f>
        <v/>
      </c>
      <c r="E49" s="20" t="str">
        <f ca="1">IFERROR(VLOOKUP(ROW()-8,SF.SL!Q:R,2,FALSE),"")</f>
        <v/>
      </c>
      <c r="F49" s="20" t="str">
        <f ca="1">VLOOKUP(E49,SF.SL!F:J,5,FALSE)</f>
        <v/>
      </c>
      <c r="G49" s="39" t="str">
        <f ca="1">IF(ROW()-8&gt;Inf.!$O$2,"",VLOOKUP(E49,SF.SL!F:I,4,FALSE))</f>
        <v/>
      </c>
      <c r="H49" s="26" t="str">
        <f ca="1">IF(ROW()-8&gt;Inf.!$O$2,"",VLOOKUP(E49,SF.SL!F:M,8,FALSE))</f>
        <v/>
      </c>
      <c r="I49" s="58"/>
    </row>
    <row r="50" spans="1:9" ht="21.95" customHeight="1">
      <c r="A50" s="20" t="str">
        <f ca="1">VLOOKUP(E50,SF.SL!F:O,10,FALSE)</f>
        <v/>
      </c>
      <c r="B50" s="36" t="str">
        <f ca="1">IFERROR(VLOOKUP(E50,Rec.!B:H,4,FALSE),"")</f>
        <v/>
      </c>
      <c r="C50" s="36" t="str">
        <f ca="1">IFERROR(VLOOKUP(E50,Rec.!B:H,5,FALSE),"")</f>
        <v/>
      </c>
      <c r="D50" s="20" t="str">
        <f ca="1">IFERROR(VLOOKUP(E50,Rec.!B:H,6,FALSE),"")</f>
        <v/>
      </c>
      <c r="E50" s="20" t="str">
        <f ca="1">IFERROR(VLOOKUP(ROW()-8,SF.SL!Q:R,2,FALSE),"")</f>
        <v/>
      </c>
      <c r="F50" s="20" t="str">
        <f ca="1">VLOOKUP(E50,SF.SL!F:J,5,FALSE)</f>
        <v/>
      </c>
      <c r="G50" s="39" t="str">
        <f ca="1">IF(ROW()-8&gt;Inf.!$O$2,"",VLOOKUP(E50,SF.SL!F:I,4,FALSE))</f>
        <v/>
      </c>
      <c r="H50" s="26" t="str">
        <f ca="1">IF(ROW()-8&gt;Inf.!$O$2,"",VLOOKUP(E50,SF.SL!F:M,8,FALSE))</f>
        <v/>
      </c>
      <c r="I50" s="58"/>
    </row>
    <row r="51" spans="1:9" ht="21.95" customHeight="1">
      <c r="A51" s="20" t="str">
        <f ca="1">VLOOKUP(E51,SF.SL!F:O,10,FALSE)</f>
        <v/>
      </c>
      <c r="B51" s="36" t="str">
        <f ca="1">IFERROR(VLOOKUP(E51,Rec.!B:H,4,FALSE),"")</f>
        <v/>
      </c>
      <c r="C51" s="36" t="str">
        <f ca="1">IFERROR(VLOOKUP(E51,Rec.!B:H,5,FALSE),"")</f>
        <v/>
      </c>
      <c r="D51" s="20" t="str">
        <f ca="1">IFERROR(VLOOKUP(E51,Rec.!B:H,6,FALSE),"")</f>
        <v/>
      </c>
      <c r="E51" s="20" t="str">
        <f ca="1">IFERROR(VLOOKUP(ROW()-8,SF.SL!Q:R,2,FALSE),"")</f>
        <v/>
      </c>
      <c r="F51" s="20" t="str">
        <f ca="1">VLOOKUP(E51,SF.SL!F:J,5,FALSE)</f>
        <v/>
      </c>
      <c r="G51" s="39" t="str">
        <f ca="1">IF(ROW()-8&gt;Inf.!$O$2,"",VLOOKUP(E51,SF.SL!F:I,4,FALSE))</f>
        <v/>
      </c>
      <c r="H51" s="26" t="str">
        <f ca="1">IF(ROW()-8&gt;Inf.!$O$2,"",VLOOKUP(E51,SF.SL!F:M,8,FALSE))</f>
        <v/>
      </c>
      <c r="I51" s="58"/>
    </row>
    <row r="52" spans="1:9" ht="21.95" customHeight="1">
      <c r="A52" s="20" t="str">
        <f ca="1">VLOOKUP(E52,SF.SL!F:O,10,FALSE)</f>
        <v/>
      </c>
      <c r="B52" s="36" t="str">
        <f ca="1">IFERROR(VLOOKUP(E52,Rec.!B:H,4,FALSE),"")</f>
        <v/>
      </c>
      <c r="C52" s="36" t="str">
        <f ca="1">IFERROR(VLOOKUP(E52,Rec.!B:H,5,FALSE),"")</f>
        <v/>
      </c>
      <c r="D52" s="20" t="str">
        <f ca="1">IFERROR(VLOOKUP(E52,Rec.!B:H,6,FALSE),"")</f>
        <v/>
      </c>
      <c r="E52" s="20" t="str">
        <f ca="1">IFERROR(VLOOKUP(ROW()-8,SF.SL!Q:R,2,FALSE),"")</f>
        <v/>
      </c>
      <c r="F52" s="20" t="str">
        <f ca="1">VLOOKUP(E52,SF.SL!F:J,5,FALSE)</f>
        <v/>
      </c>
      <c r="G52" s="39" t="str">
        <f ca="1">IF(ROW()-8&gt;Inf.!$O$2,"",VLOOKUP(E52,SF.SL!F:I,4,FALSE))</f>
        <v/>
      </c>
      <c r="H52" s="26" t="str">
        <f ca="1">IF(ROW()-8&gt;Inf.!$O$2,"",VLOOKUP(E52,SF.SL!F:M,8,FALSE))</f>
        <v/>
      </c>
      <c r="I52" s="58"/>
    </row>
    <row r="53" spans="1:9" ht="21.95" customHeight="1">
      <c r="A53" s="20" t="str">
        <f ca="1">VLOOKUP(E53,SF.SL!F:O,10,FALSE)</f>
        <v/>
      </c>
      <c r="B53" s="36" t="str">
        <f ca="1">IFERROR(VLOOKUP(E53,Rec.!B:H,4,FALSE),"")</f>
        <v/>
      </c>
      <c r="C53" s="36" t="str">
        <f ca="1">IFERROR(VLOOKUP(E53,Rec.!B:H,5,FALSE),"")</f>
        <v/>
      </c>
      <c r="D53" s="20" t="str">
        <f ca="1">IFERROR(VLOOKUP(E53,Rec.!B:H,6,FALSE),"")</f>
        <v/>
      </c>
      <c r="E53" s="20" t="str">
        <f ca="1">IFERROR(VLOOKUP(ROW()-8,SF.SL!Q:R,2,FALSE),"")</f>
        <v/>
      </c>
      <c r="F53" s="20" t="str">
        <f ca="1">VLOOKUP(E53,SF.SL!F:J,5,FALSE)</f>
        <v/>
      </c>
      <c r="G53" s="39" t="str">
        <f ca="1">IF(ROW()-8&gt;Inf.!$O$2,"",VLOOKUP(E53,SF.SL!F:I,4,FALSE))</f>
        <v/>
      </c>
      <c r="H53" s="26" t="str">
        <f ca="1">IF(ROW()-8&gt;Inf.!$O$2,"",VLOOKUP(E53,SF.SL!F:M,8,FALSE))</f>
        <v/>
      </c>
      <c r="I53" s="58"/>
    </row>
    <row r="54" spans="1:9" ht="21.95" customHeight="1">
      <c r="A54" s="20" t="str">
        <f ca="1">VLOOKUP(E54,SF.SL!F:O,10,FALSE)</f>
        <v/>
      </c>
      <c r="B54" s="36" t="str">
        <f ca="1">IFERROR(VLOOKUP(E54,Rec.!B:H,4,FALSE),"")</f>
        <v/>
      </c>
      <c r="C54" s="36" t="str">
        <f ca="1">IFERROR(VLOOKUP(E54,Rec.!B:H,5,FALSE),"")</f>
        <v/>
      </c>
      <c r="D54" s="20" t="str">
        <f ca="1">IFERROR(VLOOKUP(E54,Rec.!B:H,6,FALSE),"")</f>
        <v/>
      </c>
      <c r="E54" s="20" t="str">
        <f ca="1">IFERROR(VLOOKUP(ROW()-8,SF.SL!Q:R,2,FALSE),"")</f>
        <v/>
      </c>
      <c r="F54" s="20" t="str">
        <f ca="1">VLOOKUP(E54,SF.SL!F:J,5,FALSE)</f>
        <v/>
      </c>
      <c r="G54" s="39" t="str">
        <f ca="1">IF(ROW()-8&gt;Inf.!$O$2,"",VLOOKUP(E54,SF.SL!F:I,4,FALSE))</f>
        <v/>
      </c>
      <c r="H54" s="26" t="str">
        <f ca="1">IF(ROW()-8&gt;Inf.!$O$2,"",VLOOKUP(E54,SF.SL!F:M,8,FALSE))</f>
        <v/>
      </c>
      <c r="I54" s="58"/>
    </row>
    <row r="55" spans="1:9" ht="21.95" customHeight="1">
      <c r="A55" s="20" t="str">
        <f ca="1">VLOOKUP(E55,SF.SL!F:O,10,FALSE)</f>
        <v/>
      </c>
      <c r="B55" s="36" t="str">
        <f ca="1">IFERROR(VLOOKUP(E55,Rec.!B:H,4,FALSE),"")</f>
        <v/>
      </c>
      <c r="C55" s="36" t="str">
        <f ca="1">IFERROR(VLOOKUP(E55,Rec.!B:H,5,FALSE),"")</f>
        <v/>
      </c>
      <c r="D55" s="20" t="str">
        <f ca="1">IFERROR(VLOOKUP(E55,Rec.!B:H,6,FALSE),"")</f>
        <v/>
      </c>
      <c r="E55" s="20" t="str">
        <f ca="1">IFERROR(VLOOKUP(ROW()-8,SF.SL!Q:R,2,FALSE),"")</f>
        <v/>
      </c>
      <c r="F55" s="20" t="str">
        <f ca="1">VLOOKUP(E55,SF.SL!F:J,5,FALSE)</f>
        <v/>
      </c>
      <c r="G55" s="39" t="str">
        <f ca="1">IF(ROW()-8&gt;Inf.!$O$2,"",VLOOKUP(E55,SF.SL!F:I,4,FALSE))</f>
        <v/>
      </c>
      <c r="H55" s="26" t="str">
        <f ca="1">IF(ROW()-8&gt;Inf.!$O$2,"",VLOOKUP(E55,SF.SL!F:M,8,FALSE))</f>
        <v/>
      </c>
      <c r="I55" s="58"/>
    </row>
    <row r="56" spans="1:9" ht="21.95" customHeight="1">
      <c r="A56" s="20" t="str">
        <f ca="1">VLOOKUP(E56,SF.SL!F:O,10,FALSE)</f>
        <v/>
      </c>
      <c r="B56" s="36" t="str">
        <f ca="1">IFERROR(VLOOKUP(E56,Rec.!B:H,4,FALSE),"")</f>
        <v/>
      </c>
      <c r="C56" s="36" t="str">
        <f ca="1">IFERROR(VLOOKUP(E56,Rec.!B:H,5,FALSE),"")</f>
        <v/>
      </c>
      <c r="D56" s="20" t="str">
        <f ca="1">IFERROR(VLOOKUP(E56,Rec.!B:H,6,FALSE),"")</f>
        <v/>
      </c>
      <c r="E56" s="20" t="str">
        <f ca="1">IFERROR(VLOOKUP(ROW()-8,SF.SL!Q:R,2,FALSE),"")</f>
        <v/>
      </c>
      <c r="F56" s="20" t="str">
        <f ca="1">VLOOKUP(E56,SF.SL!F:J,5,FALSE)</f>
        <v/>
      </c>
      <c r="G56" s="39" t="str">
        <f ca="1">IF(ROW()-8&gt;Inf.!$O$2,"",VLOOKUP(E56,SF.SL!F:I,4,FALSE))</f>
        <v/>
      </c>
      <c r="H56" s="26" t="str">
        <f ca="1">IF(ROW()-8&gt;Inf.!$O$2,"",VLOOKUP(E56,SF.SL!F:M,8,FALSE))</f>
        <v/>
      </c>
      <c r="I56" s="58"/>
    </row>
    <row r="57" spans="1:9" ht="21.95" customHeight="1">
      <c r="A57" s="20" t="str">
        <f ca="1">VLOOKUP(E57,SF.SL!F:O,10,FALSE)</f>
        <v/>
      </c>
      <c r="B57" s="36" t="str">
        <f ca="1">IFERROR(VLOOKUP(E57,Rec.!B:H,4,FALSE),"")</f>
        <v/>
      </c>
      <c r="C57" s="36" t="str">
        <f ca="1">IFERROR(VLOOKUP(E57,Rec.!B:H,5,FALSE),"")</f>
        <v/>
      </c>
      <c r="D57" s="20" t="str">
        <f ca="1">IFERROR(VLOOKUP(E57,Rec.!B:H,6,FALSE),"")</f>
        <v/>
      </c>
      <c r="E57" s="20" t="str">
        <f ca="1">IFERROR(VLOOKUP(ROW()-8,SF.SL!Q:R,2,FALSE),"")</f>
        <v/>
      </c>
      <c r="F57" s="20" t="str">
        <f ca="1">VLOOKUP(E57,SF.SL!F:J,5,FALSE)</f>
        <v/>
      </c>
      <c r="G57" s="39" t="str">
        <f ca="1">IF(ROW()-8&gt;Inf.!$O$2,"",VLOOKUP(E57,SF.SL!F:I,4,FALSE))</f>
        <v/>
      </c>
      <c r="H57" s="26" t="str">
        <f ca="1">IF(ROW()-8&gt;Inf.!$O$2,"",VLOOKUP(E57,SF.SL!F:M,8,FALSE))</f>
        <v/>
      </c>
      <c r="I57" s="58"/>
    </row>
    <row r="58" spans="1:9" ht="21.95" customHeight="1">
      <c r="A58" s="20" t="str">
        <f ca="1">VLOOKUP(E58,SF.SL!F:O,10,FALSE)</f>
        <v/>
      </c>
      <c r="B58" s="36" t="str">
        <f ca="1">IFERROR(VLOOKUP(E58,Rec.!B:H,4,FALSE),"")</f>
        <v/>
      </c>
      <c r="C58" s="36" t="str">
        <f ca="1">IFERROR(VLOOKUP(E58,Rec.!B:H,5,FALSE),"")</f>
        <v/>
      </c>
      <c r="D58" s="20" t="str">
        <f ca="1">IFERROR(VLOOKUP(E58,Rec.!B:H,6,FALSE),"")</f>
        <v/>
      </c>
      <c r="E58" s="20" t="str">
        <f ca="1">IFERROR(VLOOKUP(ROW()-8,SF.SL!Q:R,2,FALSE),"")</f>
        <v/>
      </c>
      <c r="F58" s="20" t="str">
        <f ca="1">VLOOKUP(E58,SF.SL!F:J,5,FALSE)</f>
        <v/>
      </c>
      <c r="G58" s="39" t="str">
        <f ca="1">IF(ROW()-8&gt;Inf.!$O$2,"",VLOOKUP(E58,SF.SL!F:I,4,FALSE))</f>
        <v/>
      </c>
      <c r="H58" s="26" t="str">
        <f ca="1">IF(ROW()-8&gt;Inf.!$O$2,"",VLOOKUP(E58,SF.SL!F:M,8,FALSE))</f>
        <v/>
      </c>
      <c r="I58" s="58"/>
    </row>
    <row r="59" spans="1:9" ht="21.95" customHeight="1">
      <c r="A59" s="20" t="str">
        <f ca="1">VLOOKUP(E59,SF.SL!F:O,10,FALSE)</f>
        <v/>
      </c>
      <c r="B59" s="36" t="str">
        <f ca="1">IFERROR(VLOOKUP(E59,Rec.!B:H,4,FALSE),"")</f>
        <v/>
      </c>
      <c r="C59" s="36" t="str">
        <f ca="1">IFERROR(VLOOKUP(E59,Rec.!B:H,5,FALSE),"")</f>
        <v/>
      </c>
      <c r="D59" s="20" t="str">
        <f ca="1">IFERROR(VLOOKUP(E59,Rec.!B:H,6,FALSE),"")</f>
        <v/>
      </c>
      <c r="E59" s="20" t="str">
        <f ca="1">IFERROR(VLOOKUP(ROW()-8,SF.SL!Q:R,2,FALSE),"")</f>
        <v/>
      </c>
      <c r="F59" s="20" t="str">
        <f ca="1">VLOOKUP(E59,SF.SL!F:J,5,FALSE)</f>
        <v/>
      </c>
      <c r="G59" s="39" t="str">
        <f ca="1">IF(ROW()-8&gt;Inf.!$O$2,"",VLOOKUP(E59,SF.SL!F:I,4,FALSE))</f>
        <v/>
      </c>
      <c r="H59" s="26" t="str">
        <f ca="1">IF(ROW()-8&gt;Inf.!$O$2,"",VLOOKUP(E59,SF.SL!F:M,8,FALSE))</f>
        <v/>
      </c>
      <c r="I59" s="58"/>
    </row>
    <row r="60" spans="1:9" ht="21.95" customHeight="1">
      <c r="A60" s="20" t="str">
        <f ca="1">VLOOKUP(E60,SF.SL!F:O,10,FALSE)</f>
        <v/>
      </c>
      <c r="B60" s="36" t="str">
        <f ca="1">IFERROR(VLOOKUP(E60,Rec.!B:H,4,FALSE),"")</f>
        <v/>
      </c>
      <c r="C60" s="36" t="str">
        <f ca="1">IFERROR(VLOOKUP(E60,Rec.!B:H,5,FALSE),"")</f>
        <v/>
      </c>
      <c r="D60" s="20" t="str">
        <f ca="1">IFERROR(VLOOKUP(E60,Rec.!B:H,6,FALSE),"")</f>
        <v/>
      </c>
      <c r="E60" s="20" t="str">
        <f ca="1">IFERROR(VLOOKUP(ROW()-8,SF.SL!Q:R,2,FALSE),"")</f>
        <v/>
      </c>
      <c r="F60" s="20" t="str">
        <f ca="1">VLOOKUP(E60,SF.SL!F:J,5,FALSE)</f>
        <v/>
      </c>
      <c r="G60" s="39" t="str">
        <f ca="1">IF(ROW()-8&gt;Inf.!$O$2,"",VLOOKUP(E60,SF.SL!F:I,4,FALSE))</f>
        <v/>
      </c>
      <c r="H60" s="26" t="str">
        <f ca="1">IF(ROW()-8&gt;Inf.!$O$2,"",VLOOKUP(E60,SF.SL!F:M,8,FALSE))</f>
        <v/>
      </c>
      <c r="I60" s="58"/>
    </row>
    <row r="61" spans="1:9" ht="21.95" customHeight="1">
      <c r="A61" s="20" t="str">
        <f ca="1">VLOOKUP(E61,SF.SL!F:O,10,FALSE)</f>
        <v/>
      </c>
      <c r="B61" s="36" t="str">
        <f ca="1">IFERROR(VLOOKUP(E61,Rec.!B:H,4,FALSE),"")</f>
        <v/>
      </c>
      <c r="C61" s="36" t="str">
        <f ca="1">IFERROR(VLOOKUP(E61,Rec.!B:H,5,FALSE),"")</f>
        <v/>
      </c>
      <c r="D61" s="20" t="str">
        <f ca="1">IFERROR(VLOOKUP(E61,Rec.!B:H,6,FALSE),"")</f>
        <v/>
      </c>
      <c r="E61" s="20" t="str">
        <f ca="1">IFERROR(VLOOKUP(ROW()-8,SF.SL!Q:R,2,FALSE),"")</f>
        <v/>
      </c>
      <c r="F61" s="20" t="str">
        <f ca="1">VLOOKUP(E61,SF.SL!F:J,5,FALSE)</f>
        <v/>
      </c>
      <c r="G61" s="39" t="str">
        <f ca="1">IF(ROW()-8&gt;Inf.!$O$2,"",VLOOKUP(E61,SF.SL!F:I,4,FALSE))</f>
        <v/>
      </c>
      <c r="H61" s="26" t="str">
        <f ca="1">IF(ROW()-8&gt;Inf.!$O$2,"",VLOOKUP(E61,SF.SL!F:M,8,FALSE))</f>
        <v/>
      </c>
      <c r="I61" s="58"/>
    </row>
    <row r="62" spans="1:9" ht="21.95" customHeight="1">
      <c r="A62" s="20" t="str">
        <f ca="1">VLOOKUP(E62,SF.SL!F:O,10,FALSE)</f>
        <v/>
      </c>
      <c r="B62" s="36" t="str">
        <f ca="1">IFERROR(VLOOKUP(E62,Rec.!B:H,4,FALSE),"")</f>
        <v/>
      </c>
      <c r="C62" s="36" t="str">
        <f ca="1">IFERROR(VLOOKUP(E62,Rec.!B:H,5,FALSE),"")</f>
        <v/>
      </c>
      <c r="D62" s="20" t="str">
        <f ca="1">IFERROR(VLOOKUP(E62,Rec.!B:H,6,FALSE),"")</f>
        <v/>
      </c>
      <c r="E62" s="20" t="str">
        <f ca="1">IFERROR(VLOOKUP(ROW()-8,SF.SL!Q:R,2,FALSE),"")</f>
        <v/>
      </c>
      <c r="F62" s="20" t="str">
        <f ca="1">VLOOKUP(E62,SF.SL!F:J,5,FALSE)</f>
        <v/>
      </c>
      <c r="G62" s="39" t="str">
        <f ca="1">IF(ROW()-8&gt;Inf.!$O$2,"",VLOOKUP(E62,SF.SL!F:I,4,FALSE))</f>
        <v/>
      </c>
      <c r="H62" s="26" t="str">
        <f ca="1">IF(ROW()-8&gt;Inf.!$O$2,"",VLOOKUP(E62,SF.SL!F:M,8,FALSE))</f>
        <v/>
      </c>
      <c r="I62" s="58"/>
    </row>
    <row r="63" spans="1:9" ht="21.95" customHeight="1">
      <c r="A63" s="20" t="str">
        <f ca="1">VLOOKUP(E63,SF.SL!F:O,10,FALSE)</f>
        <v/>
      </c>
      <c r="B63" s="36" t="str">
        <f ca="1">IFERROR(VLOOKUP(E63,Rec.!B:H,4,FALSE),"")</f>
        <v/>
      </c>
      <c r="C63" s="36" t="str">
        <f ca="1">IFERROR(VLOOKUP(E63,Rec.!B:H,5,FALSE),"")</f>
        <v/>
      </c>
      <c r="D63" s="20" t="str">
        <f ca="1">IFERROR(VLOOKUP(E63,Rec.!B:H,6,FALSE),"")</f>
        <v/>
      </c>
      <c r="E63" s="20" t="str">
        <f ca="1">IFERROR(VLOOKUP(ROW()-8,SF.SL!Q:R,2,FALSE),"")</f>
        <v/>
      </c>
      <c r="F63" s="20" t="str">
        <f ca="1">VLOOKUP(E63,SF.SL!F:J,5,FALSE)</f>
        <v/>
      </c>
      <c r="G63" s="39" t="str">
        <f ca="1">IF(ROW()-8&gt;Inf.!$O$2,"",VLOOKUP(E63,SF.SL!F:I,4,FALSE))</f>
        <v/>
      </c>
      <c r="H63" s="26" t="str">
        <f ca="1">IF(ROW()-8&gt;Inf.!$O$2,"",VLOOKUP(E63,SF.SL!F:M,8,FALSE))</f>
        <v/>
      </c>
      <c r="I63" s="58"/>
    </row>
    <row r="64" spans="1:9" ht="21.95" customHeight="1">
      <c r="A64" s="20" t="str">
        <f ca="1">VLOOKUP(E64,SF.SL!F:O,10,FALSE)</f>
        <v/>
      </c>
      <c r="B64" s="36" t="str">
        <f ca="1">IFERROR(VLOOKUP(E64,Rec.!B:H,4,FALSE),"")</f>
        <v/>
      </c>
      <c r="C64" s="36" t="str">
        <f ca="1">IFERROR(VLOOKUP(E64,Rec.!B:H,5,FALSE),"")</f>
        <v/>
      </c>
      <c r="D64" s="20" t="str">
        <f ca="1">IFERROR(VLOOKUP(E64,Rec.!B:H,6,FALSE),"")</f>
        <v/>
      </c>
      <c r="E64" s="20" t="str">
        <f ca="1">IFERROR(VLOOKUP(ROW()-8,SF.SL!Q:R,2,FALSE),"")</f>
        <v/>
      </c>
      <c r="F64" s="20" t="str">
        <f ca="1">VLOOKUP(E64,SF.SL!F:J,5,FALSE)</f>
        <v/>
      </c>
      <c r="G64" s="39" t="str">
        <f ca="1">IF(ROW()-8&gt;Inf.!$O$2,"",VLOOKUP(E64,SF.SL!F:I,4,FALSE))</f>
        <v/>
      </c>
      <c r="H64" s="26" t="str">
        <f ca="1">IF(ROW()-8&gt;Inf.!$O$2,"",VLOOKUP(E64,SF.SL!F:M,8,FALSE))</f>
        <v/>
      </c>
      <c r="I64" s="58"/>
    </row>
    <row r="65" spans="1:9" ht="21.95" customHeight="1">
      <c r="A65" s="20" t="str">
        <f ca="1">VLOOKUP(E65,SF.SL!F:O,10,FALSE)</f>
        <v/>
      </c>
      <c r="B65" s="36" t="str">
        <f ca="1">IFERROR(VLOOKUP(E65,Rec.!B:H,4,FALSE),"")</f>
        <v/>
      </c>
      <c r="C65" s="36" t="str">
        <f ca="1">IFERROR(VLOOKUP(E65,Rec.!B:H,5,FALSE),"")</f>
        <v/>
      </c>
      <c r="D65" s="20" t="str">
        <f ca="1">IFERROR(VLOOKUP(E65,Rec.!B:H,6,FALSE),"")</f>
        <v/>
      </c>
      <c r="E65" s="20" t="str">
        <f ca="1">IFERROR(VLOOKUP(ROW()-8,SF.SL!Q:R,2,FALSE),"")</f>
        <v/>
      </c>
      <c r="F65" s="20" t="str">
        <f ca="1">VLOOKUP(E65,SF.SL!F:J,5,FALSE)</f>
        <v/>
      </c>
      <c r="G65" s="39" t="str">
        <f ca="1">IF(ROW()-8&gt;Inf.!$O$2,"",VLOOKUP(E65,SF.SL!F:I,4,FALSE))</f>
        <v/>
      </c>
      <c r="H65" s="26" t="str">
        <f ca="1">IF(ROW()-8&gt;Inf.!$O$2,"",VLOOKUP(E65,SF.SL!F:M,8,FALSE))</f>
        <v/>
      </c>
      <c r="I65" s="58"/>
    </row>
    <row r="66" spans="1:9" ht="21.95" customHeight="1">
      <c r="A66" s="20" t="str">
        <f ca="1">VLOOKUP(E66,SF.SL!F:O,10,FALSE)</f>
        <v/>
      </c>
      <c r="B66" s="36" t="str">
        <f ca="1">IFERROR(VLOOKUP(E66,Rec.!B:H,4,FALSE),"")</f>
        <v/>
      </c>
      <c r="C66" s="36" t="str">
        <f ca="1">IFERROR(VLOOKUP(E66,Rec.!B:H,5,FALSE),"")</f>
        <v/>
      </c>
      <c r="D66" s="20" t="str">
        <f ca="1">IFERROR(VLOOKUP(E66,Rec.!B:H,6,FALSE),"")</f>
        <v/>
      </c>
      <c r="E66" s="20" t="str">
        <f ca="1">IFERROR(VLOOKUP(ROW()-8,SF.SL!Q:R,2,FALSE),"")</f>
        <v/>
      </c>
      <c r="F66" s="20" t="str">
        <f ca="1">VLOOKUP(E66,SF.SL!F:J,5,FALSE)</f>
        <v/>
      </c>
      <c r="G66" s="39" t="str">
        <f ca="1">IF(ROW()-8&gt;Inf.!$O$2,"",VLOOKUP(E66,SF.SL!F:I,4,FALSE))</f>
        <v/>
      </c>
      <c r="H66" s="26" t="str">
        <f ca="1">IF(ROW()-8&gt;Inf.!$O$2,"",VLOOKUP(E66,SF.SL!F:M,8,FALSE))</f>
        <v/>
      </c>
      <c r="I66" s="58"/>
    </row>
    <row r="67" spans="1:9" ht="21.95" customHeight="1">
      <c r="A67" s="20" t="str">
        <f ca="1">VLOOKUP(E67,SF.SL!F:O,10,FALSE)</f>
        <v/>
      </c>
      <c r="B67" s="36" t="str">
        <f ca="1">IFERROR(VLOOKUP(E67,Rec.!B:H,4,FALSE),"")</f>
        <v/>
      </c>
      <c r="C67" s="36" t="str">
        <f ca="1">IFERROR(VLOOKUP(E67,Rec.!B:H,5,FALSE),"")</f>
        <v/>
      </c>
      <c r="D67" s="20" t="str">
        <f ca="1">IFERROR(VLOOKUP(E67,Rec.!B:H,6,FALSE),"")</f>
        <v/>
      </c>
      <c r="E67" s="20" t="str">
        <f ca="1">IFERROR(VLOOKUP(ROW()-8,SF.SL!Q:R,2,FALSE),"")</f>
        <v/>
      </c>
      <c r="F67" s="20" t="str">
        <f ca="1">VLOOKUP(E67,SF.SL!F:J,5,FALSE)</f>
        <v/>
      </c>
      <c r="G67" s="39" t="str">
        <f ca="1">IF(ROW()-8&gt;Inf.!$O$2,"",VLOOKUP(E67,SF.SL!F:I,4,FALSE))</f>
        <v/>
      </c>
      <c r="H67" s="26" t="str">
        <f ca="1">IF(ROW()-8&gt;Inf.!$O$2,"",VLOOKUP(E67,SF.SL!F:M,8,FALSE))</f>
        <v/>
      </c>
      <c r="I67" s="58"/>
    </row>
    <row r="68" spans="1:9" ht="21.95" customHeight="1">
      <c r="A68" s="20" t="str">
        <f ca="1">VLOOKUP(E68,SF.SL!F:O,10,FALSE)</f>
        <v/>
      </c>
      <c r="B68" s="36" t="str">
        <f ca="1">IFERROR(VLOOKUP(E68,Rec.!B:H,4,FALSE),"")</f>
        <v/>
      </c>
      <c r="C68" s="36" t="str">
        <f ca="1">IFERROR(VLOOKUP(E68,Rec.!B:H,5,FALSE),"")</f>
        <v/>
      </c>
      <c r="D68" s="20" t="str">
        <f ca="1">IFERROR(VLOOKUP(E68,Rec.!B:H,6,FALSE),"")</f>
        <v/>
      </c>
      <c r="E68" s="20" t="str">
        <f ca="1">IFERROR(VLOOKUP(ROW()-8,SF.SL!Q:R,2,FALSE),"")</f>
        <v/>
      </c>
      <c r="F68" s="20" t="str">
        <f ca="1">VLOOKUP(E68,SF.SL!F:J,5,FALSE)</f>
        <v/>
      </c>
      <c r="G68" s="39" t="str">
        <f ca="1">IF(ROW()-8&gt;Inf.!$O$2,"",VLOOKUP(E68,SF.SL!F:I,4,FALSE))</f>
        <v/>
      </c>
      <c r="H68" s="26" t="str">
        <f ca="1">IF(ROW()-8&gt;Inf.!$O$2,"",VLOOKUP(E68,SF.SL!F:M,8,FALSE))</f>
        <v/>
      </c>
      <c r="I68" s="58"/>
    </row>
    <row r="69" spans="1:9" ht="21.95" customHeight="1">
      <c r="A69" s="20" t="str">
        <f ca="1">VLOOKUP(E69,SF.SL!F:O,10,FALSE)</f>
        <v/>
      </c>
      <c r="B69" s="36" t="str">
        <f ca="1">IFERROR(VLOOKUP(E69,Rec.!B:H,4,FALSE),"")</f>
        <v/>
      </c>
      <c r="C69" s="36" t="str">
        <f ca="1">IFERROR(VLOOKUP(E69,Rec.!B:H,5,FALSE),"")</f>
        <v/>
      </c>
      <c r="D69" s="20" t="str">
        <f ca="1">IFERROR(VLOOKUP(E69,Rec.!B:H,6,FALSE),"")</f>
        <v/>
      </c>
      <c r="E69" s="20" t="str">
        <f ca="1">IFERROR(VLOOKUP(ROW()-8,SF.SL!Q:R,2,FALSE),"")</f>
        <v/>
      </c>
      <c r="F69" s="20" t="str">
        <f ca="1">VLOOKUP(E69,SF.SL!F:J,5,FALSE)</f>
        <v/>
      </c>
      <c r="G69" s="39" t="str">
        <f ca="1">IF(ROW()-8&gt;Inf.!$O$2,"",VLOOKUP(E69,SF.SL!F:I,4,FALSE))</f>
        <v/>
      </c>
      <c r="H69" s="26" t="str">
        <f ca="1">IF(ROW()-8&gt;Inf.!$O$2,"",VLOOKUP(E69,SF.SL!F:M,8,FALSE))</f>
        <v/>
      </c>
      <c r="I69" s="58"/>
    </row>
    <row r="70" spans="1:9" ht="21.95" customHeight="1">
      <c r="A70" s="20" t="str">
        <f ca="1">VLOOKUP(E70,SF.SL!F:O,10,FALSE)</f>
        <v/>
      </c>
      <c r="B70" s="36" t="str">
        <f ca="1">IFERROR(VLOOKUP(E70,Rec.!B:H,4,FALSE),"")</f>
        <v/>
      </c>
      <c r="C70" s="36" t="str">
        <f ca="1">IFERROR(VLOOKUP(E70,Rec.!B:H,5,FALSE),"")</f>
        <v/>
      </c>
      <c r="D70" s="20" t="str">
        <f ca="1">IFERROR(VLOOKUP(E70,Rec.!B:H,6,FALSE),"")</f>
        <v/>
      </c>
      <c r="E70" s="20" t="str">
        <f ca="1">IFERROR(VLOOKUP(ROW()-8,SF.SL!Q:R,2,FALSE),"")</f>
        <v/>
      </c>
      <c r="F70" s="20" t="str">
        <f ca="1">VLOOKUP(E70,SF.SL!F:J,5,FALSE)</f>
        <v/>
      </c>
      <c r="G70" s="39" t="str">
        <f ca="1">IF(ROW()-8&gt;Inf.!$O$2,"",VLOOKUP(E70,SF.SL!F:I,4,FALSE))</f>
        <v/>
      </c>
      <c r="H70" s="26" t="str">
        <f ca="1">IF(ROW()-8&gt;Inf.!$O$2,"",VLOOKUP(E70,SF.SL!F:M,8,FALSE))</f>
        <v/>
      </c>
      <c r="I70" s="58"/>
    </row>
    <row r="71" spans="1:9" ht="21.95" customHeight="1">
      <c r="A71" s="20" t="str">
        <f ca="1">VLOOKUP(E71,SF.SL!F:O,10,FALSE)</f>
        <v/>
      </c>
      <c r="B71" s="36" t="str">
        <f ca="1">IFERROR(VLOOKUP(E71,Rec.!B:H,4,FALSE),"")</f>
        <v/>
      </c>
      <c r="C71" s="36" t="str">
        <f ca="1">IFERROR(VLOOKUP(E71,Rec.!B:H,5,FALSE),"")</f>
        <v/>
      </c>
      <c r="D71" s="20" t="str">
        <f ca="1">IFERROR(VLOOKUP(E71,Rec.!B:H,6,FALSE),"")</f>
        <v/>
      </c>
      <c r="E71" s="20" t="str">
        <f ca="1">IFERROR(VLOOKUP(ROW()-8,SF.SL!Q:R,2,FALSE),"")</f>
        <v/>
      </c>
      <c r="F71" s="20" t="str">
        <f ca="1">VLOOKUP(E71,SF.SL!F:J,5,FALSE)</f>
        <v/>
      </c>
      <c r="G71" s="39" t="str">
        <f ca="1">IF(ROW()-8&gt;Inf.!$O$2,"",VLOOKUP(E71,SF.SL!F:I,4,FALSE))</f>
        <v/>
      </c>
      <c r="H71" s="26" t="str">
        <f ca="1">IF(ROW()-8&gt;Inf.!$O$2,"",VLOOKUP(E71,SF.SL!F:M,8,FALSE))</f>
        <v/>
      </c>
      <c r="I71" s="58"/>
    </row>
    <row r="72" spans="1:9" ht="21.95" customHeight="1">
      <c r="A72" s="20" t="str">
        <f ca="1">VLOOKUP(E72,SF.SL!F:O,10,FALSE)</f>
        <v/>
      </c>
      <c r="B72" s="36" t="str">
        <f ca="1">IFERROR(VLOOKUP(E72,Rec.!B:H,4,FALSE),"")</f>
        <v/>
      </c>
      <c r="C72" s="36" t="str">
        <f ca="1">IFERROR(VLOOKUP(E72,Rec.!B:H,5,FALSE),"")</f>
        <v/>
      </c>
      <c r="D72" s="20" t="str">
        <f ca="1">IFERROR(VLOOKUP(E72,Rec.!B:H,6,FALSE),"")</f>
        <v/>
      </c>
      <c r="E72" s="20" t="str">
        <f ca="1">IFERROR(VLOOKUP(ROW()-8,SF.SL!Q:R,2,FALSE),"")</f>
        <v/>
      </c>
      <c r="F72" s="20" t="str">
        <f ca="1">VLOOKUP(E72,SF.SL!F:J,5,FALSE)</f>
        <v/>
      </c>
      <c r="G72" s="39" t="str">
        <f ca="1">IF(ROW()-8&gt;Inf.!$O$2,"",VLOOKUP(E72,SF.SL!F:I,4,FALSE))</f>
        <v/>
      </c>
      <c r="H72" s="26" t="str">
        <f ca="1">IF(ROW()-8&gt;Inf.!$O$2,"",VLOOKUP(E72,SF.SL!F:M,8,FALSE))</f>
        <v/>
      </c>
      <c r="I72" s="58"/>
    </row>
    <row r="73" spans="1:9" ht="21.95" customHeight="1">
      <c r="A73" s="20" t="str">
        <f ca="1">VLOOKUP(E73,SF.SL!F:O,10,FALSE)</f>
        <v/>
      </c>
      <c r="B73" s="36" t="str">
        <f ca="1">IFERROR(VLOOKUP(E73,Rec.!B:H,4,FALSE),"")</f>
        <v/>
      </c>
      <c r="C73" s="36" t="str">
        <f ca="1">IFERROR(VLOOKUP(E73,Rec.!B:H,5,FALSE),"")</f>
        <v/>
      </c>
      <c r="D73" s="20" t="str">
        <f ca="1">IFERROR(VLOOKUP(E73,Rec.!B:H,6,FALSE),"")</f>
        <v/>
      </c>
      <c r="E73" s="20" t="str">
        <f ca="1">IFERROR(VLOOKUP(ROW()-8,SF.SL!Q:R,2,FALSE),"")</f>
        <v/>
      </c>
      <c r="F73" s="20" t="str">
        <f ca="1">VLOOKUP(E73,SF.SL!F:J,5,FALSE)</f>
        <v/>
      </c>
      <c r="G73" s="39" t="str">
        <f ca="1">IF(ROW()-8&gt;Inf.!$O$2,"",VLOOKUP(E73,SF.SL!F:I,4,FALSE))</f>
        <v/>
      </c>
      <c r="H73" s="26" t="str">
        <f ca="1">IF(ROW()-8&gt;Inf.!$O$2,"",VLOOKUP(E73,SF.SL!F:M,8,FALSE))</f>
        <v/>
      </c>
      <c r="I73" s="58"/>
    </row>
    <row r="74" spans="1:9" ht="21.95" customHeight="1">
      <c r="A74" s="20" t="str">
        <f ca="1">VLOOKUP(E74,SF.SL!F:O,10,FALSE)</f>
        <v/>
      </c>
      <c r="B74" s="36" t="str">
        <f ca="1">IFERROR(VLOOKUP(E74,Rec.!B:H,4,FALSE),"")</f>
        <v/>
      </c>
      <c r="C74" s="36" t="str">
        <f ca="1">IFERROR(VLOOKUP(E74,Rec.!B:H,5,FALSE),"")</f>
        <v/>
      </c>
      <c r="D74" s="20" t="str">
        <f ca="1">IFERROR(VLOOKUP(E74,Rec.!B:H,6,FALSE),"")</f>
        <v/>
      </c>
      <c r="E74" s="20" t="str">
        <f ca="1">IFERROR(VLOOKUP(ROW()-8,SF.SL!Q:R,2,FALSE),"")</f>
        <v/>
      </c>
      <c r="F74" s="20" t="str">
        <f ca="1">VLOOKUP(E74,SF.SL!F:J,5,FALSE)</f>
        <v/>
      </c>
      <c r="G74" s="39" t="str">
        <f ca="1">IF(ROW()-8&gt;Inf.!$O$2,"",VLOOKUP(E74,SF.SL!F:I,4,FALSE))</f>
        <v/>
      </c>
      <c r="H74" s="26" t="str">
        <f ca="1">IF(ROW()-8&gt;Inf.!$O$2,"",VLOOKUP(E74,SF.SL!F:M,8,FALSE))</f>
        <v/>
      </c>
      <c r="I74" s="58"/>
    </row>
    <row r="75" spans="1:9" ht="21.95" customHeight="1">
      <c r="A75" s="20" t="str">
        <f ca="1">VLOOKUP(E75,SF.SL!F:O,10,FALSE)</f>
        <v/>
      </c>
      <c r="B75" s="36" t="str">
        <f ca="1">IFERROR(VLOOKUP(E75,Rec.!B:H,4,FALSE),"")</f>
        <v/>
      </c>
      <c r="C75" s="36" t="str">
        <f ca="1">IFERROR(VLOOKUP(E75,Rec.!B:H,5,FALSE),"")</f>
        <v/>
      </c>
      <c r="D75" s="20" t="str">
        <f ca="1">IFERROR(VLOOKUP(E75,Rec.!B:H,6,FALSE),"")</f>
        <v/>
      </c>
      <c r="E75" s="20" t="str">
        <f ca="1">IFERROR(VLOOKUP(ROW()-8,SF.SL!Q:R,2,FALSE),"")</f>
        <v/>
      </c>
      <c r="F75" s="20" t="str">
        <f ca="1">VLOOKUP(E75,SF.SL!F:J,5,FALSE)</f>
        <v/>
      </c>
      <c r="G75" s="39" t="str">
        <f ca="1">IF(ROW()-8&gt;Inf.!$O$2,"",VLOOKUP(E75,SF.SL!F:I,4,FALSE))</f>
        <v/>
      </c>
      <c r="H75" s="26" t="str">
        <f ca="1">IF(ROW()-8&gt;Inf.!$O$2,"",VLOOKUP(E75,SF.SL!F:M,8,FALSE))</f>
        <v/>
      </c>
      <c r="I75" s="58"/>
    </row>
    <row r="76" spans="1:9" ht="21.95" customHeight="1">
      <c r="A76" s="20" t="str">
        <f ca="1">VLOOKUP(E76,SF.SL!F:O,10,FALSE)</f>
        <v/>
      </c>
      <c r="B76" s="36" t="str">
        <f ca="1">IFERROR(VLOOKUP(E76,Rec.!B:H,4,FALSE),"")</f>
        <v/>
      </c>
      <c r="C76" s="36" t="str">
        <f ca="1">IFERROR(VLOOKUP(E76,Rec.!B:H,5,FALSE),"")</f>
        <v/>
      </c>
      <c r="D76" s="20" t="str">
        <f ca="1">IFERROR(VLOOKUP(E76,Rec.!B:H,6,FALSE),"")</f>
        <v/>
      </c>
      <c r="E76" s="20" t="str">
        <f ca="1">IFERROR(VLOOKUP(ROW()-8,SF.SL!Q:R,2,FALSE),"")</f>
        <v/>
      </c>
      <c r="F76" s="20" t="str">
        <f ca="1">VLOOKUP(E76,SF.SL!F:J,5,FALSE)</f>
        <v/>
      </c>
      <c r="G76" s="39" t="str">
        <f ca="1">IF(ROW()-8&gt;Inf.!$O$2,"",VLOOKUP(E76,SF.SL!F:I,4,FALSE))</f>
        <v/>
      </c>
      <c r="H76" s="26" t="str">
        <f ca="1">IF(ROW()-8&gt;Inf.!$O$2,"",VLOOKUP(E76,SF.SL!F:M,8,FALSE))</f>
        <v/>
      </c>
      <c r="I76" s="58"/>
    </row>
    <row r="77" spans="1:9" ht="21.95" customHeight="1">
      <c r="A77" s="20" t="str">
        <f ca="1">VLOOKUP(E77,SF.SL!F:O,10,FALSE)</f>
        <v/>
      </c>
      <c r="B77" s="36" t="str">
        <f ca="1">IFERROR(VLOOKUP(E77,Rec.!B:H,4,FALSE),"")</f>
        <v/>
      </c>
      <c r="C77" s="36" t="str">
        <f ca="1">IFERROR(VLOOKUP(E77,Rec.!B:H,5,FALSE),"")</f>
        <v/>
      </c>
      <c r="D77" s="20" t="str">
        <f ca="1">IFERROR(VLOOKUP(E77,Rec.!B:H,6,FALSE),"")</f>
        <v/>
      </c>
      <c r="E77" s="20" t="str">
        <f ca="1">IFERROR(VLOOKUP(ROW()-8,SF.SL!Q:R,2,FALSE),"")</f>
        <v/>
      </c>
      <c r="F77" s="20" t="str">
        <f ca="1">VLOOKUP(E77,SF.SL!F:J,5,FALSE)</f>
        <v/>
      </c>
      <c r="G77" s="39" t="str">
        <f ca="1">IF(ROW()-8&gt;Inf.!$O$2,"",VLOOKUP(E77,SF.SL!F:I,4,FALSE))</f>
        <v/>
      </c>
      <c r="H77" s="26" t="str">
        <f ca="1">IF(ROW()-8&gt;Inf.!$O$2,"",VLOOKUP(E77,SF.SL!F:M,8,FALSE))</f>
        <v/>
      </c>
      <c r="I77" s="58"/>
    </row>
    <row r="78" spans="1:9" ht="21.95" customHeight="1">
      <c r="A78" s="20" t="str">
        <f ca="1">VLOOKUP(E78,SF.SL!F:O,10,FALSE)</f>
        <v/>
      </c>
      <c r="B78" s="36" t="str">
        <f ca="1">IFERROR(VLOOKUP(E78,Rec.!B:H,4,FALSE),"")</f>
        <v/>
      </c>
      <c r="C78" s="36" t="str">
        <f ca="1">IFERROR(VLOOKUP(E78,Rec.!B:H,5,FALSE),"")</f>
        <v/>
      </c>
      <c r="D78" s="20" t="str">
        <f ca="1">IFERROR(VLOOKUP(E78,Rec.!B:H,6,FALSE),"")</f>
        <v/>
      </c>
      <c r="E78" s="20" t="str">
        <f ca="1">IFERROR(VLOOKUP(ROW()-8,SF.SL!Q:R,2,FALSE),"")</f>
        <v/>
      </c>
      <c r="F78" s="20" t="str">
        <f ca="1">VLOOKUP(E78,SF.SL!F:J,5,FALSE)</f>
        <v/>
      </c>
      <c r="G78" s="39" t="str">
        <f ca="1">IF(ROW()-8&gt;Inf.!$O$2,"",VLOOKUP(E78,SF.SL!F:I,4,FALSE))</f>
        <v/>
      </c>
      <c r="H78" s="26" t="str">
        <f ca="1">IF(ROW()-8&gt;Inf.!$O$2,"",VLOOKUP(E78,SF.SL!F:M,8,FALSE))</f>
        <v/>
      </c>
      <c r="I78" s="58"/>
    </row>
    <row r="79" spans="1:9" ht="21.95" customHeight="1">
      <c r="A79" s="20" t="str">
        <f ca="1">VLOOKUP(E79,SF.SL!F:O,10,FALSE)</f>
        <v/>
      </c>
      <c r="B79" s="36" t="str">
        <f ca="1">IFERROR(VLOOKUP(E79,Rec.!B:H,4,FALSE),"")</f>
        <v/>
      </c>
      <c r="C79" s="36" t="str">
        <f ca="1">IFERROR(VLOOKUP(E79,Rec.!B:H,5,FALSE),"")</f>
        <v/>
      </c>
      <c r="D79" s="20" t="str">
        <f ca="1">IFERROR(VLOOKUP(E79,Rec.!B:H,6,FALSE),"")</f>
        <v/>
      </c>
      <c r="E79" s="20" t="str">
        <f ca="1">IFERROR(VLOOKUP(ROW()-8,SF.SL!Q:R,2,FALSE),"")</f>
        <v/>
      </c>
      <c r="F79" s="20" t="str">
        <f ca="1">VLOOKUP(E79,SF.SL!F:J,5,FALSE)</f>
        <v/>
      </c>
      <c r="G79" s="39" t="str">
        <f ca="1">IF(ROW()-8&gt;Inf.!$O$2,"",VLOOKUP(E79,SF.SL!F:I,4,FALSE))</f>
        <v/>
      </c>
      <c r="H79" s="26" t="str">
        <f ca="1">IF(ROW()-8&gt;Inf.!$O$2,"",VLOOKUP(E79,SF.SL!F:M,8,FALSE))</f>
        <v/>
      </c>
      <c r="I79" s="58"/>
    </row>
    <row r="80" spans="1:9" ht="21.95" customHeight="1">
      <c r="A80" s="20" t="str">
        <f ca="1">VLOOKUP(E80,SF.SL!F:O,10,FALSE)</f>
        <v/>
      </c>
      <c r="B80" s="36" t="str">
        <f ca="1">IFERROR(VLOOKUP(E80,Rec.!B:H,4,FALSE),"")</f>
        <v/>
      </c>
      <c r="C80" s="36" t="str">
        <f ca="1">IFERROR(VLOOKUP(E80,Rec.!B:H,5,FALSE),"")</f>
        <v/>
      </c>
      <c r="D80" s="20" t="str">
        <f ca="1">IFERROR(VLOOKUP(E80,Rec.!B:H,6,FALSE),"")</f>
        <v/>
      </c>
      <c r="E80" s="20" t="str">
        <f ca="1">IFERROR(VLOOKUP(ROW()-8,SF.SL!Q:R,2,FALSE),"")</f>
        <v/>
      </c>
      <c r="F80" s="20" t="str">
        <f ca="1">VLOOKUP(E80,SF.SL!F:J,5,FALSE)</f>
        <v/>
      </c>
      <c r="G80" s="39" t="str">
        <f ca="1">IF(ROW()-8&gt;Inf.!$O$2,"",VLOOKUP(E80,SF.SL!F:I,4,FALSE))</f>
        <v/>
      </c>
      <c r="H80" s="26" t="str">
        <f ca="1">IF(ROW()-8&gt;Inf.!$O$2,"",VLOOKUP(E80,SF.SL!F:M,8,FALSE))</f>
        <v/>
      </c>
      <c r="I80" s="58"/>
    </row>
    <row r="81" spans="1:9" ht="21.95" customHeight="1">
      <c r="A81" s="20" t="str">
        <f ca="1">VLOOKUP(E81,SF.SL!F:O,10,FALSE)</f>
        <v/>
      </c>
      <c r="B81" s="36" t="str">
        <f ca="1">IFERROR(VLOOKUP(E81,Rec.!B:H,4,FALSE),"")</f>
        <v/>
      </c>
      <c r="C81" s="36" t="str">
        <f ca="1">IFERROR(VLOOKUP(E81,Rec.!B:H,5,FALSE),"")</f>
        <v/>
      </c>
      <c r="D81" s="20" t="str">
        <f ca="1">IFERROR(VLOOKUP(E81,Rec.!B:H,6,FALSE),"")</f>
        <v/>
      </c>
      <c r="E81" s="20" t="str">
        <f ca="1">IFERROR(VLOOKUP(ROW()-8,SF.SL!Q:R,2,FALSE),"")</f>
        <v/>
      </c>
      <c r="F81" s="20" t="str">
        <f ca="1">VLOOKUP(E81,SF.SL!F:J,5,FALSE)</f>
        <v/>
      </c>
      <c r="G81" s="39" t="str">
        <f ca="1">IF(ROW()-8&gt;Inf.!$O$2,"",VLOOKUP(E81,SF.SL!F:I,4,FALSE))</f>
        <v/>
      </c>
      <c r="H81" s="26" t="str">
        <f ca="1">IF(ROW()-8&gt;Inf.!$O$2,"",VLOOKUP(E81,SF.SL!F:M,8,FALSE))</f>
        <v/>
      </c>
      <c r="I81" s="58"/>
    </row>
    <row r="82" spans="1:9" ht="21.95" customHeight="1">
      <c r="A82" s="20" t="str">
        <f ca="1">VLOOKUP(E82,SF.SL!F:O,10,FALSE)</f>
        <v/>
      </c>
      <c r="B82" s="36" t="str">
        <f ca="1">IFERROR(VLOOKUP(E82,Rec.!B:H,4,FALSE),"")</f>
        <v/>
      </c>
      <c r="C82" s="36" t="str">
        <f ca="1">IFERROR(VLOOKUP(E82,Rec.!B:H,5,FALSE),"")</f>
        <v/>
      </c>
      <c r="D82" s="20" t="str">
        <f ca="1">IFERROR(VLOOKUP(E82,Rec.!B:H,6,FALSE),"")</f>
        <v/>
      </c>
      <c r="E82" s="20" t="str">
        <f ca="1">IFERROR(VLOOKUP(ROW()-8,SF.SL!Q:R,2,FALSE),"")</f>
        <v/>
      </c>
      <c r="F82" s="20" t="str">
        <f ca="1">VLOOKUP(E82,SF.SL!F:J,5,FALSE)</f>
        <v/>
      </c>
      <c r="G82" s="39" t="str">
        <f ca="1">IF(ROW()-8&gt;Inf.!$O$2,"",VLOOKUP(E82,SF.SL!F:I,4,FALSE))</f>
        <v/>
      </c>
      <c r="H82" s="26" t="str">
        <f ca="1">IF(ROW()-8&gt;Inf.!$O$2,"",VLOOKUP(E82,SF.SL!F:M,8,FALSE))</f>
        <v/>
      </c>
      <c r="I82" s="58"/>
    </row>
    <row r="83" spans="1:9" ht="21.95" customHeight="1">
      <c r="A83" s="20" t="str">
        <f ca="1">VLOOKUP(E83,SF.SL!F:O,10,FALSE)</f>
        <v/>
      </c>
      <c r="B83" s="36" t="str">
        <f ca="1">IFERROR(VLOOKUP(E83,Rec.!B:H,4,FALSE),"")</f>
        <v/>
      </c>
      <c r="C83" s="36" t="str">
        <f ca="1">IFERROR(VLOOKUP(E83,Rec.!B:H,5,FALSE),"")</f>
        <v/>
      </c>
      <c r="D83" s="20" t="str">
        <f ca="1">IFERROR(VLOOKUP(E83,Rec.!B:H,6,FALSE),"")</f>
        <v/>
      </c>
      <c r="E83" s="20" t="str">
        <f ca="1">IFERROR(VLOOKUP(ROW()-8,SF.SL!Q:R,2,FALSE),"")</f>
        <v/>
      </c>
      <c r="F83" s="20" t="str">
        <f ca="1">VLOOKUP(E83,SF.SL!F:J,5,FALSE)</f>
        <v/>
      </c>
      <c r="G83" s="39" t="str">
        <f ca="1">IF(ROW()-8&gt;Inf.!$O$2,"",VLOOKUP(E83,SF.SL!F:I,4,FALSE))</f>
        <v/>
      </c>
      <c r="H83" s="26" t="str">
        <f ca="1">IF(ROW()-8&gt;Inf.!$O$2,"",VLOOKUP(E83,SF.SL!F:M,8,FALSE))</f>
        <v/>
      </c>
      <c r="I83" s="58"/>
    </row>
    <row r="84" spans="1:9" ht="21.95" customHeight="1">
      <c r="A84" s="20" t="str">
        <f ca="1">VLOOKUP(E84,SF.SL!F:O,10,FALSE)</f>
        <v/>
      </c>
      <c r="B84" s="36" t="str">
        <f ca="1">IFERROR(VLOOKUP(E84,Rec.!B:H,4,FALSE),"")</f>
        <v/>
      </c>
      <c r="C84" s="36" t="str">
        <f ca="1">IFERROR(VLOOKUP(E84,Rec.!B:H,5,FALSE),"")</f>
        <v/>
      </c>
      <c r="D84" s="20" t="str">
        <f ca="1">IFERROR(VLOOKUP(E84,Rec.!B:H,6,FALSE),"")</f>
        <v/>
      </c>
      <c r="E84" s="20" t="str">
        <f ca="1">IFERROR(VLOOKUP(ROW()-8,SF.SL!Q:R,2,FALSE),"")</f>
        <v/>
      </c>
      <c r="F84" s="20" t="str">
        <f ca="1">VLOOKUP(E84,SF.SL!F:J,5,FALSE)</f>
        <v/>
      </c>
      <c r="G84" s="39" t="str">
        <f ca="1">IF(ROW()-8&gt;Inf.!$O$2,"",VLOOKUP(E84,SF.SL!F:I,4,FALSE))</f>
        <v/>
      </c>
      <c r="H84" s="26" t="str">
        <f ca="1">IF(ROW()-8&gt;Inf.!$O$2,"",VLOOKUP(E84,SF.SL!F:M,8,FALSE))</f>
        <v/>
      </c>
      <c r="I84" s="58"/>
    </row>
    <row r="85" spans="1:9" ht="21.95" customHeight="1">
      <c r="A85" s="20" t="str">
        <f ca="1">VLOOKUP(E85,SF.SL!F:O,10,FALSE)</f>
        <v/>
      </c>
      <c r="B85" s="36" t="str">
        <f ca="1">IFERROR(VLOOKUP(E85,Rec.!B:H,4,FALSE),"")</f>
        <v/>
      </c>
      <c r="C85" s="36" t="str">
        <f ca="1">IFERROR(VLOOKUP(E85,Rec.!B:H,5,FALSE),"")</f>
        <v/>
      </c>
      <c r="D85" s="20" t="str">
        <f ca="1">IFERROR(VLOOKUP(E85,Rec.!B:H,6,FALSE),"")</f>
        <v/>
      </c>
      <c r="E85" s="20" t="str">
        <f ca="1">IFERROR(VLOOKUP(ROW()-8,SF.SL!Q:R,2,FALSE),"")</f>
        <v/>
      </c>
      <c r="F85" s="20" t="str">
        <f ca="1">VLOOKUP(E85,SF.SL!F:J,5,FALSE)</f>
        <v/>
      </c>
      <c r="G85" s="39" t="str">
        <f ca="1">IF(ROW()-8&gt;Inf.!$O$2,"",VLOOKUP(E85,SF.SL!F:I,4,FALSE))</f>
        <v/>
      </c>
      <c r="H85" s="26" t="str">
        <f ca="1">IF(ROW()-8&gt;Inf.!$O$2,"",VLOOKUP(E85,SF.SL!F:M,8,FALSE))</f>
        <v/>
      </c>
      <c r="I85" s="58"/>
    </row>
    <row r="86" spans="1:9" ht="21.95" customHeight="1">
      <c r="A86" s="20" t="str">
        <f ca="1">VLOOKUP(E86,SF.SL!F:O,10,FALSE)</f>
        <v/>
      </c>
      <c r="B86" s="36" t="str">
        <f ca="1">IFERROR(VLOOKUP(E86,Rec.!B:H,4,FALSE),"")</f>
        <v/>
      </c>
      <c r="C86" s="36" t="str">
        <f ca="1">IFERROR(VLOOKUP(E86,Rec.!B:H,5,FALSE),"")</f>
        <v/>
      </c>
      <c r="D86" s="20" t="str">
        <f ca="1">IFERROR(VLOOKUP(E86,Rec.!B:H,6,FALSE),"")</f>
        <v/>
      </c>
      <c r="E86" s="20" t="str">
        <f ca="1">IFERROR(VLOOKUP(ROW()-8,SF.SL!Q:R,2,FALSE),"")</f>
        <v/>
      </c>
      <c r="F86" s="20" t="str">
        <f ca="1">VLOOKUP(E86,SF.SL!F:J,5,FALSE)</f>
        <v/>
      </c>
      <c r="G86" s="39" t="str">
        <f ca="1">IF(ROW()-8&gt;Inf.!$O$2,"",VLOOKUP(E86,SF.SL!F:I,4,FALSE))</f>
        <v/>
      </c>
      <c r="H86" s="26" t="str">
        <f ca="1">IF(ROW()-8&gt;Inf.!$O$2,"",VLOOKUP(E86,SF.SL!F:M,8,FALSE))</f>
        <v/>
      </c>
      <c r="I86" s="58"/>
    </row>
    <row r="87" spans="1:9" ht="21.95" customHeight="1">
      <c r="A87" s="20" t="str">
        <f ca="1">VLOOKUP(E87,SF.SL!F:O,10,FALSE)</f>
        <v/>
      </c>
      <c r="B87" s="36" t="str">
        <f ca="1">IFERROR(VLOOKUP(E87,Rec.!B:H,4,FALSE),"")</f>
        <v/>
      </c>
      <c r="C87" s="36" t="str">
        <f ca="1">IFERROR(VLOOKUP(E87,Rec.!B:H,5,FALSE),"")</f>
        <v/>
      </c>
      <c r="D87" s="20" t="str">
        <f ca="1">IFERROR(VLOOKUP(E87,Rec.!B:H,6,FALSE),"")</f>
        <v/>
      </c>
      <c r="E87" s="20" t="str">
        <f ca="1">IFERROR(VLOOKUP(ROW()-8,SF.SL!Q:R,2,FALSE),"")</f>
        <v/>
      </c>
      <c r="F87" s="20" t="str">
        <f ca="1">VLOOKUP(E87,SF.SL!F:J,5,FALSE)</f>
        <v/>
      </c>
      <c r="G87" s="39" t="str">
        <f ca="1">IF(ROW()-8&gt;Inf.!$O$2,"",VLOOKUP(E87,SF.SL!F:I,4,FALSE))</f>
        <v/>
      </c>
      <c r="H87" s="26" t="str">
        <f ca="1">IF(ROW()-8&gt;Inf.!$O$2,"",VLOOKUP(E87,SF.SL!F:M,8,FALSE))</f>
        <v/>
      </c>
      <c r="I87" s="58"/>
    </row>
    <row r="88" spans="1:9" ht="21.95" customHeight="1">
      <c r="A88" s="20" t="str">
        <f ca="1">VLOOKUP(E88,SF.SL!F:O,10,FALSE)</f>
        <v/>
      </c>
      <c r="B88" s="36" t="str">
        <f ca="1">IFERROR(VLOOKUP(E88,Rec.!B:H,4,FALSE),"")</f>
        <v/>
      </c>
      <c r="C88" s="36" t="str">
        <f ca="1">IFERROR(VLOOKUP(E88,Rec.!B:H,5,FALSE),"")</f>
        <v/>
      </c>
      <c r="D88" s="20" t="str">
        <f ca="1">IFERROR(VLOOKUP(E88,Rec.!B:H,6,FALSE),"")</f>
        <v/>
      </c>
      <c r="E88" s="20" t="str">
        <f ca="1">IFERROR(VLOOKUP(ROW()-8,SF.SL!Q:R,2,FALSE),"")</f>
        <v/>
      </c>
      <c r="F88" s="20" t="str">
        <f ca="1">VLOOKUP(E88,SF.SL!F:J,5,FALSE)</f>
        <v/>
      </c>
      <c r="G88" s="39" t="str">
        <f ca="1">IF(ROW()-8&gt;Inf.!$O$2,"",VLOOKUP(E88,SF.SL!F:I,4,FALSE))</f>
        <v/>
      </c>
      <c r="H88" s="26" t="str">
        <f ca="1">IF(ROW()-8&gt;Inf.!$O$2,"",VLOOKUP(E88,SF.SL!F:M,8,FALSE))</f>
        <v/>
      </c>
      <c r="I88" s="58"/>
    </row>
    <row r="89" spans="1:9" ht="21.95" customHeight="1">
      <c r="A89" s="20" t="str">
        <f ca="1">VLOOKUP(E89,SF.SL!F:O,10,FALSE)</f>
        <v/>
      </c>
      <c r="B89" s="36" t="str">
        <f ca="1">IFERROR(VLOOKUP(E89,Rec.!B:H,4,FALSE),"")</f>
        <v/>
      </c>
      <c r="C89" s="36" t="str">
        <f ca="1">IFERROR(VLOOKUP(E89,Rec.!B:H,5,FALSE),"")</f>
        <v/>
      </c>
      <c r="D89" s="20" t="str">
        <f ca="1">IFERROR(VLOOKUP(E89,Rec.!B:H,6,FALSE),"")</f>
        <v/>
      </c>
      <c r="E89" s="20" t="str">
        <f ca="1">IFERROR(VLOOKUP(ROW()-8,SF.SL!Q:R,2,FALSE),"")</f>
        <v/>
      </c>
      <c r="F89" s="20" t="str">
        <f ca="1">VLOOKUP(E89,SF.SL!F:J,5,FALSE)</f>
        <v/>
      </c>
      <c r="G89" s="39" t="str">
        <f ca="1">IF(ROW()-8&gt;Inf.!$O$2,"",VLOOKUP(E89,SF.SL!F:I,4,FALSE))</f>
        <v/>
      </c>
      <c r="H89" s="26" t="str">
        <f ca="1">IF(ROW()-8&gt;Inf.!$O$2,"",VLOOKUP(E89,SF.SL!F:M,8,FALSE))</f>
        <v/>
      </c>
      <c r="I89" s="58"/>
    </row>
    <row r="90" spans="1:9" ht="21.95" customHeight="1">
      <c r="A90" s="20" t="str">
        <f ca="1">VLOOKUP(E90,SF.SL!F:O,10,FALSE)</f>
        <v/>
      </c>
      <c r="B90" s="36" t="str">
        <f ca="1">IFERROR(VLOOKUP(E90,Rec.!B:H,4,FALSE),"")</f>
        <v/>
      </c>
      <c r="C90" s="36" t="str">
        <f ca="1">IFERROR(VLOOKUP(E90,Rec.!B:H,5,FALSE),"")</f>
        <v/>
      </c>
      <c r="D90" s="20" t="str">
        <f ca="1">IFERROR(VLOOKUP(E90,Rec.!B:H,6,FALSE),"")</f>
        <v/>
      </c>
      <c r="E90" s="20" t="str">
        <f ca="1">IFERROR(VLOOKUP(ROW()-8,SF.SL!Q:R,2,FALSE),"")</f>
        <v/>
      </c>
      <c r="F90" s="20" t="str">
        <f ca="1">VLOOKUP(E90,SF.SL!F:J,5,FALSE)</f>
        <v/>
      </c>
      <c r="G90" s="39" t="str">
        <f ca="1">IF(ROW()-8&gt;Inf.!$O$2,"",VLOOKUP(E90,SF.SL!F:I,4,FALSE))</f>
        <v/>
      </c>
      <c r="H90" s="26" t="str">
        <f ca="1">IF(ROW()-8&gt;Inf.!$O$2,"",VLOOKUP(E90,SF.SL!F:M,8,FALSE))</f>
        <v/>
      </c>
      <c r="I90" s="58"/>
    </row>
    <row r="91" spans="1:9" ht="21.95" customHeight="1">
      <c r="A91" s="20" t="str">
        <f ca="1">VLOOKUP(E91,SF.SL!F:O,10,FALSE)</f>
        <v/>
      </c>
      <c r="B91" s="36" t="str">
        <f ca="1">IFERROR(VLOOKUP(E91,Rec.!B:H,4,FALSE),"")</f>
        <v/>
      </c>
      <c r="C91" s="36" t="str">
        <f ca="1">IFERROR(VLOOKUP(E91,Rec.!B:H,5,FALSE),"")</f>
        <v/>
      </c>
      <c r="D91" s="20" t="str">
        <f ca="1">IFERROR(VLOOKUP(E91,Rec.!B:H,6,FALSE),"")</f>
        <v/>
      </c>
      <c r="E91" s="20" t="str">
        <f ca="1">IFERROR(VLOOKUP(ROW()-8,SF.SL!Q:R,2,FALSE),"")</f>
        <v/>
      </c>
      <c r="F91" s="20" t="str">
        <f ca="1">VLOOKUP(E91,SF.SL!F:J,5,FALSE)</f>
        <v/>
      </c>
      <c r="G91" s="39" t="str">
        <f ca="1">IF(ROW()-8&gt;Inf.!$O$2,"",VLOOKUP(E91,SF.SL!F:I,4,FALSE))</f>
        <v/>
      </c>
      <c r="H91" s="26" t="str">
        <f ca="1">IF(ROW()-8&gt;Inf.!$O$2,"",VLOOKUP(E91,SF.SL!F:M,8,FALSE))</f>
        <v/>
      </c>
      <c r="I91" s="58"/>
    </row>
    <row r="92" spans="1:9" ht="21.95" customHeight="1">
      <c r="A92" s="20" t="str">
        <f ca="1">VLOOKUP(E92,SF.SL!F:O,10,FALSE)</f>
        <v/>
      </c>
      <c r="B92" s="36" t="str">
        <f ca="1">IFERROR(VLOOKUP(E92,Rec.!B:H,4,FALSE),"")</f>
        <v/>
      </c>
      <c r="C92" s="36" t="str">
        <f ca="1">IFERROR(VLOOKUP(E92,Rec.!B:H,5,FALSE),"")</f>
        <v/>
      </c>
      <c r="D92" s="20" t="str">
        <f ca="1">IFERROR(VLOOKUP(E92,Rec.!B:H,6,FALSE),"")</f>
        <v/>
      </c>
      <c r="E92" s="20" t="str">
        <f ca="1">IFERROR(VLOOKUP(ROW()-8,SF.SL!Q:R,2,FALSE),"")</f>
        <v/>
      </c>
      <c r="F92" s="20" t="str">
        <f ca="1">VLOOKUP(E92,SF.SL!F:J,5,FALSE)</f>
        <v/>
      </c>
      <c r="G92" s="39" t="str">
        <f ca="1">IF(ROW()-8&gt;Inf.!$O$2,"",VLOOKUP(E92,SF.SL!F:I,4,FALSE))</f>
        <v/>
      </c>
      <c r="H92" s="26" t="str">
        <f ca="1">IF(ROW()-8&gt;Inf.!$O$2,"",VLOOKUP(E92,SF.SL!F:M,8,FALSE))</f>
        <v/>
      </c>
      <c r="I92" s="58"/>
    </row>
    <row r="93" spans="1:9" ht="21.95" customHeight="1">
      <c r="A93" s="20" t="str">
        <f ca="1">VLOOKUP(E93,SF.SL!F:O,10,FALSE)</f>
        <v/>
      </c>
      <c r="B93" s="36" t="str">
        <f ca="1">IFERROR(VLOOKUP(E93,Rec.!B:H,4,FALSE),"")</f>
        <v/>
      </c>
      <c r="C93" s="36" t="str">
        <f ca="1">IFERROR(VLOOKUP(E93,Rec.!B:H,5,FALSE),"")</f>
        <v/>
      </c>
      <c r="D93" s="20" t="str">
        <f ca="1">IFERROR(VLOOKUP(E93,Rec.!B:H,6,FALSE),"")</f>
        <v/>
      </c>
      <c r="E93" s="20" t="str">
        <f ca="1">IFERROR(VLOOKUP(ROW()-8,SF.SL!Q:R,2,FALSE),"")</f>
        <v/>
      </c>
      <c r="F93" s="20" t="str">
        <f ca="1">VLOOKUP(E93,SF.SL!F:J,5,FALSE)</f>
        <v/>
      </c>
      <c r="G93" s="39" t="str">
        <f ca="1">IF(ROW()-8&gt;Inf.!$O$2,"",VLOOKUP(E93,SF.SL!F:I,4,FALSE))</f>
        <v/>
      </c>
      <c r="H93" s="26" t="str">
        <f ca="1">IF(ROW()-8&gt;Inf.!$O$2,"",VLOOKUP(E93,SF.SL!F:M,8,FALSE))</f>
        <v/>
      </c>
      <c r="I93" s="58"/>
    </row>
    <row r="94" spans="1:9" ht="21.95" customHeight="1">
      <c r="A94" s="20" t="str">
        <f ca="1">VLOOKUP(E94,SF.SL!F:O,10,FALSE)</f>
        <v/>
      </c>
      <c r="B94" s="36" t="str">
        <f ca="1">IFERROR(VLOOKUP(E94,Rec.!B:H,4,FALSE),"")</f>
        <v/>
      </c>
      <c r="C94" s="36" t="str">
        <f ca="1">IFERROR(VLOOKUP(E94,Rec.!B:H,5,FALSE),"")</f>
        <v/>
      </c>
      <c r="D94" s="20" t="str">
        <f ca="1">IFERROR(VLOOKUP(E94,Rec.!B:H,6,FALSE),"")</f>
        <v/>
      </c>
      <c r="E94" s="20" t="str">
        <f ca="1">IFERROR(VLOOKUP(ROW()-8,SF.SL!Q:R,2,FALSE),"")</f>
        <v/>
      </c>
      <c r="F94" s="20" t="str">
        <f ca="1">VLOOKUP(E94,SF.SL!F:J,5,FALSE)</f>
        <v/>
      </c>
      <c r="G94" s="39" t="str">
        <f ca="1">IF(ROW()-8&gt;Inf.!$O$2,"",VLOOKUP(E94,SF.SL!F:I,4,FALSE))</f>
        <v/>
      </c>
      <c r="H94" s="26" t="str">
        <f ca="1">IF(ROW()-8&gt;Inf.!$O$2,"",VLOOKUP(E94,SF.SL!F:M,8,FALSE))</f>
        <v/>
      </c>
      <c r="I94" s="58"/>
    </row>
    <row r="95" spans="1:9" ht="21.95" customHeight="1">
      <c r="A95" s="20" t="str">
        <f ca="1">VLOOKUP(E95,SF.SL!F:O,10,FALSE)</f>
        <v/>
      </c>
      <c r="B95" s="36" t="str">
        <f ca="1">IFERROR(VLOOKUP(E95,Rec.!B:H,4,FALSE),"")</f>
        <v/>
      </c>
      <c r="C95" s="36" t="str">
        <f ca="1">IFERROR(VLOOKUP(E95,Rec.!B:H,5,FALSE),"")</f>
        <v/>
      </c>
      <c r="D95" s="20" t="str">
        <f ca="1">IFERROR(VLOOKUP(E95,Rec.!B:H,6,FALSE),"")</f>
        <v/>
      </c>
      <c r="E95" s="20" t="str">
        <f ca="1">IFERROR(VLOOKUP(ROW()-8,SF.SL!Q:R,2,FALSE),"")</f>
        <v/>
      </c>
      <c r="F95" s="20" t="str">
        <f ca="1">VLOOKUP(E95,SF.SL!F:J,5,FALSE)</f>
        <v/>
      </c>
      <c r="G95" s="39" t="str">
        <f ca="1">IF(ROW()-8&gt;Inf.!$O$2,"",VLOOKUP(E95,SF.SL!F:I,4,FALSE))</f>
        <v/>
      </c>
      <c r="H95" s="26" t="str">
        <f ca="1">IF(ROW()-8&gt;Inf.!$O$2,"",VLOOKUP(E95,SF.SL!F:M,8,FALSE))</f>
        <v/>
      </c>
      <c r="I95" s="58"/>
    </row>
    <row r="96" spans="1:9" ht="21.95" customHeight="1">
      <c r="A96" s="20" t="str">
        <f ca="1">VLOOKUP(E96,SF.SL!F:O,10,FALSE)</f>
        <v/>
      </c>
      <c r="B96" s="36" t="str">
        <f ca="1">IFERROR(VLOOKUP(E96,Rec.!B:H,4,FALSE),"")</f>
        <v/>
      </c>
      <c r="C96" s="36" t="str">
        <f ca="1">IFERROR(VLOOKUP(E96,Rec.!B:H,5,FALSE),"")</f>
        <v/>
      </c>
      <c r="D96" s="20" t="str">
        <f ca="1">IFERROR(VLOOKUP(E96,Rec.!B:H,6,FALSE),"")</f>
        <v/>
      </c>
      <c r="E96" s="20" t="str">
        <f ca="1">IFERROR(VLOOKUP(ROW()-8,SF.SL!Q:R,2,FALSE),"")</f>
        <v/>
      </c>
      <c r="F96" s="20" t="str">
        <f ca="1">VLOOKUP(E96,SF.SL!F:J,5,FALSE)</f>
        <v/>
      </c>
      <c r="G96" s="39" t="str">
        <f ca="1">IF(ROW()-8&gt;Inf.!$O$2,"",VLOOKUP(E96,SF.SL!F:I,4,FALSE))</f>
        <v/>
      </c>
      <c r="H96" s="26" t="str">
        <f ca="1">IF(ROW()-8&gt;Inf.!$O$2,"",VLOOKUP(E96,SF.SL!F:M,8,FALSE))</f>
        <v/>
      </c>
      <c r="I96" s="58"/>
    </row>
    <row r="97" spans="1:9" ht="21.95" customHeight="1">
      <c r="A97" s="20" t="str">
        <f ca="1">VLOOKUP(E97,SF.SL!F:O,10,FALSE)</f>
        <v/>
      </c>
      <c r="B97" s="36" t="str">
        <f ca="1">IFERROR(VLOOKUP(E97,Rec.!B:H,4,FALSE),"")</f>
        <v/>
      </c>
      <c r="C97" s="36" t="str">
        <f ca="1">IFERROR(VLOOKUP(E97,Rec.!B:H,5,FALSE),"")</f>
        <v/>
      </c>
      <c r="D97" s="20" t="str">
        <f ca="1">IFERROR(VLOOKUP(E97,Rec.!B:H,6,FALSE),"")</f>
        <v/>
      </c>
      <c r="E97" s="20" t="str">
        <f ca="1">IFERROR(VLOOKUP(ROW()-8,SF.SL!Q:R,2,FALSE),"")</f>
        <v/>
      </c>
      <c r="F97" s="20" t="str">
        <f ca="1">VLOOKUP(E97,SF.SL!F:J,5,FALSE)</f>
        <v/>
      </c>
      <c r="G97" s="39" t="str">
        <f ca="1">IF(ROW()-8&gt;Inf.!$O$2,"",VLOOKUP(E97,SF.SL!F:I,4,FALSE))</f>
        <v/>
      </c>
      <c r="H97" s="26" t="str">
        <f ca="1">IF(ROW()-8&gt;Inf.!$O$2,"",VLOOKUP(E97,SF.SL!F:M,8,FALSE))</f>
        <v/>
      </c>
      <c r="I97" s="58"/>
    </row>
    <row r="98" spans="1:9" ht="21.95" customHeight="1">
      <c r="A98" s="20" t="str">
        <f ca="1">VLOOKUP(E98,SF.SL!F:O,10,FALSE)</f>
        <v/>
      </c>
      <c r="B98" s="36" t="str">
        <f ca="1">IFERROR(VLOOKUP(E98,Rec.!B:H,4,FALSE),"")</f>
        <v/>
      </c>
      <c r="C98" s="36" t="str">
        <f ca="1">IFERROR(VLOOKUP(E98,Rec.!B:H,5,FALSE),"")</f>
        <v/>
      </c>
      <c r="D98" s="20" t="str">
        <f ca="1">IFERROR(VLOOKUP(E98,Rec.!B:H,6,FALSE),"")</f>
        <v/>
      </c>
      <c r="E98" s="20" t="str">
        <f ca="1">IFERROR(VLOOKUP(ROW()-8,SF.SL!Q:R,2,FALSE),"")</f>
        <v/>
      </c>
      <c r="F98" s="20" t="str">
        <f ca="1">VLOOKUP(E98,SF.SL!F:J,5,FALSE)</f>
        <v/>
      </c>
      <c r="G98" s="39" t="str">
        <f ca="1">IF(ROW()-8&gt;Inf.!$O$2,"",VLOOKUP(E98,SF.SL!F:I,4,FALSE))</f>
        <v/>
      </c>
      <c r="H98" s="26" t="str">
        <f ca="1">IF(ROW()-8&gt;Inf.!$O$2,"",VLOOKUP(E98,SF.SL!F:M,8,FALSE))</f>
        <v/>
      </c>
      <c r="I98" s="58"/>
    </row>
    <row r="99" spans="1:9" ht="21.95" customHeight="1">
      <c r="A99" s="20" t="str">
        <f ca="1">VLOOKUP(E99,SF.SL!F:O,10,FALSE)</f>
        <v/>
      </c>
      <c r="B99" s="36" t="str">
        <f ca="1">IFERROR(VLOOKUP(E99,Rec.!B:H,4,FALSE),"")</f>
        <v/>
      </c>
      <c r="C99" s="36" t="str">
        <f ca="1">IFERROR(VLOOKUP(E99,Rec.!B:H,5,FALSE),"")</f>
        <v/>
      </c>
      <c r="D99" s="20" t="str">
        <f ca="1">IFERROR(VLOOKUP(E99,Rec.!B:H,6,FALSE),"")</f>
        <v/>
      </c>
      <c r="E99" s="20" t="str">
        <f ca="1">IFERROR(VLOOKUP(ROW()-8,SF.SL!Q:R,2,FALSE),"")</f>
        <v/>
      </c>
      <c r="F99" s="20" t="str">
        <f ca="1">VLOOKUP(E99,SF.SL!F:J,5,FALSE)</f>
        <v/>
      </c>
      <c r="G99" s="39" t="str">
        <f ca="1">IF(ROW()-8&gt;Inf.!$O$2,"",VLOOKUP(E99,SF.SL!F:I,4,FALSE))</f>
        <v/>
      </c>
      <c r="H99" s="26" t="str">
        <f ca="1">IF(ROW()-8&gt;Inf.!$O$2,"",VLOOKUP(E99,SF.SL!F:M,8,FALSE))</f>
        <v/>
      </c>
      <c r="I99" s="58"/>
    </row>
    <row r="100" spans="1:9" ht="21.95" customHeight="1">
      <c r="A100" s="20" t="str">
        <f ca="1">VLOOKUP(E100,SF.SL!F:O,10,FALSE)</f>
        <v/>
      </c>
      <c r="B100" s="36" t="str">
        <f ca="1">IFERROR(VLOOKUP(E100,Rec.!B:H,4,FALSE),"")</f>
        <v/>
      </c>
      <c r="C100" s="36" t="str">
        <f ca="1">IFERROR(VLOOKUP(E100,Rec.!B:H,5,FALSE),"")</f>
        <v/>
      </c>
      <c r="D100" s="20" t="str">
        <f ca="1">IFERROR(VLOOKUP(E100,Rec.!B:H,6,FALSE),"")</f>
        <v/>
      </c>
      <c r="E100" s="20" t="str">
        <f ca="1">IFERROR(VLOOKUP(ROW()-8,SF.SL!Q:R,2,FALSE),"")</f>
        <v/>
      </c>
      <c r="F100" s="20" t="str">
        <f ca="1">VLOOKUP(E100,SF.SL!F:J,5,FALSE)</f>
        <v/>
      </c>
      <c r="G100" s="39" t="str">
        <f ca="1">IF(ROW()-8&gt;Inf.!$O$2,"",VLOOKUP(E100,SF.SL!F:I,4,FALSE))</f>
        <v/>
      </c>
      <c r="H100" s="26" t="str">
        <f ca="1">IF(ROW()-8&gt;Inf.!$O$2,"",VLOOKUP(E100,SF.SL!F:M,8,FALSE))</f>
        <v/>
      </c>
      <c r="I100" s="58"/>
    </row>
    <row r="101" spans="1:9" ht="21.95" customHeight="1">
      <c r="A101" s="20" t="str">
        <f ca="1">VLOOKUP(E101,SF.SL!F:O,10,FALSE)</f>
        <v/>
      </c>
      <c r="B101" s="36" t="str">
        <f ca="1">IFERROR(VLOOKUP(E101,Rec.!B:H,4,FALSE),"")</f>
        <v/>
      </c>
      <c r="C101" s="36" t="str">
        <f ca="1">IFERROR(VLOOKUP(E101,Rec.!B:H,5,FALSE),"")</f>
        <v/>
      </c>
      <c r="D101" s="20" t="str">
        <f ca="1">IFERROR(VLOOKUP(E101,Rec.!B:H,6,FALSE),"")</f>
        <v/>
      </c>
      <c r="E101" s="20" t="str">
        <f ca="1">IFERROR(VLOOKUP(ROW()-8,SF.SL!Q:R,2,FALSE),"")</f>
        <v/>
      </c>
      <c r="F101" s="20" t="str">
        <f ca="1">VLOOKUP(E101,SF.SL!F:J,5,FALSE)</f>
        <v/>
      </c>
      <c r="G101" s="39" t="str">
        <f ca="1">IF(ROW()-8&gt;Inf.!$O$2,"",VLOOKUP(E101,SF.SL!F:I,4,FALSE))</f>
        <v/>
      </c>
      <c r="H101" s="26" t="str">
        <f ca="1">IF(ROW()-8&gt;Inf.!$O$2,"",VLOOKUP(E101,SF.SL!F:M,8,FALSE))</f>
        <v/>
      </c>
      <c r="I101" s="58"/>
    </row>
    <row r="102" spans="1:9" ht="21.95" customHeight="1">
      <c r="A102" s="20" t="str">
        <f ca="1">VLOOKUP(E102,SF.SL!F:O,10,FALSE)</f>
        <v/>
      </c>
      <c r="B102" s="36" t="str">
        <f ca="1">IFERROR(VLOOKUP(E102,Rec.!B:H,4,FALSE),"")</f>
        <v/>
      </c>
      <c r="C102" s="36" t="str">
        <f ca="1">IFERROR(VLOOKUP(E102,Rec.!B:H,5,FALSE),"")</f>
        <v/>
      </c>
      <c r="D102" s="20" t="str">
        <f ca="1">IFERROR(VLOOKUP(E102,Rec.!B:H,6,FALSE),"")</f>
        <v/>
      </c>
      <c r="E102" s="20" t="str">
        <f ca="1">IFERROR(VLOOKUP(ROW()-8,SF.SL!Q:R,2,FALSE),"")</f>
        <v/>
      </c>
      <c r="F102" s="20" t="str">
        <f ca="1">VLOOKUP(E102,SF.SL!F:J,5,FALSE)</f>
        <v/>
      </c>
      <c r="G102" s="39" t="str">
        <f ca="1">IF(ROW()-8&gt;Inf.!$O$2,"",VLOOKUP(E102,SF.SL!F:I,4,FALSE))</f>
        <v/>
      </c>
      <c r="H102" s="26" t="str">
        <f ca="1">IF(ROW()-8&gt;Inf.!$O$2,"",VLOOKUP(E102,SF.SL!F:M,8,FALSE))</f>
        <v/>
      </c>
      <c r="I102" s="58"/>
    </row>
    <row r="103" spans="1:9" ht="21.95" customHeight="1">
      <c r="A103" s="20" t="str">
        <f ca="1">VLOOKUP(E103,SF.SL!F:O,10,FALSE)</f>
        <v/>
      </c>
      <c r="B103" s="36" t="str">
        <f ca="1">IFERROR(VLOOKUP(E103,Rec.!B:H,4,FALSE),"")</f>
        <v/>
      </c>
      <c r="C103" s="36" t="str">
        <f ca="1">IFERROR(VLOOKUP(E103,Rec.!B:H,5,FALSE),"")</f>
        <v/>
      </c>
      <c r="D103" s="20" t="str">
        <f ca="1">IFERROR(VLOOKUP(E103,Rec.!B:H,6,FALSE),"")</f>
        <v/>
      </c>
      <c r="E103" s="20" t="str">
        <f ca="1">IFERROR(VLOOKUP(ROW()-8,SF.SL!Q:R,2,FALSE),"")</f>
        <v/>
      </c>
      <c r="F103" s="20" t="str">
        <f ca="1">VLOOKUP(E103,SF.SL!F:J,5,FALSE)</f>
        <v/>
      </c>
      <c r="G103" s="39" t="str">
        <f ca="1">IF(ROW()-8&gt;Inf.!$O$2,"",VLOOKUP(E103,SF.SL!F:I,4,FALSE))</f>
        <v/>
      </c>
      <c r="H103" s="26" t="str">
        <f ca="1">IF(ROW()-8&gt;Inf.!$O$2,"",VLOOKUP(E103,SF.SL!F:M,8,FALSE))</f>
        <v/>
      </c>
      <c r="I103" s="58"/>
    </row>
    <row r="104" spans="1:9" ht="21.95" customHeight="1">
      <c r="A104" s="20" t="str">
        <f ca="1">VLOOKUP(E104,SF.SL!F:O,10,FALSE)</f>
        <v/>
      </c>
      <c r="B104" s="36" t="str">
        <f ca="1">IFERROR(VLOOKUP(E104,Rec.!B:H,4,FALSE),"")</f>
        <v/>
      </c>
      <c r="C104" s="36" t="str">
        <f ca="1">IFERROR(VLOOKUP(E104,Rec.!B:H,5,FALSE),"")</f>
        <v/>
      </c>
      <c r="D104" s="20" t="str">
        <f ca="1">IFERROR(VLOOKUP(E104,Rec.!B:H,6,FALSE),"")</f>
        <v/>
      </c>
      <c r="E104" s="20" t="str">
        <f ca="1">IFERROR(VLOOKUP(ROW()-8,SF.SL!Q:R,2,FALSE),"")</f>
        <v/>
      </c>
      <c r="F104" s="20" t="str">
        <f ca="1">VLOOKUP(E104,SF.SL!F:J,5,FALSE)</f>
        <v/>
      </c>
      <c r="G104" s="39" t="str">
        <f ca="1">IF(ROW()-8&gt;Inf.!$O$2,"",VLOOKUP(E104,SF.SL!F:I,4,FALSE))</f>
        <v/>
      </c>
      <c r="H104" s="26" t="str">
        <f ca="1">IF(ROW()-8&gt;Inf.!$O$2,"",VLOOKUP(E104,SF.SL!F:M,8,FALSE))</f>
        <v/>
      </c>
      <c r="I104" s="58"/>
    </row>
    <row r="105" spans="1:9" ht="21.95" customHeight="1">
      <c r="A105" s="20" t="str">
        <f ca="1">VLOOKUP(E105,SF.SL!F:O,10,FALSE)</f>
        <v/>
      </c>
      <c r="B105" s="36" t="str">
        <f ca="1">IFERROR(VLOOKUP(E105,Rec.!B:H,4,FALSE),"")</f>
        <v/>
      </c>
      <c r="C105" s="36" t="str">
        <f ca="1">IFERROR(VLOOKUP(E105,Rec.!B:H,5,FALSE),"")</f>
        <v/>
      </c>
      <c r="D105" s="20" t="str">
        <f ca="1">IFERROR(VLOOKUP(E105,Rec.!B:H,6,FALSE),"")</f>
        <v/>
      </c>
      <c r="E105" s="20" t="str">
        <f ca="1">IFERROR(VLOOKUP(ROW()-8,SF.SL!Q:R,2,FALSE),"")</f>
        <v/>
      </c>
      <c r="F105" s="20" t="str">
        <f ca="1">VLOOKUP(E105,SF.SL!F:J,5,FALSE)</f>
        <v/>
      </c>
      <c r="G105" s="39" t="str">
        <f ca="1">IF(ROW()-8&gt;Inf.!$O$2,"",VLOOKUP(E105,SF.SL!F:I,4,FALSE))</f>
        <v/>
      </c>
      <c r="H105" s="26" t="str">
        <f ca="1">IF(ROW()-8&gt;Inf.!$O$2,"",VLOOKUP(E105,SF.SL!F:M,8,FALSE))</f>
        <v/>
      </c>
      <c r="I105" s="58"/>
    </row>
    <row r="106" spans="1:9" ht="21.95" customHeight="1">
      <c r="A106" s="20" t="str">
        <f ca="1">VLOOKUP(E106,SF.SL!F:O,10,FALSE)</f>
        <v/>
      </c>
      <c r="B106" s="36" t="str">
        <f ca="1">IFERROR(VLOOKUP(E106,Rec.!B:H,4,FALSE),"")</f>
        <v/>
      </c>
      <c r="C106" s="36" t="str">
        <f ca="1">IFERROR(VLOOKUP(E106,Rec.!B:H,5,FALSE),"")</f>
        <v/>
      </c>
      <c r="D106" s="20" t="str">
        <f ca="1">IFERROR(VLOOKUP(E106,Rec.!B:H,6,FALSE),"")</f>
        <v/>
      </c>
      <c r="E106" s="20" t="str">
        <f ca="1">IFERROR(VLOOKUP(ROW()-8,SF.SL!Q:R,2,FALSE),"")</f>
        <v/>
      </c>
      <c r="F106" s="20" t="str">
        <f ca="1">VLOOKUP(E106,SF.SL!F:J,5,FALSE)</f>
        <v/>
      </c>
      <c r="G106" s="39" t="str">
        <f ca="1">IF(ROW()-8&gt;Inf.!$O$2,"",VLOOKUP(E106,SF.SL!F:I,4,FALSE))</f>
        <v/>
      </c>
      <c r="H106" s="26" t="str">
        <f ca="1">IF(ROW()-8&gt;Inf.!$O$2,"",VLOOKUP(E106,SF.SL!F:M,8,FALSE))</f>
        <v/>
      </c>
      <c r="I106" s="58"/>
    </row>
    <row r="107" spans="1:9" ht="21.95" customHeight="1">
      <c r="A107" s="20" t="str">
        <f ca="1">VLOOKUP(E107,SF.SL!F:O,10,FALSE)</f>
        <v/>
      </c>
      <c r="B107" s="36" t="str">
        <f ca="1">IFERROR(VLOOKUP(E107,Rec.!B:H,4,FALSE),"")</f>
        <v/>
      </c>
      <c r="C107" s="36" t="str">
        <f ca="1">IFERROR(VLOOKUP(E107,Rec.!B:H,5,FALSE),"")</f>
        <v/>
      </c>
      <c r="D107" s="20" t="str">
        <f ca="1">IFERROR(VLOOKUP(E107,Rec.!B:H,6,FALSE),"")</f>
        <v/>
      </c>
      <c r="E107" s="20" t="str">
        <f ca="1">IFERROR(VLOOKUP(ROW()-8,SF.SL!Q:R,2,FALSE),"")</f>
        <v/>
      </c>
      <c r="F107" s="20" t="str">
        <f ca="1">VLOOKUP(E107,SF.SL!F:J,5,FALSE)</f>
        <v/>
      </c>
      <c r="G107" s="39" t="str">
        <f ca="1">IF(ROW()-8&gt;Inf.!$O$2,"",VLOOKUP(E107,SF.SL!F:I,4,FALSE))</f>
        <v/>
      </c>
      <c r="H107" s="26" t="str">
        <f ca="1">IF(ROW()-8&gt;Inf.!$O$2,"",VLOOKUP(E107,SF.SL!F:M,8,FALSE))</f>
        <v/>
      </c>
      <c r="I107" s="58"/>
    </row>
    <row r="108" spans="1:9" ht="21.95" customHeight="1">
      <c r="A108" s="20" t="str">
        <f ca="1">VLOOKUP(E108,SF.SL!F:O,10,FALSE)</f>
        <v/>
      </c>
      <c r="B108" s="36" t="str">
        <f ca="1">IFERROR(VLOOKUP(E108,Rec.!B:H,4,FALSE),"")</f>
        <v/>
      </c>
      <c r="C108" s="36" t="str">
        <f ca="1">IFERROR(VLOOKUP(E108,Rec.!B:H,5,FALSE),"")</f>
        <v/>
      </c>
      <c r="D108" s="20" t="str">
        <f ca="1">IFERROR(VLOOKUP(E108,Rec.!B:H,6,FALSE),"")</f>
        <v/>
      </c>
      <c r="E108" s="20" t="str">
        <f ca="1">IFERROR(VLOOKUP(ROW()-8,SF.SL!Q:R,2,FALSE),"")</f>
        <v/>
      </c>
      <c r="F108" s="20" t="str">
        <f ca="1">VLOOKUP(E108,SF.SL!F:J,5,FALSE)</f>
        <v/>
      </c>
      <c r="G108" s="39" t="str">
        <f ca="1">IF(ROW()-8&gt;Inf.!$O$2,"",VLOOKUP(E108,SF.SL!F:I,4,FALSE))</f>
        <v/>
      </c>
      <c r="H108" s="26" t="str">
        <f ca="1">IF(ROW()-8&gt;Inf.!$O$2,"",VLOOKUP(E108,SF.SL!F:M,8,FALSE))</f>
        <v/>
      </c>
      <c r="I108" s="58"/>
    </row>
    <row r="109" spans="1:9" ht="21.95" customHeight="1">
      <c r="A109" s="20" t="str">
        <f ca="1">VLOOKUP(E109,SF.SL!F:O,10,FALSE)</f>
        <v/>
      </c>
      <c r="B109" s="36" t="str">
        <f ca="1">IFERROR(VLOOKUP(E109,Rec.!B:H,4,FALSE),"")</f>
        <v/>
      </c>
      <c r="C109" s="36" t="str">
        <f ca="1">IFERROR(VLOOKUP(E109,Rec.!B:H,5,FALSE),"")</f>
        <v/>
      </c>
      <c r="D109" s="20" t="str">
        <f ca="1">IFERROR(VLOOKUP(E109,Rec.!B:H,6,FALSE),"")</f>
        <v/>
      </c>
      <c r="E109" s="20" t="str">
        <f ca="1">IFERROR(VLOOKUP(ROW()-8,SF.SL!Q:R,2,FALSE),"")</f>
        <v/>
      </c>
      <c r="F109" s="20" t="str">
        <f ca="1">VLOOKUP(E109,SF.SL!F:J,5,FALSE)</f>
        <v/>
      </c>
      <c r="G109" s="39" t="str">
        <f ca="1">IF(ROW()-8&gt;Inf.!$O$2,"",VLOOKUP(E109,SF.SL!F:I,4,FALSE))</f>
        <v/>
      </c>
      <c r="H109" s="26" t="str">
        <f ca="1">IF(ROW()-8&gt;Inf.!$O$2,"",VLOOKUP(E109,SF.SL!F:M,8,FALSE))</f>
        <v/>
      </c>
      <c r="I109" s="58"/>
    </row>
    <row r="110" spans="1:9" ht="21.95" customHeight="1">
      <c r="A110" s="20" t="str">
        <f ca="1">VLOOKUP(E110,SF.SL!F:O,10,FALSE)</f>
        <v/>
      </c>
      <c r="B110" s="36" t="str">
        <f ca="1">IFERROR(VLOOKUP(E110,Rec.!B:H,4,FALSE),"")</f>
        <v/>
      </c>
      <c r="C110" s="36" t="str">
        <f ca="1">IFERROR(VLOOKUP(E110,Rec.!B:H,5,FALSE),"")</f>
        <v/>
      </c>
      <c r="D110" s="20" t="str">
        <f ca="1">IFERROR(VLOOKUP(E110,Rec.!B:H,6,FALSE),"")</f>
        <v/>
      </c>
      <c r="E110" s="20" t="str">
        <f ca="1">IFERROR(VLOOKUP(ROW()-8,SF.SL!Q:R,2,FALSE),"")</f>
        <v/>
      </c>
      <c r="F110" s="20" t="str">
        <f ca="1">VLOOKUP(E110,SF.SL!F:J,5,FALSE)</f>
        <v/>
      </c>
      <c r="G110" s="39" t="str">
        <f ca="1">IF(ROW()-8&gt;Inf.!$O$2,"",VLOOKUP(E110,SF.SL!F:I,4,FALSE))</f>
        <v/>
      </c>
      <c r="H110" s="26" t="str">
        <f ca="1">IF(ROW()-8&gt;Inf.!$O$2,"",VLOOKUP(E110,SF.SL!F:M,8,FALSE))</f>
        <v/>
      </c>
      <c r="I110" s="58"/>
    </row>
    <row r="111" spans="1:9" ht="21.95" customHeight="1">
      <c r="A111" s="20" t="str">
        <f ca="1">VLOOKUP(E111,SF.SL!F:O,10,FALSE)</f>
        <v/>
      </c>
      <c r="B111" s="36" t="str">
        <f ca="1">IFERROR(VLOOKUP(E111,Rec.!B:H,4,FALSE),"")</f>
        <v/>
      </c>
      <c r="C111" s="36" t="str">
        <f ca="1">IFERROR(VLOOKUP(E111,Rec.!B:H,5,FALSE),"")</f>
        <v/>
      </c>
      <c r="D111" s="20" t="str">
        <f ca="1">IFERROR(VLOOKUP(E111,Rec.!B:H,6,FALSE),"")</f>
        <v/>
      </c>
      <c r="E111" s="20" t="str">
        <f ca="1">IFERROR(VLOOKUP(ROW()-8,SF.SL!Q:R,2,FALSE),"")</f>
        <v/>
      </c>
      <c r="F111" s="20" t="str">
        <f ca="1">VLOOKUP(E111,SF.SL!F:J,5,FALSE)</f>
        <v/>
      </c>
      <c r="G111" s="39" t="str">
        <f ca="1">IF(ROW()-8&gt;Inf.!$O$2,"",VLOOKUP(E111,SF.SL!F:I,4,FALSE))</f>
        <v/>
      </c>
      <c r="H111" s="26" t="str">
        <f ca="1">IF(ROW()-8&gt;Inf.!$O$2,"",VLOOKUP(E111,SF.SL!F:M,8,FALSE))</f>
        <v/>
      </c>
      <c r="I111" s="58"/>
    </row>
    <row r="112" spans="1:9" ht="21.95" customHeight="1">
      <c r="A112" s="20" t="str">
        <f ca="1">VLOOKUP(E112,SF.SL!F:O,10,FALSE)</f>
        <v/>
      </c>
      <c r="B112" s="36" t="str">
        <f ca="1">IFERROR(VLOOKUP(E112,Rec.!B:H,4,FALSE),"")</f>
        <v/>
      </c>
      <c r="C112" s="36" t="str">
        <f ca="1">IFERROR(VLOOKUP(E112,Rec.!B:H,5,FALSE),"")</f>
        <v/>
      </c>
      <c r="D112" s="20" t="str">
        <f ca="1">IFERROR(VLOOKUP(E112,Rec.!B:H,6,FALSE),"")</f>
        <v/>
      </c>
      <c r="E112" s="20" t="str">
        <f ca="1">IFERROR(VLOOKUP(ROW()-8,SF.SL!Q:R,2,FALSE),"")</f>
        <v/>
      </c>
      <c r="F112" s="20" t="str">
        <f ca="1">VLOOKUP(E112,SF.SL!F:J,5,FALSE)</f>
        <v/>
      </c>
      <c r="G112" s="39" t="str">
        <f ca="1">IF(ROW()-8&gt;Inf.!$O$2,"",VLOOKUP(E112,SF.SL!F:I,4,FALSE))</f>
        <v/>
      </c>
      <c r="H112" s="26" t="str">
        <f ca="1">IF(ROW()-8&gt;Inf.!$O$2,"",VLOOKUP(E112,SF.SL!F:M,8,FALSE))</f>
        <v/>
      </c>
      <c r="I112" s="58"/>
    </row>
    <row r="113" spans="1:9" ht="21.95" customHeight="1">
      <c r="A113" s="20" t="str">
        <f ca="1">VLOOKUP(E113,SF.SL!F:O,10,FALSE)</f>
        <v/>
      </c>
      <c r="B113" s="36" t="str">
        <f ca="1">IFERROR(VLOOKUP(E113,Rec.!B:H,4,FALSE),"")</f>
        <v/>
      </c>
      <c r="C113" s="36" t="str">
        <f ca="1">IFERROR(VLOOKUP(E113,Rec.!B:H,5,FALSE),"")</f>
        <v/>
      </c>
      <c r="D113" s="20" t="str">
        <f ca="1">IFERROR(VLOOKUP(E113,Rec.!B:H,6,FALSE),"")</f>
        <v/>
      </c>
      <c r="E113" s="20" t="str">
        <f ca="1">IFERROR(VLOOKUP(ROW()-8,SF.SL!Q:R,2,FALSE),"")</f>
        <v/>
      </c>
      <c r="F113" s="20" t="str">
        <f ca="1">VLOOKUP(E113,SF.SL!F:J,5,FALSE)</f>
        <v/>
      </c>
      <c r="G113" s="39" t="str">
        <f ca="1">IF(ROW()-8&gt;Inf.!$O$2,"",VLOOKUP(E113,SF.SL!F:I,4,FALSE))</f>
        <v/>
      </c>
      <c r="H113" s="26" t="str">
        <f ca="1">IF(ROW()-8&gt;Inf.!$O$2,"",VLOOKUP(E113,SF.SL!F:M,8,FALSE))</f>
        <v/>
      </c>
      <c r="I113" s="58"/>
    </row>
    <row r="114" spans="1:9" ht="21.95" customHeight="1">
      <c r="A114" s="20" t="str">
        <f ca="1">VLOOKUP(E114,SF.SL!F:O,10,FALSE)</f>
        <v/>
      </c>
      <c r="B114" s="36" t="str">
        <f ca="1">IFERROR(VLOOKUP(E114,Rec.!B:H,4,FALSE),"")</f>
        <v/>
      </c>
      <c r="C114" s="36" t="str">
        <f ca="1">IFERROR(VLOOKUP(E114,Rec.!B:H,5,FALSE),"")</f>
        <v/>
      </c>
      <c r="D114" s="20" t="str">
        <f ca="1">IFERROR(VLOOKUP(E114,Rec.!B:H,6,FALSE),"")</f>
        <v/>
      </c>
      <c r="E114" s="20" t="str">
        <f ca="1">IFERROR(VLOOKUP(ROW()-8,SF.SL!Q:R,2,FALSE),"")</f>
        <v/>
      </c>
      <c r="F114" s="20" t="str">
        <f ca="1">VLOOKUP(E114,SF.SL!F:J,5,FALSE)</f>
        <v/>
      </c>
      <c r="G114" s="39" t="str">
        <f ca="1">IF(ROW()-8&gt;Inf.!$O$2,"",VLOOKUP(E114,SF.SL!F:I,4,FALSE))</f>
        <v/>
      </c>
      <c r="H114" s="26" t="str">
        <f ca="1">IF(ROW()-8&gt;Inf.!$O$2,"",VLOOKUP(E114,SF.SL!F:M,8,FALSE))</f>
        <v/>
      </c>
      <c r="I114" s="58"/>
    </row>
    <row r="115" spans="1:9" ht="21.95" customHeight="1">
      <c r="A115" s="20" t="str">
        <f ca="1">VLOOKUP(E115,SF.SL!F:O,10,FALSE)</f>
        <v/>
      </c>
      <c r="B115" s="36" t="str">
        <f ca="1">IFERROR(VLOOKUP(E115,Rec.!B:H,4,FALSE),"")</f>
        <v/>
      </c>
      <c r="C115" s="36" t="str">
        <f ca="1">IFERROR(VLOOKUP(E115,Rec.!B:H,5,FALSE),"")</f>
        <v/>
      </c>
      <c r="D115" s="20" t="str">
        <f ca="1">IFERROR(VLOOKUP(E115,Rec.!B:H,6,FALSE),"")</f>
        <v/>
      </c>
      <c r="E115" s="20" t="str">
        <f ca="1">IFERROR(VLOOKUP(ROW()-8,SF.SL!Q:R,2,FALSE),"")</f>
        <v/>
      </c>
      <c r="F115" s="20" t="str">
        <f ca="1">VLOOKUP(E115,SF.SL!F:J,5,FALSE)</f>
        <v/>
      </c>
      <c r="G115" s="39" t="str">
        <f ca="1">IF(ROW()-8&gt;Inf.!$O$2,"",VLOOKUP(E115,SF.SL!F:I,4,FALSE))</f>
        <v/>
      </c>
      <c r="H115" s="26" t="str">
        <f ca="1">IF(ROW()-8&gt;Inf.!$O$2,"",VLOOKUP(E115,SF.SL!F:M,8,FALSE))</f>
        <v/>
      </c>
      <c r="I115" s="58"/>
    </row>
    <row r="116" spans="1:9" ht="21.95" customHeight="1">
      <c r="A116" s="20" t="str">
        <f ca="1">VLOOKUP(E116,SF.SL!F:O,10,FALSE)</f>
        <v/>
      </c>
      <c r="B116" s="36" t="str">
        <f ca="1">IFERROR(VLOOKUP(E116,Rec.!B:H,4,FALSE),"")</f>
        <v/>
      </c>
      <c r="C116" s="36" t="str">
        <f ca="1">IFERROR(VLOOKUP(E116,Rec.!B:H,5,FALSE),"")</f>
        <v/>
      </c>
      <c r="D116" s="20" t="str">
        <f ca="1">IFERROR(VLOOKUP(E116,Rec.!B:H,6,FALSE),"")</f>
        <v/>
      </c>
      <c r="E116" s="20" t="str">
        <f ca="1">IFERROR(VLOOKUP(ROW()-8,SF.SL!Q:R,2,FALSE),"")</f>
        <v/>
      </c>
      <c r="F116" s="20" t="str">
        <f ca="1">VLOOKUP(E116,SF.SL!F:J,5,FALSE)</f>
        <v/>
      </c>
      <c r="G116" s="39" t="str">
        <f ca="1">IF(ROW()-8&gt;Inf.!$O$2,"",VLOOKUP(E116,SF.SL!F:I,4,FALSE))</f>
        <v/>
      </c>
      <c r="H116" s="26" t="str">
        <f ca="1">IF(ROW()-8&gt;Inf.!$O$2,"",VLOOKUP(E116,SF.SL!F:M,8,FALSE))</f>
        <v/>
      </c>
      <c r="I116" s="58"/>
    </row>
    <row r="117" spans="1:9" ht="21.95" customHeight="1">
      <c r="A117" s="20" t="str">
        <f ca="1">VLOOKUP(E117,SF.SL!F:O,10,FALSE)</f>
        <v/>
      </c>
      <c r="B117" s="36" t="str">
        <f ca="1">IFERROR(VLOOKUP(E117,Rec.!B:H,4,FALSE),"")</f>
        <v/>
      </c>
      <c r="C117" s="36" t="str">
        <f ca="1">IFERROR(VLOOKUP(E117,Rec.!B:H,5,FALSE),"")</f>
        <v/>
      </c>
      <c r="D117" s="20" t="str">
        <f ca="1">IFERROR(VLOOKUP(E117,Rec.!B:H,6,FALSE),"")</f>
        <v/>
      </c>
      <c r="E117" s="20" t="str">
        <f ca="1">IFERROR(VLOOKUP(ROW()-8,SF.SL!Q:R,2,FALSE),"")</f>
        <v/>
      </c>
      <c r="F117" s="20" t="str">
        <f ca="1">VLOOKUP(E117,SF.SL!F:J,5,FALSE)</f>
        <v/>
      </c>
      <c r="G117" s="39" t="str">
        <f ca="1">IF(ROW()-8&gt;Inf.!$O$2,"",VLOOKUP(E117,SF.SL!F:I,4,FALSE))</f>
        <v/>
      </c>
      <c r="H117" s="26" t="str">
        <f ca="1">IF(ROW()-8&gt;Inf.!$O$2,"",VLOOKUP(E117,SF.SL!F:M,8,FALSE))</f>
        <v/>
      </c>
      <c r="I117" s="58"/>
    </row>
    <row r="118" spans="1:9" ht="21.95" customHeight="1">
      <c r="A118" s="20" t="str">
        <f ca="1">VLOOKUP(E118,SF.SL!F:O,10,FALSE)</f>
        <v/>
      </c>
      <c r="B118" s="36" t="str">
        <f ca="1">IFERROR(VLOOKUP(E118,Rec.!B:H,4,FALSE),"")</f>
        <v/>
      </c>
      <c r="C118" s="36" t="str">
        <f ca="1">IFERROR(VLOOKUP(E118,Rec.!B:H,5,FALSE),"")</f>
        <v/>
      </c>
      <c r="D118" s="20" t="str">
        <f ca="1">IFERROR(VLOOKUP(E118,Rec.!B:H,6,FALSE),"")</f>
        <v/>
      </c>
      <c r="E118" s="20" t="str">
        <f ca="1">IFERROR(VLOOKUP(ROW()-8,SF.SL!Q:R,2,FALSE),"")</f>
        <v/>
      </c>
      <c r="F118" s="20" t="str">
        <f ca="1">VLOOKUP(E118,SF.SL!F:J,5,FALSE)</f>
        <v/>
      </c>
      <c r="G118" s="39" t="str">
        <f ca="1">IF(ROW()-8&gt;Inf.!$O$2,"",VLOOKUP(E118,SF.SL!F:I,4,FALSE))</f>
        <v/>
      </c>
      <c r="H118" s="26" t="str">
        <f ca="1">IF(ROW()-8&gt;Inf.!$O$2,"",VLOOKUP(E118,SF.SL!F:M,8,FALSE))</f>
        <v/>
      </c>
      <c r="I118" s="58"/>
    </row>
    <row r="119" spans="1:9" ht="21.95" customHeight="1">
      <c r="A119" s="20" t="str">
        <f ca="1">VLOOKUP(E119,SF.SL!F:O,10,FALSE)</f>
        <v/>
      </c>
      <c r="B119" s="36" t="str">
        <f ca="1">IFERROR(VLOOKUP(E119,Rec.!B:H,4,FALSE),"")</f>
        <v/>
      </c>
      <c r="C119" s="36" t="str">
        <f ca="1">IFERROR(VLOOKUP(E119,Rec.!B:H,5,FALSE),"")</f>
        <v/>
      </c>
      <c r="D119" s="20" t="str">
        <f ca="1">IFERROR(VLOOKUP(E119,Rec.!B:H,6,FALSE),"")</f>
        <v/>
      </c>
      <c r="E119" s="20" t="str">
        <f ca="1">IFERROR(VLOOKUP(ROW()-8,SF.SL!Q:R,2,FALSE),"")</f>
        <v/>
      </c>
      <c r="F119" s="20" t="str">
        <f ca="1">VLOOKUP(E119,SF.SL!F:J,5,FALSE)</f>
        <v/>
      </c>
      <c r="G119" s="39" t="str">
        <f ca="1">IF(ROW()-8&gt;Inf.!$O$2,"",VLOOKUP(E119,SF.SL!F:I,4,FALSE))</f>
        <v/>
      </c>
      <c r="H119" s="26" t="str">
        <f ca="1">IF(ROW()-8&gt;Inf.!$O$2,"",VLOOKUP(E119,SF.SL!F:M,8,FALSE))</f>
        <v/>
      </c>
      <c r="I119" s="58"/>
    </row>
    <row r="120" spans="1:9" ht="21.95" customHeight="1">
      <c r="A120" s="20" t="str">
        <f ca="1">VLOOKUP(E120,SF.SL!F:O,10,FALSE)</f>
        <v/>
      </c>
      <c r="B120" s="36" t="str">
        <f ca="1">IFERROR(VLOOKUP(E120,Rec.!B:H,4,FALSE),"")</f>
        <v/>
      </c>
      <c r="C120" s="36" t="str">
        <f ca="1">IFERROR(VLOOKUP(E120,Rec.!B:H,5,FALSE),"")</f>
        <v/>
      </c>
      <c r="D120" s="20" t="str">
        <f ca="1">IFERROR(VLOOKUP(E120,Rec.!B:H,6,FALSE),"")</f>
        <v/>
      </c>
      <c r="E120" s="20" t="str">
        <f ca="1">IFERROR(VLOOKUP(ROW()-8,SF.SL!Q:R,2,FALSE),"")</f>
        <v/>
      </c>
      <c r="F120" s="20" t="str">
        <f ca="1">VLOOKUP(E120,SF.SL!F:J,5,FALSE)</f>
        <v/>
      </c>
      <c r="G120" s="39" t="str">
        <f ca="1">IF(ROW()-8&gt;Inf.!$O$2,"",VLOOKUP(E120,SF.SL!F:I,4,FALSE))</f>
        <v/>
      </c>
      <c r="H120" s="26" t="str">
        <f ca="1">IF(ROW()-8&gt;Inf.!$O$2,"",VLOOKUP(E120,SF.SL!F:M,8,FALSE))</f>
        <v/>
      </c>
      <c r="I120" s="58"/>
    </row>
    <row r="121" spans="1:9" ht="21.95" customHeight="1">
      <c r="A121" s="20" t="str">
        <f ca="1">VLOOKUP(E121,SF.SL!F:O,10,FALSE)</f>
        <v/>
      </c>
      <c r="B121" s="36" t="str">
        <f ca="1">IFERROR(VLOOKUP(E121,Rec.!B:H,4,FALSE),"")</f>
        <v/>
      </c>
      <c r="C121" s="36" t="str">
        <f ca="1">IFERROR(VLOOKUP(E121,Rec.!B:H,5,FALSE),"")</f>
        <v/>
      </c>
      <c r="D121" s="20" t="str">
        <f ca="1">IFERROR(VLOOKUP(E121,Rec.!B:H,6,FALSE),"")</f>
        <v/>
      </c>
      <c r="E121" s="20" t="str">
        <f ca="1">IFERROR(VLOOKUP(ROW()-8,SF.SL!Q:R,2,FALSE),"")</f>
        <v/>
      </c>
      <c r="F121" s="20" t="str">
        <f ca="1">VLOOKUP(E121,SF.SL!F:J,5,FALSE)</f>
        <v/>
      </c>
      <c r="G121" s="39" t="str">
        <f ca="1">IF(ROW()-8&gt;Inf.!$O$2,"",VLOOKUP(E121,SF.SL!F:I,4,FALSE))</f>
        <v/>
      </c>
      <c r="H121" s="26" t="str">
        <f ca="1">IF(ROW()-8&gt;Inf.!$O$2,"",VLOOKUP(E121,SF.SL!F:M,8,FALSE))</f>
        <v/>
      </c>
      <c r="I121" s="58"/>
    </row>
    <row r="122" spans="1:9" ht="21.95" customHeight="1">
      <c r="A122" s="20" t="str">
        <f ca="1">VLOOKUP(E122,SF.SL!F:O,10,FALSE)</f>
        <v/>
      </c>
      <c r="B122" s="36" t="str">
        <f ca="1">IFERROR(VLOOKUP(E122,Rec.!B:H,4,FALSE),"")</f>
        <v/>
      </c>
      <c r="C122" s="36" t="str">
        <f ca="1">IFERROR(VLOOKUP(E122,Rec.!B:H,5,FALSE),"")</f>
        <v/>
      </c>
      <c r="D122" s="20" t="str">
        <f ca="1">IFERROR(VLOOKUP(E122,Rec.!B:H,6,FALSE),"")</f>
        <v/>
      </c>
      <c r="E122" s="20" t="str">
        <f ca="1">IFERROR(VLOOKUP(ROW()-8,SF.SL!Q:R,2,FALSE),"")</f>
        <v/>
      </c>
      <c r="F122" s="20" t="str">
        <f ca="1">VLOOKUP(E122,SF.SL!F:J,5,FALSE)</f>
        <v/>
      </c>
      <c r="G122" s="39" t="str">
        <f ca="1">IF(ROW()-8&gt;Inf.!$O$2,"",VLOOKUP(E122,SF.SL!F:I,4,FALSE))</f>
        <v/>
      </c>
      <c r="H122" s="26" t="str">
        <f ca="1">IF(ROW()-8&gt;Inf.!$O$2,"",VLOOKUP(E122,SF.SL!F:M,8,FALSE))</f>
        <v/>
      </c>
      <c r="I122" s="58"/>
    </row>
    <row r="123" spans="1:9" ht="21.95" customHeight="1">
      <c r="A123" s="20" t="str">
        <f ca="1">VLOOKUP(E123,SF.SL!F:O,10,FALSE)</f>
        <v/>
      </c>
      <c r="B123" s="36" t="str">
        <f ca="1">IFERROR(VLOOKUP(E123,Rec.!B:H,4,FALSE),"")</f>
        <v/>
      </c>
      <c r="C123" s="36" t="str">
        <f ca="1">IFERROR(VLOOKUP(E123,Rec.!B:H,5,FALSE),"")</f>
        <v/>
      </c>
      <c r="D123" s="20" t="str">
        <f ca="1">IFERROR(VLOOKUP(E123,Rec.!B:H,6,FALSE),"")</f>
        <v/>
      </c>
      <c r="E123" s="20" t="str">
        <f ca="1">IFERROR(VLOOKUP(ROW()-8,SF.SL!Q:R,2,FALSE),"")</f>
        <v/>
      </c>
      <c r="F123" s="20" t="str">
        <f ca="1">VLOOKUP(E123,SF.SL!F:J,5,FALSE)</f>
        <v/>
      </c>
      <c r="G123" s="39" t="str">
        <f ca="1">IF(ROW()-8&gt;Inf.!$O$2,"",VLOOKUP(E123,SF.SL!F:I,4,FALSE))</f>
        <v/>
      </c>
      <c r="H123" s="26" t="str">
        <f ca="1">IF(ROW()-8&gt;Inf.!$O$2,"",VLOOKUP(E123,SF.SL!F:M,8,FALSE))</f>
        <v/>
      </c>
      <c r="I123" s="58"/>
    </row>
    <row r="124" spans="1:9" ht="21.95" customHeight="1">
      <c r="A124" s="20" t="str">
        <f ca="1">VLOOKUP(E124,SF.SL!F:O,10,FALSE)</f>
        <v/>
      </c>
      <c r="B124" s="36" t="str">
        <f ca="1">IFERROR(VLOOKUP(E124,Rec.!B:H,4,FALSE),"")</f>
        <v/>
      </c>
      <c r="C124" s="36" t="str">
        <f ca="1">IFERROR(VLOOKUP(E124,Rec.!B:H,5,FALSE),"")</f>
        <v/>
      </c>
      <c r="D124" s="20" t="str">
        <f ca="1">IFERROR(VLOOKUP(E124,Rec.!B:H,6,FALSE),"")</f>
        <v/>
      </c>
      <c r="E124" s="20" t="str">
        <f ca="1">IFERROR(VLOOKUP(ROW()-8,SF.SL!Q:R,2,FALSE),"")</f>
        <v/>
      </c>
      <c r="F124" s="20" t="str">
        <f ca="1">VLOOKUP(E124,SF.SL!F:J,5,FALSE)</f>
        <v/>
      </c>
      <c r="G124" s="39" t="str">
        <f ca="1">IF(ROW()-8&gt;Inf.!$O$2,"",VLOOKUP(E124,SF.SL!F:I,4,FALSE))</f>
        <v/>
      </c>
      <c r="H124" s="26" t="str">
        <f ca="1">IF(ROW()-8&gt;Inf.!$O$2,"",VLOOKUP(E124,SF.SL!F:M,8,FALSE))</f>
        <v/>
      </c>
      <c r="I124" s="58"/>
    </row>
    <row r="125" spans="1:9" ht="21.95" customHeight="1">
      <c r="A125" s="20" t="str">
        <f ca="1">VLOOKUP(E125,SF.SL!F:O,10,FALSE)</f>
        <v/>
      </c>
      <c r="B125" s="36" t="str">
        <f ca="1">IFERROR(VLOOKUP(E125,Rec.!B:H,4,FALSE),"")</f>
        <v/>
      </c>
      <c r="C125" s="36" t="str">
        <f ca="1">IFERROR(VLOOKUP(E125,Rec.!B:H,5,FALSE),"")</f>
        <v/>
      </c>
      <c r="D125" s="20" t="str">
        <f ca="1">IFERROR(VLOOKUP(E125,Rec.!B:H,6,FALSE),"")</f>
        <v/>
      </c>
      <c r="E125" s="20" t="str">
        <f ca="1">IFERROR(VLOOKUP(ROW()-8,SF.SL!Q:R,2,FALSE),"")</f>
        <v/>
      </c>
      <c r="F125" s="20" t="str">
        <f ca="1">VLOOKUP(E125,SF.SL!F:J,5,FALSE)</f>
        <v/>
      </c>
      <c r="G125" s="39" t="str">
        <f ca="1">IF(ROW()-8&gt;Inf.!$O$2,"",VLOOKUP(E125,SF.SL!F:I,4,FALSE))</f>
        <v/>
      </c>
      <c r="H125" s="26" t="str">
        <f ca="1">IF(ROW()-8&gt;Inf.!$O$2,"",VLOOKUP(E125,SF.SL!F:M,8,FALSE))</f>
        <v/>
      </c>
      <c r="I125" s="58"/>
    </row>
    <row r="126" spans="1:9" ht="21.95" customHeight="1">
      <c r="A126" s="20" t="str">
        <f ca="1">VLOOKUP(E126,SF.SL!F:O,10,FALSE)</f>
        <v/>
      </c>
      <c r="B126" s="36" t="str">
        <f ca="1">IFERROR(VLOOKUP(E126,Rec.!B:H,4,FALSE),"")</f>
        <v/>
      </c>
      <c r="C126" s="36" t="str">
        <f ca="1">IFERROR(VLOOKUP(E126,Rec.!B:H,5,FALSE),"")</f>
        <v/>
      </c>
      <c r="D126" s="20" t="str">
        <f ca="1">IFERROR(VLOOKUP(E126,Rec.!B:H,6,FALSE),"")</f>
        <v/>
      </c>
      <c r="E126" s="20" t="str">
        <f ca="1">IFERROR(VLOOKUP(ROW()-8,SF.SL!Q:R,2,FALSE),"")</f>
        <v/>
      </c>
      <c r="F126" s="20" t="str">
        <f ca="1">VLOOKUP(E126,SF.SL!F:J,5,FALSE)</f>
        <v/>
      </c>
      <c r="G126" s="39" t="str">
        <f ca="1">IF(ROW()-8&gt;Inf.!$O$2,"",VLOOKUP(E126,SF.SL!F:I,4,FALSE))</f>
        <v/>
      </c>
      <c r="H126" s="26" t="str">
        <f ca="1">IF(ROW()-8&gt;Inf.!$O$2,"",VLOOKUP(E126,SF.SL!F:M,8,FALSE))</f>
        <v/>
      </c>
      <c r="I126" s="58"/>
    </row>
    <row r="127" spans="1:9" ht="21.95" customHeight="1">
      <c r="A127" s="20" t="str">
        <f ca="1">VLOOKUP(E127,SF.SL!F:O,10,FALSE)</f>
        <v/>
      </c>
      <c r="B127" s="36" t="str">
        <f ca="1">IFERROR(VLOOKUP(E127,Rec.!B:H,4,FALSE),"")</f>
        <v/>
      </c>
      <c r="C127" s="36" t="str">
        <f ca="1">IFERROR(VLOOKUP(E127,Rec.!B:H,5,FALSE),"")</f>
        <v/>
      </c>
      <c r="D127" s="20" t="str">
        <f ca="1">IFERROR(VLOOKUP(E127,Rec.!B:H,6,FALSE),"")</f>
        <v/>
      </c>
      <c r="E127" s="20" t="str">
        <f ca="1">IFERROR(VLOOKUP(ROW()-8,SF.SL!Q:R,2,FALSE),"")</f>
        <v/>
      </c>
      <c r="F127" s="20" t="str">
        <f ca="1">VLOOKUP(E127,SF.SL!F:J,5,FALSE)</f>
        <v/>
      </c>
      <c r="G127" s="39" t="str">
        <f ca="1">IF(ROW()-8&gt;Inf.!$O$2,"",VLOOKUP(E127,SF.SL!F:I,4,FALSE))</f>
        <v/>
      </c>
      <c r="H127" s="26" t="str">
        <f ca="1">IF(ROW()-8&gt;Inf.!$O$2,"",VLOOKUP(E127,SF.SL!F:M,8,FALSE))</f>
        <v/>
      </c>
      <c r="I127" s="58"/>
    </row>
    <row r="128" spans="1:9" ht="21.95" customHeight="1">
      <c r="A128" s="20" t="str">
        <f ca="1">VLOOKUP(E128,SF.SL!F:O,10,FALSE)</f>
        <v/>
      </c>
      <c r="B128" s="36" t="str">
        <f ca="1">IFERROR(VLOOKUP(E128,Rec.!B:H,4,FALSE),"")</f>
        <v/>
      </c>
      <c r="C128" s="36" t="str">
        <f ca="1">IFERROR(VLOOKUP(E128,Rec.!B:H,5,FALSE),"")</f>
        <v/>
      </c>
      <c r="D128" s="20" t="str">
        <f ca="1">IFERROR(VLOOKUP(E128,Rec.!B:H,6,FALSE),"")</f>
        <v/>
      </c>
      <c r="E128" s="20" t="str">
        <f ca="1">IFERROR(VLOOKUP(ROW()-8,SF.SL!Q:R,2,FALSE),"")</f>
        <v/>
      </c>
      <c r="F128" s="20" t="str">
        <f ca="1">VLOOKUP(E128,SF.SL!F:J,5,FALSE)</f>
        <v/>
      </c>
      <c r="G128" s="39" t="str">
        <f ca="1">IF(ROW()-8&gt;Inf.!$O$2,"",VLOOKUP(E128,SF.SL!F:I,4,FALSE))</f>
        <v/>
      </c>
      <c r="H128" s="26" t="str">
        <f ca="1">IF(ROW()-8&gt;Inf.!$O$2,"",VLOOKUP(E128,SF.SL!F:M,8,FALSE))</f>
        <v/>
      </c>
      <c r="I128" s="58"/>
    </row>
    <row r="129" spans="1:9" ht="21.95" customHeight="1">
      <c r="A129" s="20" t="str">
        <f ca="1">VLOOKUP(E129,SF.SL!F:O,10,FALSE)</f>
        <v/>
      </c>
      <c r="B129" s="36" t="str">
        <f ca="1">IFERROR(VLOOKUP(E129,Rec.!B:H,4,FALSE),"")</f>
        <v/>
      </c>
      <c r="C129" s="36" t="str">
        <f ca="1">IFERROR(VLOOKUP(E129,Rec.!B:H,5,FALSE),"")</f>
        <v/>
      </c>
      <c r="D129" s="20" t="str">
        <f ca="1">IFERROR(VLOOKUP(E129,Rec.!B:H,6,FALSE),"")</f>
        <v/>
      </c>
      <c r="E129" s="20" t="str">
        <f ca="1">IFERROR(VLOOKUP(ROW()-8,SF.SL!Q:R,2,FALSE),"")</f>
        <v/>
      </c>
      <c r="F129" s="20" t="str">
        <f ca="1">VLOOKUP(E129,SF.SL!F:J,5,FALSE)</f>
        <v/>
      </c>
      <c r="G129" s="39" t="str">
        <f ca="1">IF(ROW()-8&gt;Inf.!$O$2,"",VLOOKUP(E129,SF.SL!F:I,4,FALSE))</f>
        <v/>
      </c>
      <c r="H129" s="26" t="str">
        <f ca="1">IF(ROW()-8&gt;Inf.!$O$2,"",VLOOKUP(E129,SF.SL!F:M,8,FALSE))</f>
        <v/>
      </c>
      <c r="I129" s="58"/>
    </row>
    <row r="130" spans="1:9" ht="21.95" customHeight="1">
      <c r="A130" s="20" t="str">
        <f ca="1">VLOOKUP(E130,SF.SL!F:O,10,FALSE)</f>
        <v/>
      </c>
      <c r="B130" s="36" t="str">
        <f ca="1">IFERROR(VLOOKUP(E130,Rec.!B:H,4,FALSE),"")</f>
        <v/>
      </c>
      <c r="C130" s="36" t="str">
        <f ca="1">IFERROR(VLOOKUP(E130,Rec.!B:H,5,FALSE),"")</f>
        <v/>
      </c>
      <c r="D130" s="20" t="str">
        <f ca="1">IFERROR(VLOOKUP(E130,Rec.!B:H,6,FALSE),"")</f>
        <v/>
      </c>
      <c r="E130" s="20" t="str">
        <f ca="1">IFERROR(VLOOKUP(ROW()-8,SF.SL!Q:R,2,FALSE),"")</f>
        <v/>
      </c>
      <c r="F130" s="20" t="str">
        <f ca="1">VLOOKUP(E130,SF.SL!F:J,5,FALSE)</f>
        <v/>
      </c>
      <c r="G130" s="39" t="str">
        <f ca="1">IF(ROW()-8&gt;Inf.!$O$2,"",VLOOKUP(E130,SF.SL!F:I,4,FALSE))</f>
        <v/>
      </c>
      <c r="H130" s="26" t="str">
        <f ca="1">IF(ROW()-8&gt;Inf.!$O$2,"",VLOOKUP(E130,SF.SL!F:M,8,FALSE))</f>
        <v/>
      </c>
      <c r="I130" s="58"/>
    </row>
    <row r="131" spans="1:9" ht="21.95" customHeight="1">
      <c r="A131" s="20" t="str">
        <f ca="1">VLOOKUP(E131,SF.SL!F:O,10,FALSE)</f>
        <v/>
      </c>
      <c r="B131" s="36" t="str">
        <f ca="1">IFERROR(VLOOKUP(E131,Rec.!B:H,4,FALSE),"")</f>
        <v/>
      </c>
      <c r="C131" s="36" t="str">
        <f ca="1">IFERROR(VLOOKUP(E131,Rec.!B:H,5,FALSE),"")</f>
        <v/>
      </c>
      <c r="D131" s="20" t="str">
        <f ca="1">IFERROR(VLOOKUP(E131,Rec.!B:H,6,FALSE),"")</f>
        <v/>
      </c>
      <c r="E131" s="20" t="str">
        <f ca="1">IFERROR(VLOOKUP(ROW()-8,SF.SL!Q:R,2,FALSE),"")</f>
        <v/>
      </c>
      <c r="F131" s="20" t="str">
        <f ca="1">VLOOKUP(E131,SF.SL!F:J,5,FALSE)</f>
        <v/>
      </c>
      <c r="G131" s="39" t="str">
        <f ca="1">IF(ROW()-8&gt;Inf.!$O$2,"",VLOOKUP(E131,SF.SL!F:I,4,FALSE))</f>
        <v/>
      </c>
      <c r="H131" s="26" t="str">
        <f ca="1">IF(ROW()-8&gt;Inf.!$O$2,"",VLOOKUP(E131,SF.SL!F:M,8,FALSE))</f>
        <v/>
      </c>
      <c r="I131" s="58"/>
    </row>
    <row r="132" spans="1:9" ht="21.95" customHeight="1">
      <c r="A132" s="20" t="str">
        <f ca="1">VLOOKUP(E132,SF.SL!F:O,10,FALSE)</f>
        <v/>
      </c>
      <c r="B132" s="36" t="str">
        <f ca="1">IFERROR(VLOOKUP(E132,Rec.!B:H,4,FALSE),"")</f>
        <v/>
      </c>
      <c r="C132" s="36" t="str">
        <f ca="1">IFERROR(VLOOKUP(E132,Rec.!B:H,5,FALSE),"")</f>
        <v/>
      </c>
      <c r="D132" s="20" t="str">
        <f ca="1">IFERROR(VLOOKUP(E132,Rec.!B:H,6,FALSE),"")</f>
        <v/>
      </c>
      <c r="E132" s="20" t="str">
        <f ca="1">IFERROR(VLOOKUP(ROW()-8,SF.SL!Q:R,2,FALSE),"")</f>
        <v/>
      </c>
      <c r="F132" s="20" t="str">
        <f ca="1">VLOOKUP(E132,SF.SL!F:J,5,FALSE)</f>
        <v/>
      </c>
      <c r="G132" s="39" t="str">
        <f ca="1">IF(ROW()-8&gt;Inf.!$O$2,"",VLOOKUP(E132,SF.SL!F:I,4,FALSE))</f>
        <v/>
      </c>
      <c r="H132" s="26" t="str">
        <f ca="1">IF(ROW()-8&gt;Inf.!$O$2,"",VLOOKUP(E132,SF.SL!F:M,8,FALSE))</f>
        <v/>
      </c>
      <c r="I132" s="58"/>
    </row>
    <row r="133" spans="1:9" ht="21.95" customHeight="1">
      <c r="A133" s="20" t="str">
        <f ca="1">VLOOKUP(E133,SF.SL!F:O,10,FALSE)</f>
        <v/>
      </c>
      <c r="B133" s="36" t="str">
        <f ca="1">IFERROR(VLOOKUP(E133,Rec.!B:H,4,FALSE),"")</f>
        <v/>
      </c>
      <c r="C133" s="36" t="str">
        <f ca="1">IFERROR(VLOOKUP(E133,Rec.!B:H,5,FALSE),"")</f>
        <v/>
      </c>
      <c r="D133" s="20" t="str">
        <f ca="1">IFERROR(VLOOKUP(E133,Rec.!B:H,6,FALSE),"")</f>
        <v/>
      </c>
      <c r="E133" s="20" t="str">
        <f ca="1">IFERROR(VLOOKUP(ROW()-8,SF.SL!Q:R,2,FALSE),"")</f>
        <v/>
      </c>
      <c r="F133" s="20" t="str">
        <f ca="1">VLOOKUP(E133,SF.SL!F:J,5,FALSE)</f>
        <v/>
      </c>
      <c r="G133" s="39" t="str">
        <f ca="1">IF(ROW()-8&gt;Inf.!$O$2,"",VLOOKUP(E133,SF.SL!F:I,4,FALSE))</f>
        <v/>
      </c>
      <c r="H133" s="26" t="str">
        <f ca="1">IF(ROW()-8&gt;Inf.!$O$2,"",VLOOKUP(E133,SF.SL!F:M,8,FALSE))</f>
        <v/>
      </c>
      <c r="I133" s="58"/>
    </row>
    <row r="134" spans="1:9" ht="21.95" customHeight="1">
      <c r="A134" s="20" t="str">
        <f ca="1">VLOOKUP(E134,SF.SL!F:O,10,FALSE)</f>
        <v/>
      </c>
      <c r="B134" s="36" t="str">
        <f ca="1">IFERROR(VLOOKUP(E134,Rec.!B:H,4,FALSE),"")</f>
        <v/>
      </c>
      <c r="C134" s="36" t="str">
        <f ca="1">IFERROR(VLOOKUP(E134,Rec.!B:H,5,FALSE),"")</f>
        <v/>
      </c>
      <c r="D134" s="20" t="str">
        <f ca="1">IFERROR(VLOOKUP(E134,Rec.!B:H,6,FALSE),"")</f>
        <v/>
      </c>
      <c r="E134" s="20" t="str">
        <f ca="1">IFERROR(VLOOKUP(ROW()-8,SF.SL!Q:R,2,FALSE),"")</f>
        <v/>
      </c>
      <c r="F134" s="20" t="str">
        <f ca="1">VLOOKUP(E134,SF.SL!F:J,5,FALSE)</f>
        <v/>
      </c>
      <c r="G134" s="39" t="str">
        <f ca="1">IF(ROW()-8&gt;Inf.!$O$2,"",VLOOKUP(E134,SF.SL!F:I,4,FALSE))</f>
        <v/>
      </c>
      <c r="H134" s="26" t="str">
        <f ca="1">IF(ROW()-8&gt;Inf.!$O$2,"",VLOOKUP(E134,SF.SL!F:M,8,FALSE))</f>
        <v/>
      </c>
      <c r="I134" s="58"/>
    </row>
    <row r="135" spans="1:9" ht="21.95" customHeight="1">
      <c r="A135" s="20" t="str">
        <f ca="1">VLOOKUP(E135,SF.SL!F:O,10,FALSE)</f>
        <v/>
      </c>
      <c r="B135" s="36" t="str">
        <f ca="1">IFERROR(VLOOKUP(E135,Rec.!B:H,4,FALSE),"")</f>
        <v/>
      </c>
      <c r="C135" s="36" t="str">
        <f ca="1">IFERROR(VLOOKUP(E135,Rec.!B:H,5,FALSE),"")</f>
        <v/>
      </c>
      <c r="D135" s="20" t="str">
        <f ca="1">IFERROR(VLOOKUP(E135,Rec.!B:H,6,FALSE),"")</f>
        <v/>
      </c>
      <c r="E135" s="20" t="str">
        <f ca="1">IFERROR(VLOOKUP(ROW()-8,SF.SL!Q:R,2,FALSE),"")</f>
        <v/>
      </c>
      <c r="F135" s="20" t="str">
        <f ca="1">VLOOKUP(E135,SF.SL!F:J,5,FALSE)</f>
        <v/>
      </c>
      <c r="G135" s="39" t="str">
        <f ca="1">IF(ROW()-8&gt;Inf.!$O$2,"",VLOOKUP(E135,SF.SL!F:I,4,FALSE))</f>
        <v/>
      </c>
      <c r="H135" s="26" t="str">
        <f ca="1">IF(ROW()-8&gt;Inf.!$O$2,"",VLOOKUP(E135,SF.SL!F:M,8,FALSE))</f>
        <v/>
      </c>
      <c r="I135" s="58"/>
    </row>
    <row r="136" spans="1:9" ht="21.95" customHeight="1">
      <c r="A136" s="20" t="str">
        <f ca="1">VLOOKUP(E136,SF.SL!F:O,10,FALSE)</f>
        <v/>
      </c>
      <c r="B136" s="36" t="str">
        <f ca="1">IFERROR(VLOOKUP(E136,Rec.!B:H,4,FALSE),"")</f>
        <v/>
      </c>
      <c r="C136" s="36" t="str">
        <f ca="1">IFERROR(VLOOKUP(E136,Rec.!B:H,5,FALSE),"")</f>
        <v/>
      </c>
      <c r="D136" s="20" t="str">
        <f ca="1">IFERROR(VLOOKUP(E136,Rec.!B:H,6,FALSE),"")</f>
        <v/>
      </c>
      <c r="E136" s="20" t="str">
        <f ca="1">IFERROR(VLOOKUP(ROW()-8,SF.SL!Q:R,2,FALSE),"")</f>
        <v/>
      </c>
      <c r="F136" s="20" t="str">
        <f ca="1">VLOOKUP(E136,SF.SL!F:J,5,FALSE)</f>
        <v/>
      </c>
      <c r="G136" s="39" t="str">
        <f ca="1">IF(ROW()-8&gt;Inf.!$O$2,"",VLOOKUP(E136,SF.SL!F:I,4,FALSE))</f>
        <v/>
      </c>
      <c r="H136" s="26" t="str">
        <f ca="1">IF(ROW()-8&gt;Inf.!$O$2,"",VLOOKUP(E136,SF.SL!F:M,8,FALSE))</f>
        <v/>
      </c>
      <c r="I136" s="58"/>
    </row>
    <row r="137" spans="1:9" ht="21.95" customHeight="1">
      <c r="A137" s="20" t="str">
        <f ca="1">VLOOKUP(E137,SF.SL!F:O,10,FALSE)</f>
        <v/>
      </c>
      <c r="B137" s="36" t="str">
        <f ca="1">IFERROR(VLOOKUP(E137,Rec.!B:H,4,FALSE),"")</f>
        <v/>
      </c>
      <c r="C137" s="36" t="str">
        <f ca="1">IFERROR(VLOOKUP(E137,Rec.!B:H,5,FALSE),"")</f>
        <v/>
      </c>
      <c r="D137" s="20" t="str">
        <f ca="1">IFERROR(VLOOKUP(E137,Rec.!B:H,6,FALSE),"")</f>
        <v/>
      </c>
      <c r="E137" s="20" t="str">
        <f ca="1">IFERROR(VLOOKUP(ROW()-8,SF.SL!Q:R,2,FALSE),"")</f>
        <v/>
      </c>
      <c r="F137" s="20" t="str">
        <f ca="1">VLOOKUP(E137,SF.SL!F:J,5,FALSE)</f>
        <v/>
      </c>
      <c r="G137" s="39" t="str">
        <f ca="1">IF(ROW()-8&gt;Inf.!$O$2,"",VLOOKUP(E137,SF.SL!F:I,4,FALSE))</f>
        <v/>
      </c>
      <c r="H137" s="26" t="str">
        <f ca="1">IF(ROW()-8&gt;Inf.!$O$2,"",VLOOKUP(E137,SF.SL!F:M,8,FALSE))</f>
        <v/>
      </c>
      <c r="I137" s="58"/>
    </row>
    <row r="138" spans="1:9" ht="21.95" customHeight="1">
      <c r="A138" s="20" t="str">
        <f ca="1">VLOOKUP(E138,SF.SL!F:O,10,FALSE)</f>
        <v/>
      </c>
      <c r="B138" s="36" t="str">
        <f ca="1">IFERROR(VLOOKUP(E138,Rec.!B:H,4,FALSE),"")</f>
        <v/>
      </c>
      <c r="C138" s="36" t="str">
        <f ca="1">IFERROR(VLOOKUP(E138,Rec.!B:H,5,FALSE),"")</f>
        <v/>
      </c>
      <c r="D138" s="20" t="str">
        <f ca="1">IFERROR(VLOOKUP(E138,Rec.!B:H,6,FALSE),"")</f>
        <v/>
      </c>
      <c r="E138" s="20" t="str">
        <f ca="1">IFERROR(VLOOKUP(ROW()-8,SF.SL!Q:R,2,FALSE),"")</f>
        <v/>
      </c>
      <c r="F138" s="20" t="str">
        <f ca="1">VLOOKUP(E138,SF.SL!F:J,5,FALSE)</f>
        <v/>
      </c>
      <c r="G138" s="39" t="str">
        <f ca="1">IF(ROW()-8&gt;Inf.!$O$2,"",VLOOKUP(E138,SF.SL!F:I,4,FALSE))</f>
        <v/>
      </c>
      <c r="H138" s="26" t="str">
        <f ca="1">IF(ROW()-8&gt;Inf.!$O$2,"",VLOOKUP(E138,SF.SL!F:M,8,FALSE))</f>
        <v/>
      </c>
      <c r="I138" s="58"/>
    </row>
    <row r="139" spans="1:9" ht="21.95" customHeight="1">
      <c r="A139" s="20" t="str">
        <f ca="1">VLOOKUP(E139,SF.SL!F:O,10,FALSE)</f>
        <v/>
      </c>
      <c r="B139" s="36" t="str">
        <f ca="1">IFERROR(VLOOKUP(E139,Rec.!B:H,4,FALSE),"")</f>
        <v/>
      </c>
      <c r="C139" s="36" t="str">
        <f ca="1">IFERROR(VLOOKUP(E139,Rec.!B:H,5,FALSE),"")</f>
        <v/>
      </c>
      <c r="D139" s="20" t="str">
        <f ca="1">IFERROR(VLOOKUP(E139,Rec.!B:H,6,FALSE),"")</f>
        <v/>
      </c>
      <c r="E139" s="20" t="str">
        <f ca="1">IFERROR(VLOOKUP(ROW()-8,SF.SL!Q:R,2,FALSE),"")</f>
        <v/>
      </c>
      <c r="F139" s="20" t="str">
        <f ca="1">VLOOKUP(E139,SF.SL!F:J,5,FALSE)</f>
        <v/>
      </c>
      <c r="G139" s="39" t="str">
        <f ca="1">IF(ROW()-8&gt;Inf.!$O$2,"",VLOOKUP(E139,SF.SL!F:I,4,FALSE))</f>
        <v/>
      </c>
      <c r="H139" s="26" t="str">
        <f ca="1">IF(ROW()-8&gt;Inf.!$O$2,"",VLOOKUP(E139,SF.SL!F:M,8,FALSE))</f>
        <v/>
      </c>
      <c r="I139" s="58"/>
    </row>
    <row r="140" spans="1:9" ht="21.95" customHeight="1">
      <c r="A140" s="20" t="str">
        <f ca="1">VLOOKUP(E140,SF.SL!F:O,10,FALSE)</f>
        <v/>
      </c>
      <c r="B140" s="36" t="str">
        <f ca="1">IFERROR(VLOOKUP(E140,Rec.!B:H,4,FALSE),"")</f>
        <v/>
      </c>
      <c r="C140" s="36" t="str">
        <f ca="1">IFERROR(VLOOKUP(E140,Rec.!B:H,5,FALSE),"")</f>
        <v/>
      </c>
      <c r="D140" s="20" t="str">
        <f ca="1">IFERROR(VLOOKUP(E140,Rec.!B:H,6,FALSE),"")</f>
        <v/>
      </c>
      <c r="E140" s="20" t="str">
        <f ca="1">IFERROR(VLOOKUP(ROW()-8,SF.SL!Q:R,2,FALSE),"")</f>
        <v/>
      </c>
      <c r="F140" s="20" t="str">
        <f ca="1">VLOOKUP(E140,SF.SL!F:J,5,FALSE)</f>
        <v/>
      </c>
      <c r="G140" s="39" t="str">
        <f ca="1">IF(ROW()-8&gt;Inf.!$O$2,"",VLOOKUP(E140,SF.SL!F:I,4,FALSE))</f>
        <v/>
      </c>
      <c r="H140" s="26" t="str">
        <f ca="1">IF(ROW()-8&gt;Inf.!$O$2,"",VLOOKUP(E140,SF.SL!F:M,8,FALSE))</f>
        <v/>
      </c>
      <c r="I140" s="58"/>
    </row>
    <row r="141" spans="1:9" ht="21.95" customHeight="1">
      <c r="A141" s="20" t="str">
        <f ca="1">VLOOKUP(E141,SF.SL!F:O,10,FALSE)</f>
        <v/>
      </c>
      <c r="B141" s="36" t="str">
        <f ca="1">IFERROR(VLOOKUP(E141,Rec.!B:H,4,FALSE),"")</f>
        <v/>
      </c>
      <c r="C141" s="36" t="str">
        <f ca="1">IFERROR(VLOOKUP(E141,Rec.!B:H,5,FALSE),"")</f>
        <v/>
      </c>
      <c r="D141" s="20" t="str">
        <f ca="1">IFERROR(VLOOKUP(E141,Rec.!B:H,6,FALSE),"")</f>
        <v/>
      </c>
      <c r="E141" s="20" t="str">
        <f ca="1">IFERROR(VLOOKUP(ROW()-8,SF.SL!Q:R,2,FALSE),"")</f>
        <v/>
      </c>
      <c r="F141" s="20" t="str">
        <f ca="1">VLOOKUP(E141,SF.SL!F:J,5,FALSE)</f>
        <v/>
      </c>
      <c r="G141" s="39" t="str">
        <f ca="1">IF(ROW()-8&gt;Inf.!$O$2,"",VLOOKUP(E141,SF.SL!F:I,4,FALSE))</f>
        <v/>
      </c>
      <c r="H141" s="26" t="str">
        <f ca="1">IF(ROW()-8&gt;Inf.!$O$2,"",VLOOKUP(E141,SF.SL!F:M,8,FALSE))</f>
        <v/>
      </c>
      <c r="I141" s="58"/>
    </row>
    <row r="142" spans="1:9" ht="21.95" customHeight="1">
      <c r="A142" s="20" t="str">
        <f ca="1">VLOOKUP(E142,SF.SL!F:O,10,FALSE)</f>
        <v/>
      </c>
      <c r="B142" s="36" t="str">
        <f ca="1">IFERROR(VLOOKUP(E142,Rec.!B:H,4,FALSE),"")</f>
        <v/>
      </c>
      <c r="C142" s="36" t="str">
        <f ca="1">IFERROR(VLOOKUP(E142,Rec.!B:H,5,FALSE),"")</f>
        <v/>
      </c>
      <c r="D142" s="20" t="str">
        <f ca="1">IFERROR(VLOOKUP(E142,Rec.!B:H,6,FALSE),"")</f>
        <v/>
      </c>
      <c r="E142" s="20" t="str">
        <f ca="1">IFERROR(VLOOKUP(ROW()-8,SF.SL!Q:R,2,FALSE),"")</f>
        <v/>
      </c>
      <c r="F142" s="20" t="str">
        <f ca="1">VLOOKUP(E142,SF.SL!F:J,5,FALSE)</f>
        <v/>
      </c>
      <c r="G142" s="39" t="str">
        <f ca="1">IF(ROW()-8&gt;Inf.!$O$2,"",VLOOKUP(E142,SF.SL!F:I,4,FALSE))</f>
        <v/>
      </c>
      <c r="H142" s="26" t="str">
        <f ca="1">IF(ROW()-8&gt;Inf.!$O$2,"",VLOOKUP(E142,SF.SL!F:M,8,FALSE))</f>
        <v/>
      </c>
      <c r="I142" s="58"/>
    </row>
    <row r="143" spans="1:9" ht="21.95" customHeight="1">
      <c r="A143" s="20" t="str">
        <f ca="1">VLOOKUP(E143,SF.SL!F:O,10,FALSE)</f>
        <v/>
      </c>
      <c r="B143" s="36" t="str">
        <f ca="1">IFERROR(VLOOKUP(E143,Rec.!B:H,4,FALSE),"")</f>
        <v/>
      </c>
      <c r="C143" s="36" t="str">
        <f ca="1">IFERROR(VLOOKUP(E143,Rec.!B:H,5,FALSE),"")</f>
        <v/>
      </c>
      <c r="D143" s="20" t="str">
        <f ca="1">IFERROR(VLOOKUP(E143,Rec.!B:H,6,FALSE),"")</f>
        <v/>
      </c>
      <c r="E143" s="20" t="str">
        <f ca="1">IFERROR(VLOOKUP(ROW()-8,SF.SL!Q:R,2,FALSE),"")</f>
        <v/>
      </c>
      <c r="F143" s="20" t="str">
        <f ca="1">VLOOKUP(E143,SF.SL!F:J,5,FALSE)</f>
        <v/>
      </c>
      <c r="G143" s="39" t="str">
        <f ca="1">IF(ROW()-8&gt;Inf.!$O$2,"",VLOOKUP(E143,SF.SL!F:I,4,FALSE))</f>
        <v/>
      </c>
      <c r="H143" s="26" t="str">
        <f ca="1">IF(ROW()-8&gt;Inf.!$O$2,"",VLOOKUP(E143,SF.SL!F:M,8,FALSE))</f>
        <v/>
      </c>
      <c r="I143" s="58"/>
    </row>
    <row r="144" spans="1:9" ht="21.95" customHeight="1">
      <c r="A144" s="20" t="str">
        <f ca="1">VLOOKUP(E144,SF.SL!F:O,10,FALSE)</f>
        <v/>
      </c>
      <c r="B144" s="36" t="str">
        <f ca="1">IFERROR(VLOOKUP(E144,Rec.!B:H,4,FALSE),"")</f>
        <v/>
      </c>
      <c r="C144" s="36" t="str">
        <f ca="1">IFERROR(VLOOKUP(E144,Rec.!B:H,5,FALSE),"")</f>
        <v/>
      </c>
      <c r="D144" s="20" t="str">
        <f ca="1">IFERROR(VLOOKUP(E144,Rec.!B:H,6,FALSE),"")</f>
        <v/>
      </c>
      <c r="E144" s="20" t="str">
        <f ca="1">IFERROR(VLOOKUP(ROW()-8,SF.SL!Q:R,2,FALSE),"")</f>
        <v/>
      </c>
      <c r="F144" s="20" t="str">
        <f ca="1">VLOOKUP(E144,SF.SL!F:J,5,FALSE)</f>
        <v/>
      </c>
      <c r="G144" s="39" t="str">
        <f ca="1">IF(ROW()-8&gt;Inf.!$O$2,"",VLOOKUP(E144,SF.SL!F:I,4,FALSE))</f>
        <v/>
      </c>
      <c r="H144" s="26" t="str">
        <f ca="1">IF(ROW()-8&gt;Inf.!$O$2,"",VLOOKUP(E144,SF.SL!F:M,8,FALSE))</f>
        <v/>
      </c>
      <c r="I144" s="58"/>
    </row>
    <row r="145" spans="1:9" ht="21.95" customHeight="1">
      <c r="A145" s="20" t="str">
        <f ca="1">VLOOKUP(E145,SF.SL!F:O,10,FALSE)</f>
        <v/>
      </c>
      <c r="B145" s="36" t="str">
        <f ca="1">IFERROR(VLOOKUP(E145,Rec.!B:H,4,FALSE),"")</f>
        <v/>
      </c>
      <c r="C145" s="36" t="str">
        <f ca="1">IFERROR(VLOOKUP(E145,Rec.!B:H,5,FALSE),"")</f>
        <v/>
      </c>
      <c r="D145" s="20" t="str">
        <f ca="1">IFERROR(VLOOKUP(E145,Rec.!B:H,6,FALSE),"")</f>
        <v/>
      </c>
      <c r="E145" s="20" t="str">
        <f ca="1">IFERROR(VLOOKUP(ROW()-8,SF.SL!Q:R,2,FALSE),"")</f>
        <v/>
      </c>
      <c r="F145" s="20" t="str">
        <f ca="1">VLOOKUP(E145,SF.SL!F:J,5,FALSE)</f>
        <v/>
      </c>
      <c r="G145" s="39" t="str">
        <f ca="1">IF(ROW()-8&gt;Inf.!$O$2,"",VLOOKUP(E145,SF.SL!F:I,4,FALSE))</f>
        <v/>
      </c>
      <c r="H145" s="26" t="str">
        <f ca="1">IF(ROW()-8&gt;Inf.!$O$2,"",VLOOKUP(E145,SF.SL!F:M,8,FALSE))</f>
        <v/>
      </c>
      <c r="I145" s="58"/>
    </row>
    <row r="146" spans="1:9" ht="21.95" customHeight="1">
      <c r="A146" s="20" t="str">
        <f ca="1">VLOOKUP(E146,SF.SL!F:O,10,FALSE)</f>
        <v/>
      </c>
      <c r="B146" s="36" t="str">
        <f ca="1">IFERROR(VLOOKUP(E146,Rec.!B:H,4,FALSE),"")</f>
        <v/>
      </c>
      <c r="C146" s="36" t="str">
        <f ca="1">IFERROR(VLOOKUP(E146,Rec.!B:H,5,FALSE),"")</f>
        <v/>
      </c>
      <c r="D146" s="20" t="str">
        <f ca="1">IFERROR(VLOOKUP(E146,Rec.!B:H,6,FALSE),"")</f>
        <v/>
      </c>
      <c r="E146" s="20" t="str">
        <f ca="1">IFERROR(VLOOKUP(ROW()-8,SF.SL!Q:R,2,FALSE),"")</f>
        <v/>
      </c>
      <c r="F146" s="20" t="str">
        <f ca="1">VLOOKUP(E146,SF.SL!F:J,5,FALSE)</f>
        <v/>
      </c>
      <c r="G146" s="39" t="str">
        <f ca="1">IF(ROW()-8&gt;Inf.!$O$2,"",VLOOKUP(E146,SF.SL!F:I,4,FALSE))</f>
        <v/>
      </c>
      <c r="H146" s="26" t="str">
        <f ca="1">IF(ROW()-8&gt;Inf.!$O$2,"",VLOOKUP(E146,SF.SL!F:M,8,FALSE))</f>
        <v/>
      </c>
      <c r="I146" s="58"/>
    </row>
    <row r="147" spans="1:9" ht="21.95" customHeight="1">
      <c r="A147" s="20" t="str">
        <f ca="1">VLOOKUP(E147,SF.SL!F:O,10,FALSE)</f>
        <v/>
      </c>
      <c r="B147" s="36" t="str">
        <f ca="1">IFERROR(VLOOKUP(E147,Rec.!B:H,4,FALSE),"")</f>
        <v/>
      </c>
      <c r="C147" s="36" t="str">
        <f ca="1">IFERROR(VLOOKUP(E147,Rec.!B:H,5,FALSE),"")</f>
        <v/>
      </c>
      <c r="D147" s="20" t="str">
        <f ca="1">IFERROR(VLOOKUP(E147,Rec.!B:H,6,FALSE),"")</f>
        <v/>
      </c>
      <c r="E147" s="20" t="str">
        <f ca="1">IFERROR(VLOOKUP(ROW()-8,SF.SL!Q:R,2,FALSE),"")</f>
        <v/>
      </c>
      <c r="F147" s="20" t="str">
        <f ca="1">VLOOKUP(E147,SF.SL!F:J,5,FALSE)</f>
        <v/>
      </c>
      <c r="G147" s="39" t="str">
        <f ca="1">IF(ROW()-8&gt;Inf.!$O$2,"",VLOOKUP(E147,SF.SL!F:I,4,FALSE))</f>
        <v/>
      </c>
      <c r="H147" s="26" t="str">
        <f ca="1">IF(ROW()-8&gt;Inf.!$O$2,"",VLOOKUP(E147,SF.SL!F:M,8,FALSE))</f>
        <v/>
      </c>
      <c r="I147" s="58"/>
    </row>
    <row r="148" spans="1:9" ht="21.95" customHeight="1">
      <c r="A148" s="20" t="str">
        <f ca="1">VLOOKUP(E148,SF.SL!F:O,10,FALSE)</f>
        <v/>
      </c>
      <c r="B148" s="36" t="str">
        <f ca="1">IFERROR(VLOOKUP(E148,Rec.!B:H,4,FALSE),"")</f>
        <v/>
      </c>
      <c r="C148" s="36" t="str">
        <f ca="1">IFERROR(VLOOKUP(E148,Rec.!B:H,5,FALSE),"")</f>
        <v/>
      </c>
      <c r="D148" s="20" t="str">
        <f ca="1">IFERROR(VLOOKUP(E148,Rec.!B:H,6,FALSE),"")</f>
        <v/>
      </c>
      <c r="E148" s="20" t="str">
        <f ca="1">IFERROR(VLOOKUP(ROW()-8,SF.SL!Q:R,2,FALSE),"")</f>
        <v/>
      </c>
      <c r="F148" s="20" t="str">
        <f ca="1">VLOOKUP(E148,SF.SL!F:J,5,FALSE)</f>
        <v/>
      </c>
      <c r="G148" s="39" t="str">
        <f ca="1">IF(ROW()-8&gt;Inf.!$O$2,"",VLOOKUP(E148,SF.SL!F:I,4,FALSE))</f>
        <v/>
      </c>
      <c r="H148" s="26" t="str">
        <f ca="1">IF(ROW()-8&gt;Inf.!$O$2,"",VLOOKUP(E148,SF.SL!F:M,8,FALSE))</f>
        <v/>
      </c>
      <c r="I148" s="58"/>
    </row>
    <row r="149" spans="1:9" ht="21.95" customHeight="1">
      <c r="A149" s="20" t="str">
        <f ca="1">VLOOKUP(E149,SF.SL!F:O,10,FALSE)</f>
        <v/>
      </c>
      <c r="B149" s="36" t="str">
        <f ca="1">IFERROR(VLOOKUP(E149,Rec.!B:H,4,FALSE),"")</f>
        <v/>
      </c>
      <c r="C149" s="36" t="str">
        <f ca="1">IFERROR(VLOOKUP(E149,Rec.!B:H,5,FALSE),"")</f>
        <v/>
      </c>
      <c r="D149" s="20" t="str">
        <f ca="1">IFERROR(VLOOKUP(E149,Rec.!B:H,6,FALSE),"")</f>
        <v/>
      </c>
      <c r="E149" s="20" t="str">
        <f ca="1">IFERROR(VLOOKUP(ROW()-8,SF.SL!Q:R,2,FALSE),"")</f>
        <v/>
      </c>
      <c r="F149" s="20" t="str">
        <f ca="1">VLOOKUP(E149,SF.SL!F:J,5,FALSE)</f>
        <v/>
      </c>
      <c r="G149" s="39" t="str">
        <f ca="1">IF(ROW()-8&gt;Inf.!$O$2,"",VLOOKUP(E149,SF.SL!F:I,4,FALSE))</f>
        <v/>
      </c>
      <c r="H149" s="26" t="str">
        <f ca="1">IF(ROW()-8&gt;Inf.!$O$2,"",VLOOKUP(E149,SF.SL!F:M,8,FALSE))</f>
        <v/>
      </c>
      <c r="I149" s="58"/>
    </row>
    <row r="150" spans="1:9" ht="21.95" customHeight="1">
      <c r="A150" s="20" t="str">
        <f ca="1">VLOOKUP(E150,SF.SL!F:O,10,FALSE)</f>
        <v/>
      </c>
      <c r="B150" s="36" t="str">
        <f ca="1">IFERROR(VLOOKUP(E150,Rec.!B:H,4,FALSE),"")</f>
        <v/>
      </c>
      <c r="C150" s="36" t="str">
        <f ca="1">IFERROR(VLOOKUP(E150,Rec.!B:H,5,FALSE),"")</f>
        <v/>
      </c>
      <c r="D150" s="20" t="str">
        <f ca="1">IFERROR(VLOOKUP(E150,Rec.!B:H,6,FALSE),"")</f>
        <v/>
      </c>
      <c r="E150" s="20" t="str">
        <f ca="1">IFERROR(VLOOKUP(ROW()-8,SF.SL!Q:R,2,FALSE),"")</f>
        <v/>
      </c>
      <c r="F150" s="20" t="str">
        <f ca="1">VLOOKUP(E150,SF.SL!F:J,5,FALSE)</f>
        <v/>
      </c>
      <c r="G150" s="39" t="str">
        <f ca="1">IF(ROW()-8&gt;Inf.!$O$2,"",VLOOKUP(E150,SF.SL!F:I,4,FALSE))</f>
        <v/>
      </c>
      <c r="H150" s="26" t="str">
        <f ca="1">IF(ROW()-8&gt;Inf.!$O$2,"",VLOOKUP(E150,SF.SL!F:M,8,FALSE))</f>
        <v/>
      </c>
      <c r="I150" s="58"/>
    </row>
    <row r="151" spans="1:9" ht="21.95" customHeight="1">
      <c r="A151" s="20" t="str">
        <f ca="1">VLOOKUP(E151,SF.SL!F:O,10,FALSE)</f>
        <v/>
      </c>
      <c r="B151" s="36" t="str">
        <f ca="1">IFERROR(VLOOKUP(E151,Rec.!B:H,4,FALSE),"")</f>
        <v/>
      </c>
      <c r="C151" s="36" t="str">
        <f ca="1">IFERROR(VLOOKUP(E151,Rec.!B:H,5,FALSE),"")</f>
        <v/>
      </c>
      <c r="D151" s="20" t="str">
        <f ca="1">IFERROR(VLOOKUP(E151,Rec.!B:H,6,FALSE),"")</f>
        <v/>
      </c>
      <c r="E151" s="20" t="str">
        <f ca="1">IFERROR(VLOOKUP(ROW()-8,SF.SL!Q:R,2,FALSE),"")</f>
        <v/>
      </c>
      <c r="F151" s="20" t="str">
        <f ca="1">VLOOKUP(E151,SF.SL!F:J,5,FALSE)</f>
        <v/>
      </c>
      <c r="G151" s="39" t="str">
        <f ca="1">IF(ROW()-8&gt;Inf.!$O$2,"",VLOOKUP(E151,SF.SL!F:I,4,FALSE))</f>
        <v/>
      </c>
      <c r="H151" s="26" t="str">
        <f ca="1">IF(ROW()-8&gt;Inf.!$O$2,"",VLOOKUP(E151,SF.SL!F:M,8,FALSE))</f>
        <v/>
      </c>
      <c r="I151" s="58"/>
    </row>
    <row r="152" spans="1:9" ht="21.95" customHeight="1">
      <c r="A152" s="20" t="str">
        <f ca="1">VLOOKUP(E152,SF.SL!F:O,10,FALSE)</f>
        <v/>
      </c>
      <c r="B152" s="36" t="str">
        <f ca="1">IFERROR(VLOOKUP(E152,Rec.!B:H,4,FALSE),"")</f>
        <v/>
      </c>
      <c r="C152" s="36" t="str">
        <f ca="1">IFERROR(VLOOKUP(E152,Rec.!B:H,5,FALSE),"")</f>
        <v/>
      </c>
      <c r="D152" s="20" t="str">
        <f ca="1">IFERROR(VLOOKUP(E152,Rec.!B:H,6,FALSE),"")</f>
        <v/>
      </c>
      <c r="E152" s="20" t="str">
        <f ca="1">IFERROR(VLOOKUP(ROW()-8,SF.SL!Q:R,2,FALSE),"")</f>
        <v/>
      </c>
      <c r="F152" s="20" t="str">
        <f ca="1">VLOOKUP(E152,SF.SL!F:J,5,FALSE)</f>
        <v/>
      </c>
      <c r="G152" s="39" t="str">
        <f ca="1">IF(ROW()-8&gt;Inf.!$O$2,"",VLOOKUP(E152,SF.SL!F:I,4,FALSE))</f>
        <v/>
      </c>
      <c r="H152" s="26" t="str">
        <f ca="1">IF(ROW()-8&gt;Inf.!$O$2,"",VLOOKUP(E152,SF.SL!F:M,8,FALSE))</f>
        <v/>
      </c>
      <c r="I152" s="58"/>
    </row>
    <row r="153" spans="1:9" ht="21.95" customHeight="1">
      <c r="A153" s="20" t="str">
        <f ca="1">VLOOKUP(E153,SF.SL!F:O,10,FALSE)</f>
        <v/>
      </c>
      <c r="B153" s="36" t="str">
        <f ca="1">IFERROR(VLOOKUP(E153,Rec.!B:H,4,FALSE),"")</f>
        <v/>
      </c>
      <c r="C153" s="36" t="str">
        <f ca="1">IFERROR(VLOOKUP(E153,Rec.!B:H,5,FALSE),"")</f>
        <v/>
      </c>
      <c r="D153" s="20" t="str">
        <f ca="1">IFERROR(VLOOKUP(E153,Rec.!B:H,6,FALSE),"")</f>
        <v/>
      </c>
      <c r="E153" s="20" t="str">
        <f ca="1">IFERROR(VLOOKUP(ROW()-8,SF.SL!Q:R,2,FALSE),"")</f>
        <v/>
      </c>
      <c r="F153" s="20" t="str">
        <f ca="1">VLOOKUP(E153,SF.SL!F:J,5,FALSE)</f>
        <v/>
      </c>
      <c r="G153" s="39" t="str">
        <f ca="1">IF(ROW()-8&gt;Inf.!$O$2,"",VLOOKUP(E153,SF.SL!F:I,4,FALSE))</f>
        <v/>
      </c>
      <c r="H153" s="26" t="str">
        <f ca="1">IF(ROW()-8&gt;Inf.!$O$2,"",VLOOKUP(E153,SF.SL!F:M,8,FALSE))</f>
        <v/>
      </c>
      <c r="I153" s="58"/>
    </row>
    <row r="154" spans="1:9" ht="21.95" customHeight="1">
      <c r="A154" s="20" t="str">
        <f ca="1">VLOOKUP(E154,SF.SL!F:O,10,FALSE)</f>
        <v/>
      </c>
      <c r="B154" s="36" t="str">
        <f ca="1">IFERROR(VLOOKUP(E154,Rec.!B:H,4,FALSE),"")</f>
        <v/>
      </c>
      <c r="C154" s="36" t="str">
        <f ca="1">IFERROR(VLOOKUP(E154,Rec.!B:H,5,FALSE),"")</f>
        <v/>
      </c>
      <c r="D154" s="20" t="str">
        <f ca="1">IFERROR(VLOOKUP(E154,Rec.!B:H,6,FALSE),"")</f>
        <v/>
      </c>
      <c r="E154" s="20" t="str">
        <f ca="1">IFERROR(VLOOKUP(ROW()-8,SF.SL!Q:R,2,FALSE),"")</f>
        <v/>
      </c>
      <c r="F154" s="20" t="str">
        <f ca="1">VLOOKUP(E154,SF.SL!F:J,5,FALSE)</f>
        <v/>
      </c>
      <c r="G154" s="39" t="str">
        <f ca="1">IF(ROW()-8&gt;Inf.!$O$2,"",VLOOKUP(E154,SF.SL!F:I,4,FALSE))</f>
        <v/>
      </c>
      <c r="H154" s="26" t="str">
        <f ca="1">IF(ROW()-8&gt;Inf.!$O$2,"",VLOOKUP(E154,SF.SL!F:M,8,FALSE))</f>
        <v/>
      </c>
      <c r="I154" s="58"/>
    </row>
    <row r="155" spans="1:9" ht="21.95" customHeight="1">
      <c r="A155" s="20" t="str">
        <f ca="1">VLOOKUP(E155,SF.SL!F:O,10,FALSE)</f>
        <v/>
      </c>
      <c r="B155" s="36" t="str">
        <f ca="1">IFERROR(VLOOKUP(E155,Rec.!B:H,4,FALSE),"")</f>
        <v/>
      </c>
      <c r="C155" s="36" t="str">
        <f ca="1">IFERROR(VLOOKUP(E155,Rec.!B:H,5,FALSE),"")</f>
        <v/>
      </c>
      <c r="D155" s="20" t="str">
        <f ca="1">IFERROR(VLOOKUP(E155,Rec.!B:H,6,FALSE),"")</f>
        <v/>
      </c>
      <c r="E155" s="20" t="str">
        <f ca="1">IFERROR(VLOOKUP(ROW()-8,SF.SL!Q:R,2,FALSE),"")</f>
        <v/>
      </c>
      <c r="F155" s="20" t="str">
        <f ca="1">VLOOKUP(E155,SF.SL!F:J,5,FALSE)</f>
        <v/>
      </c>
      <c r="G155" s="39" t="str">
        <f ca="1">IF(ROW()-8&gt;Inf.!$O$2,"",VLOOKUP(E155,SF.SL!F:I,4,FALSE))</f>
        <v/>
      </c>
      <c r="H155" s="26" t="str">
        <f ca="1">IF(ROW()-8&gt;Inf.!$O$2,"",VLOOKUP(E155,SF.SL!F:M,8,FALSE))</f>
        <v/>
      </c>
      <c r="I155" s="58"/>
    </row>
    <row r="156" spans="1:9" ht="21.95" customHeight="1">
      <c r="A156" s="20" t="str">
        <f ca="1">VLOOKUP(E156,SF.SL!F:O,10,FALSE)</f>
        <v/>
      </c>
      <c r="B156" s="36" t="str">
        <f ca="1">IFERROR(VLOOKUP(E156,Rec.!B:H,4,FALSE),"")</f>
        <v/>
      </c>
      <c r="C156" s="36" t="str">
        <f ca="1">IFERROR(VLOOKUP(E156,Rec.!B:H,5,FALSE),"")</f>
        <v/>
      </c>
      <c r="D156" s="20" t="str">
        <f ca="1">IFERROR(VLOOKUP(E156,Rec.!B:H,6,FALSE),"")</f>
        <v/>
      </c>
      <c r="E156" s="20" t="str">
        <f ca="1">IFERROR(VLOOKUP(ROW()-8,SF.SL!Q:R,2,FALSE),"")</f>
        <v/>
      </c>
      <c r="F156" s="20" t="str">
        <f ca="1">VLOOKUP(E156,SF.SL!F:J,5,FALSE)</f>
        <v/>
      </c>
      <c r="G156" s="39" t="str">
        <f ca="1">IF(ROW()-8&gt;Inf.!$O$2,"",VLOOKUP(E156,SF.SL!F:I,4,FALSE))</f>
        <v/>
      </c>
      <c r="H156" s="26" t="str">
        <f ca="1">IF(ROW()-8&gt;Inf.!$O$2,"",VLOOKUP(E156,SF.SL!F:M,8,FALSE))</f>
        <v/>
      </c>
      <c r="I156" s="58"/>
    </row>
    <row r="157" spans="1:9" ht="21.95" customHeight="1">
      <c r="A157" s="20" t="str">
        <f ca="1">VLOOKUP(E157,SF.SL!F:O,10,FALSE)</f>
        <v/>
      </c>
      <c r="B157" s="36" t="str">
        <f ca="1">IFERROR(VLOOKUP(E157,Rec.!B:H,4,FALSE),"")</f>
        <v/>
      </c>
      <c r="C157" s="36" t="str">
        <f ca="1">IFERROR(VLOOKUP(E157,Rec.!B:H,5,FALSE),"")</f>
        <v/>
      </c>
      <c r="D157" s="20" t="str">
        <f ca="1">IFERROR(VLOOKUP(E157,Rec.!B:H,6,FALSE),"")</f>
        <v/>
      </c>
      <c r="E157" s="20" t="str">
        <f ca="1">IFERROR(VLOOKUP(ROW()-8,SF.SL!Q:R,2,FALSE),"")</f>
        <v/>
      </c>
      <c r="F157" s="20" t="str">
        <f ca="1">VLOOKUP(E157,SF.SL!F:J,5,FALSE)</f>
        <v/>
      </c>
      <c r="G157" s="39" t="str">
        <f ca="1">IF(ROW()-8&gt;Inf.!$O$2,"",VLOOKUP(E157,SF.SL!F:I,4,FALSE))</f>
        <v/>
      </c>
      <c r="H157" s="26" t="str">
        <f ca="1">IF(ROW()-8&gt;Inf.!$O$2,"",VLOOKUP(E157,SF.SL!F:M,8,FALSE))</f>
        <v/>
      </c>
      <c r="I157" s="58"/>
    </row>
    <row r="158" spans="1:9" ht="21.95" customHeight="1">
      <c r="A158" s="20" t="str">
        <f ca="1">VLOOKUP(E158,SF.SL!F:O,10,FALSE)</f>
        <v/>
      </c>
      <c r="B158" s="36" t="str">
        <f ca="1">IFERROR(VLOOKUP(E158,Rec.!B:H,4,FALSE),"")</f>
        <v/>
      </c>
      <c r="C158" s="36" t="str">
        <f ca="1">IFERROR(VLOOKUP(E158,Rec.!B:H,5,FALSE),"")</f>
        <v/>
      </c>
      <c r="D158" s="20" t="str">
        <f ca="1">IFERROR(VLOOKUP(E158,Rec.!B:H,6,FALSE),"")</f>
        <v/>
      </c>
      <c r="E158" s="20" t="str">
        <f ca="1">IFERROR(VLOOKUP(ROW()-8,SF.SL!Q:R,2,FALSE),"")</f>
        <v/>
      </c>
      <c r="F158" s="20" t="str">
        <f ca="1">VLOOKUP(E158,SF.SL!F:J,5,FALSE)</f>
        <v/>
      </c>
      <c r="G158" s="39" t="str">
        <f ca="1">IF(ROW()-8&gt;Inf.!$O$2,"",VLOOKUP(E158,SF.SL!F:I,4,FALSE))</f>
        <v/>
      </c>
      <c r="H158" s="26" t="str">
        <f ca="1">IF(ROW()-8&gt;Inf.!$O$2,"",VLOOKUP(E158,SF.SL!F:M,8,FALSE))</f>
        <v/>
      </c>
      <c r="I158" s="58"/>
    </row>
    <row r="159" spans="1:9" ht="21.95" customHeight="1">
      <c r="A159" s="20" t="str">
        <f ca="1">VLOOKUP(E159,SF.SL!F:O,10,FALSE)</f>
        <v/>
      </c>
      <c r="B159" s="36" t="str">
        <f ca="1">IFERROR(VLOOKUP(E159,Rec.!B:H,4,FALSE),"")</f>
        <v/>
      </c>
      <c r="C159" s="36" t="str">
        <f ca="1">IFERROR(VLOOKUP(E159,Rec.!B:H,5,FALSE),"")</f>
        <v/>
      </c>
      <c r="D159" s="20" t="str">
        <f ca="1">IFERROR(VLOOKUP(E159,Rec.!B:H,6,FALSE),"")</f>
        <v/>
      </c>
      <c r="E159" s="20" t="str">
        <f ca="1">IFERROR(VLOOKUP(ROW()-8,SF.SL!Q:R,2,FALSE),"")</f>
        <v/>
      </c>
      <c r="F159" s="20" t="str">
        <f ca="1">VLOOKUP(E159,SF.SL!F:J,5,FALSE)</f>
        <v/>
      </c>
      <c r="G159" s="39" t="str">
        <f ca="1">IF(ROW()-8&gt;Inf.!$O$2,"",VLOOKUP(E159,SF.SL!F:I,4,FALSE))</f>
        <v/>
      </c>
      <c r="H159" s="26" t="str">
        <f ca="1">IF(ROW()-8&gt;Inf.!$O$2,"",VLOOKUP(E159,SF.SL!F:M,8,FALSE))</f>
        <v/>
      </c>
      <c r="I159" s="58"/>
    </row>
    <row r="160" spans="1:9" ht="21.95" customHeight="1">
      <c r="A160" s="20" t="str">
        <f ca="1">VLOOKUP(E160,SF.SL!F:O,10,FALSE)</f>
        <v/>
      </c>
      <c r="B160" s="36" t="str">
        <f ca="1">IFERROR(VLOOKUP(E160,Rec.!B:H,4,FALSE),"")</f>
        <v/>
      </c>
      <c r="C160" s="36" t="str">
        <f ca="1">IFERROR(VLOOKUP(E160,Rec.!B:H,5,FALSE),"")</f>
        <v/>
      </c>
      <c r="D160" s="20" t="str">
        <f ca="1">IFERROR(VLOOKUP(E160,Rec.!B:H,6,FALSE),"")</f>
        <v/>
      </c>
      <c r="E160" s="20" t="str">
        <f ca="1">IFERROR(VLOOKUP(ROW()-8,SF.SL!Q:R,2,FALSE),"")</f>
        <v/>
      </c>
      <c r="F160" s="20" t="str">
        <f ca="1">VLOOKUP(E160,SF.SL!F:J,5,FALSE)</f>
        <v/>
      </c>
      <c r="G160" s="39" t="str">
        <f ca="1">IF(ROW()-8&gt;Inf.!$O$2,"",VLOOKUP(E160,SF.SL!F:I,4,FALSE))</f>
        <v/>
      </c>
      <c r="H160" s="26" t="str">
        <f ca="1">IF(ROW()-8&gt;Inf.!$O$2,"",VLOOKUP(E160,SF.SL!F:M,8,FALSE))</f>
        <v/>
      </c>
      <c r="I160" s="58"/>
    </row>
    <row r="161" spans="1:9" ht="21.95" customHeight="1">
      <c r="A161" s="20" t="str">
        <f ca="1">VLOOKUP(E161,SF.SL!F:O,10,FALSE)</f>
        <v/>
      </c>
      <c r="B161" s="36" t="str">
        <f ca="1">IFERROR(VLOOKUP(E161,Rec.!B:H,4,FALSE),"")</f>
        <v/>
      </c>
      <c r="C161" s="36" t="str">
        <f ca="1">IFERROR(VLOOKUP(E161,Rec.!B:H,5,FALSE),"")</f>
        <v/>
      </c>
      <c r="D161" s="20" t="str">
        <f ca="1">IFERROR(VLOOKUP(E161,Rec.!B:H,6,FALSE),"")</f>
        <v/>
      </c>
      <c r="E161" s="20" t="str">
        <f ca="1">IFERROR(VLOOKUP(ROW()-8,SF.SL!Q:R,2,FALSE),"")</f>
        <v/>
      </c>
      <c r="F161" s="20" t="str">
        <f ca="1">VLOOKUP(E161,SF.SL!F:J,5,FALSE)</f>
        <v/>
      </c>
      <c r="G161" s="39" t="str">
        <f ca="1">IF(ROW()-8&gt;Inf.!$O$2,"",VLOOKUP(E161,SF.SL!F:I,4,FALSE))</f>
        <v/>
      </c>
      <c r="H161" s="26" t="str">
        <f ca="1">IF(ROW()-8&gt;Inf.!$O$2,"",VLOOKUP(E161,SF.SL!F:M,8,FALSE))</f>
        <v/>
      </c>
      <c r="I161" s="58"/>
    </row>
    <row r="162" spans="1:9" ht="21.95" customHeight="1">
      <c r="A162" s="20" t="str">
        <f ca="1">VLOOKUP(E162,SF.SL!F:O,10,FALSE)</f>
        <v/>
      </c>
      <c r="B162" s="36" t="str">
        <f ca="1">IFERROR(VLOOKUP(E162,Rec.!B:H,4,FALSE),"")</f>
        <v/>
      </c>
      <c r="C162" s="36" t="str">
        <f ca="1">IFERROR(VLOOKUP(E162,Rec.!B:H,5,FALSE),"")</f>
        <v/>
      </c>
      <c r="D162" s="20" t="str">
        <f ca="1">IFERROR(VLOOKUP(E162,Rec.!B:H,6,FALSE),"")</f>
        <v/>
      </c>
      <c r="E162" s="20" t="str">
        <f ca="1">IFERROR(VLOOKUP(ROW()-8,SF.SL!Q:R,2,FALSE),"")</f>
        <v/>
      </c>
      <c r="F162" s="20" t="str">
        <f ca="1">VLOOKUP(E162,SF.SL!F:J,5,FALSE)</f>
        <v/>
      </c>
      <c r="G162" s="39" t="str">
        <f ca="1">IF(ROW()-8&gt;Inf.!$O$2,"",VLOOKUP(E162,SF.SL!F:I,4,FALSE))</f>
        <v/>
      </c>
      <c r="H162" s="26" t="str">
        <f ca="1">IF(ROW()-8&gt;Inf.!$O$2,"",VLOOKUP(E162,SF.SL!F:M,8,FALSE))</f>
        <v/>
      </c>
      <c r="I162" s="58"/>
    </row>
    <row r="163" spans="1:9" ht="21.95" customHeight="1">
      <c r="A163" s="20" t="str">
        <f ca="1">VLOOKUP(E163,SF.SL!F:O,10,FALSE)</f>
        <v/>
      </c>
      <c r="B163" s="36" t="str">
        <f ca="1">IFERROR(VLOOKUP(E163,Rec.!B:H,4,FALSE),"")</f>
        <v/>
      </c>
      <c r="C163" s="36" t="str">
        <f ca="1">IFERROR(VLOOKUP(E163,Rec.!B:H,5,FALSE),"")</f>
        <v/>
      </c>
      <c r="D163" s="20" t="str">
        <f ca="1">IFERROR(VLOOKUP(E163,Rec.!B:H,6,FALSE),"")</f>
        <v/>
      </c>
      <c r="E163" s="20" t="str">
        <f ca="1">IFERROR(VLOOKUP(ROW()-8,SF.SL!Q:R,2,FALSE),"")</f>
        <v/>
      </c>
      <c r="F163" s="20" t="str">
        <f ca="1">VLOOKUP(E163,SF.SL!F:J,5,FALSE)</f>
        <v/>
      </c>
      <c r="G163" s="39" t="str">
        <f ca="1">IF(ROW()-8&gt;Inf.!$O$2,"",VLOOKUP(E163,SF.SL!F:I,4,FALSE))</f>
        <v/>
      </c>
      <c r="H163" s="26" t="str">
        <f ca="1">IF(ROW()-8&gt;Inf.!$O$2,"",VLOOKUP(E163,SF.SL!F:M,8,FALSE))</f>
        <v/>
      </c>
      <c r="I163" s="58"/>
    </row>
    <row r="164" spans="1:9" ht="21.95" customHeight="1">
      <c r="A164" s="20" t="str">
        <f ca="1">VLOOKUP(E164,SF.SL!F:O,10,FALSE)</f>
        <v/>
      </c>
      <c r="B164" s="36" t="str">
        <f ca="1">IFERROR(VLOOKUP(E164,Rec.!B:H,4,FALSE),"")</f>
        <v/>
      </c>
      <c r="C164" s="36" t="str">
        <f ca="1">IFERROR(VLOOKUP(E164,Rec.!B:H,5,FALSE),"")</f>
        <v/>
      </c>
      <c r="D164" s="20" t="str">
        <f ca="1">IFERROR(VLOOKUP(E164,Rec.!B:H,6,FALSE),"")</f>
        <v/>
      </c>
      <c r="E164" s="20" t="str">
        <f ca="1">IFERROR(VLOOKUP(ROW()-8,SF.SL!Q:R,2,FALSE),"")</f>
        <v/>
      </c>
      <c r="F164" s="20" t="str">
        <f ca="1">VLOOKUP(E164,SF.SL!F:J,5,FALSE)</f>
        <v/>
      </c>
      <c r="G164" s="39" t="str">
        <f ca="1">IF(ROW()-8&gt;Inf.!$O$2,"",VLOOKUP(E164,SF.SL!F:I,4,FALSE))</f>
        <v/>
      </c>
      <c r="H164" s="26" t="str">
        <f ca="1">IF(ROW()-8&gt;Inf.!$O$2,"",VLOOKUP(E164,SF.SL!F:M,8,FALSE))</f>
        <v/>
      </c>
      <c r="I164" s="58"/>
    </row>
    <row r="165" spans="1:9" ht="21.95" customHeight="1">
      <c r="A165" s="20" t="str">
        <f ca="1">VLOOKUP(E165,SF.SL!F:O,10,FALSE)</f>
        <v/>
      </c>
      <c r="B165" s="36" t="str">
        <f ca="1">IFERROR(VLOOKUP(E165,Rec.!B:H,4,FALSE),"")</f>
        <v/>
      </c>
      <c r="C165" s="36" t="str">
        <f ca="1">IFERROR(VLOOKUP(E165,Rec.!B:H,5,FALSE),"")</f>
        <v/>
      </c>
      <c r="D165" s="20" t="str">
        <f ca="1">IFERROR(VLOOKUP(E165,Rec.!B:H,6,FALSE),"")</f>
        <v/>
      </c>
      <c r="E165" s="20" t="str">
        <f ca="1">IFERROR(VLOOKUP(ROW()-8,SF.SL!Q:R,2,FALSE),"")</f>
        <v/>
      </c>
      <c r="F165" s="20" t="str">
        <f ca="1">VLOOKUP(E165,SF.SL!F:J,5,FALSE)</f>
        <v/>
      </c>
      <c r="G165" s="39" t="str">
        <f ca="1">IF(ROW()-8&gt;Inf.!$O$2,"",VLOOKUP(E165,SF.SL!F:I,4,FALSE))</f>
        <v/>
      </c>
      <c r="H165" s="26" t="str">
        <f ca="1">IF(ROW()-8&gt;Inf.!$O$2,"",VLOOKUP(E165,SF.SL!F:M,8,FALSE))</f>
        <v/>
      </c>
      <c r="I165" s="58"/>
    </row>
    <row r="166" spans="1:9" ht="21.95" customHeight="1">
      <c r="A166" s="20" t="str">
        <f ca="1">VLOOKUP(E166,SF.SL!F:O,10,FALSE)</f>
        <v/>
      </c>
      <c r="B166" s="36" t="str">
        <f ca="1">IFERROR(VLOOKUP(E166,Rec.!B:H,4,FALSE),"")</f>
        <v/>
      </c>
      <c r="C166" s="36" t="str">
        <f ca="1">IFERROR(VLOOKUP(E166,Rec.!B:H,5,FALSE),"")</f>
        <v/>
      </c>
      <c r="D166" s="20" t="str">
        <f ca="1">IFERROR(VLOOKUP(E166,Rec.!B:H,6,FALSE),"")</f>
        <v/>
      </c>
      <c r="E166" s="20" t="str">
        <f ca="1">IFERROR(VLOOKUP(ROW()-8,SF.SL!Q:R,2,FALSE),"")</f>
        <v/>
      </c>
      <c r="F166" s="20" t="str">
        <f ca="1">VLOOKUP(E166,SF.SL!F:J,5,FALSE)</f>
        <v/>
      </c>
      <c r="G166" s="39" t="str">
        <f ca="1">IF(ROW()-8&gt;Inf.!$O$2,"",VLOOKUP(E166,SF.SL!F:I,4,FALSE))</f>
        <v/>
      </c>
      <c r="H166" s="26" t="str">
        <f ca="1">IF(ROW()-8&gt;Inf.!$O$2,"",VLOOKUP(E166,SF.SL!F:M,8,FALSE))</f>
        <v/>
      </c>
      <c r="I166" s="58"/>
    </row>
    <row r="167" spans="1:9" ht="21.95" customHeight="1">
      <c r="A167" s="20" t="str">
        <f ca="1">VLOOKUP(E167,SF.SL!F:O,10,FALSE)</f>
        <v/>
      </c>
      <c r="B167" s="36" t="str">
        <f ca="1">IFERROR(VLOOKUP(E167,Rec.!B:H,4,FALSE),"")</f>
        <v/>
      </c>
      <c r="C167" s="36" t="str">
        <f ca="1">IFERROR(VLOOKUP(E167,Rec.!B:H,5,FALSE),"")</f>
        <v/>
      </c>
      <c r="D167" s="20" t="str">
        <f ca="1">IFERROR(VLOOKUP(E167,Rec.!B:H,6,FALSE),"")</f>
        <v/>
      </c>
      <c r="E167" s="20" t="str">
        <f ca="1">IFERROR(VLOOKUP(ROW()-8,SF.SL!Q:R,2,FALSE),"")</f>
        <v/>
      </c>
      <c r="F167" s="20" t="str">
        <f ca="1">VLOOKUP(E167,SF.SL!F:J,5,FALSE)</f>
        <v/>
      </c>
      <c r="G167" s="39" t="str">
        <f ca="1">IF(ROW()-8&gt;Inf.!$O$2,"",VLOOKUP(E167,SF.SL!F:I,4,FALSE))</f>
        <v/>
      </c>
      <c r="H167" s="26" t="str">
        <f ca="1">IF(ROW()-8&gt;Inf.!$O$2,"",VLOOKUP(E167,SF.SL!F:M,8,FALSE))</f>
        <v/>
      </c>
      <c r="I167" s="58"/>
    </row>
    <row r="168" spans="1:9" ht="21.95" customHeight="1">
      <c r="A168" s="20" t="str">
        <f ca="1">VLOOKUP(E168,SF.SL!F:O,10,FALSE)</f>
        <v/>
      </c>
      <c r="B168" s="36" t="str">
        <f ca="1">IFERROR(VLOOKUP(E168,Rec.!B:H,4,FALSE),"")</f>
        <v/>
      </c>
      <c r="C168" s="36" t="str">
        <f ca="1">IFERROR(VLOOKUP(E168,Rec.!B:H,5,FALSE),"")</f>
        <v/>
      </c>
      <c r="D168" s="20" t="str">
        <f ca="1">IFERROR(VLOOKUP(E168,Rec.!B:H,6,FALSE),"")</f>
        <v/>
      </c>
      <c r="E168" s="20" t="str">
        <f ca="1">IFERROR(VLOOKUP(ROW()-8,SF.SL!Q:R,2,FALSE),"")</f>
        <v/>
      </c>
      <c r="F168" s="20" t="str">
        <f ca="1">VLOOKUP(E168,SF.SL!F:J,5,FALSE)</f>
        <v/>
      </c>
      <c r="G168" s="39" t="str">
        <f ca="1">IF(ROW()-8&gt;Inf.!$O$2,"",VLOOKUP(E168,SF.SL!F:I,4,FALSE))</f>
        <v/>
      </c>
      <c r="H168" s="26" t="str">
        <f ca="1">IF(ROW()-8&gt;Inf.!$O$2,"",VLOOKUP(E168,SF.SL!F:M,8,FALSE))</f>
        <v/>
      </c>
      <c r="I168" s="58"/>
    </row>
    <row r="169" spans="1:9" ht="21.95" customHeight="1">
      <c r="A169" s="20" t="str">
        <f ca="1">VLOOKUP(E169,SF.SL!F:O,10,FALSE)</f>
        <v/>
      </c>
      <c r="B169" s="36" t="str">
        <f ca="1">IFERROR(VLOOKUP(E169,Rec.!B:H,4,FALSE),"")</f>
        <v/>
      </c>
      <c r="C169" s="36" t="str">
        <f ca="1">IFERROR(VLOOKUP(E169,Rec.!B:H,5,FALSE),"")</f>
        <v/>
      </c>
      <c r="D169" s="20" t="str">
        <f ca="1">IFERROR(VLOOKUP(E169,Rec.!B:H,6,FALSE),"")</f>
        <v/>
      </c>
      <c r="E169" s="20" t="str">
        <f ca="1">IFERROR(VLOOKUP(ROW()-8,SF.SL!Q:R,2,FALSE),"")</f>
        <v/>
      </c>
      <c r="F169" s="20" t="str">
        <f ca="1">VLOOKUP(E169,SF.SL!F:J,5,FALSE)</f>
        <v/>
      </c>
      <c r="G169" s="39" t="str">
        <f ca="1">IF(ROW()-8&gt;Inf.!$O$2,"",VLOOKUP(E169,SF.SL!F:I,4,FALSE))</f>
        <v/>
      </c>
      <c r="H169" s="26" t="str">
        <f ca="1">IF(ROW()-8&gt;Inf.!$O$2,"",VLOOKUP(E169,SF.SL!F:M,8,FALSE))</f>
        <v/>
      </c>
      <c r="I169" s="58"/>
    </row>
    <row r="170" spans="1:9" ht="21.95" customHeight="1">
      <c r="A170" s="20" t="str">
        <f ca="1">VLOOKUP(E170,SF.SL!F:O,10,FALSE)</f>
        <v/>
      </c>
      <c r="B170" s="36" t="str">
        <f ca="1">IFERROR(VLOOKUP(E170,Rec.!B:H,4,FALSE),"")</f>
        <v/>
      </c>
      <c r="C170" s="36" t="str">
        <f ca="1">IFERROR(VLOOKUP(E170,Rec.!B:H,5,FALSE),"")</f>
        <v/>
      </c>
      <c r="D170" s="20" t="str">
        <f ca="1">IFERROR(VLOOKUP(E170,Rec.!B:H,6,FALSE),"")</f>
        <v/>
      </c>
      <c r="E170" s="20" t="str">
        <f ca="1">IFERROR(VLOOKUP(ROW()-8,SF.SL!Q:R,2,FALSE),"")</f>
        <v/>
      </c>
      <c r="F170" s="20" t="str">
        <f ca="1">VLOOKUP(E170,SF.SL!F:J,5,FALSE)</f>
        <v/>
      </c>
      <c r="G170" s="39" t="str">
        <f ca="1">IF(ROW()-8&gt;Inf.!$O$2,"",VLOOKUP(E170,SF.SL!F:I,4,FALSE))</f>
        <v/>
      </c>
      <c r="H170" s="26" t="str">
        <f ca="1">IF(ROW()-8&gt;Inf.!$O$2,"",VLOOKUP(E170,SF.SL!F:M,8,FALSE))</f>
        <v/>
      </c>
      <c r="I170" s="58"/>
    </row>
    <row r="171" spans="1:9" ht="21.95" customHeight="1">
      <c r="A171" s="20" t="str">
        <f ca="1">VLOOKUP(E171,SF.SL!F:O,10,FALSE)</f>
        <v/>
      </c>
      <c r="B171" s="36" t="str">
        <f ca="1">IFERROR(VLOOKUP(E171,Rec.!B:H,4,FALSE),"")</f>
        <v/>
      </c>
      <c r="C171" s="36" t="str">
        <f ca="1">IFERROR(VLOOKUP(E171,Rec.!B:H,5,FALSE),"")</f>
        <v/>
      </c>
      <c r="D171" s="20" t="str">
        <f ca="1">IFERROR(VLOOKUP(E171,Rec.!B:H,6,FALSE),"")</f>
        <v/>
      </c>
      <c r="E171" s="20" t="str">
        <f ca="1">IFERROR(VLOOKUP(ROW()-8,SF.SL!Q:R,2,FALSE),"")</f>
        <v/>
      </c>
      <c r="F171" s="20" t="str">
        <f ca="1">VLOOKUP(E171,SF.SL!F:J,5,FALSE)</f>
        <v/>
      </c>
      <c r="G171" s="39" t="str">
        <f ca="1">IF(ROW()-8&gt;Inf.!$O$2,"",VLOOKUP(E171,SF.SL!F:I,4,FALSE))</f>
        <v/>
      </c>
      <c r="H171" s="26" t="str">
        <f ca="1">IF(ROW()-8&gt;Inf.!$O$2,"",VLOOKUP(E171,SF.SL!F:M,8,FALSE))</f>
        <v/>
      </c>
      <c r="I171" s="58"/>
    </row>
    <row r="172" spans="1:9" ht="21.95" customHeight="1">
      <c r="A172" s="20" t="str">
        <f ca="1">VLOOKUP(E172,SF.SL!F:O,10,FALSE)</f>
        <v/>
      </c>
      <c r="B172" s="36" t="str">
        <f ca="1">IFERROR(VLOOKUP(E172,Rec.!B:H,4,FALSE),"")</f>
        <v/>
      </c>
      <c r="C172" s="36" t="str">
        <f ca="1">IFERROR(VLOOKUP(E172,Rec.!B:H,5,FALSE),"")</f>
        <v/>
      </c>
      <c r="D172" s="20" t="str">
        <f ca="1">IFERROR(VLOOKUP(E172,Rec.!B:H,6,FALSE),"")</f>
        <v/>
      </c>
      <c r="E172" s="20" t="str">
        <f ca="1">IFERROR(VLOOKUP(ROW()-8,SF.SL!Q:R,2,FALSE),"")</f>
        <v/>
      </c>
      <c r="F172" s="20" t="str">
        <f ca="1">VLOOKUP(E172,SF.SL!F:J,5,FALSE)</f>
        <v/>
      </c>
      <c r="G172" s="39" t="str">
        <f ca="1">IF(ROW()-8&gt;Inf.!$O$2,"",VLOOKUP(E172,SF.SL!F:I,4,FALSE))</f>
        <v/>
      </c>
      <c r="H172" s="26" t="str">
        <f ca="1">IF(ROW()-8&gt;Inf.!$O$2,"",VLOOKUP(E172,SF.SL!F:M,8,FALSE))</f>
        <v/>
      </c>
      <c r="I172" s="58"/>
    </row>
    <row r="173" spans="1:9" ht="21.95" customHeight="1">
      <c r="A173" s="20" t="str">
        <f ca="1">VLOOKUP(E173,SF.SL!F:O,10,FALSE)</f>
        <v/>
      </c>
      <c r="B173" s="36" t="str">
        <f ca="1">IFERROR(VLOOKUP(E173,Rec.!B:H,4,FALSE),"")</f>
        <v/>
      </c>
      <c r="C173" s="36" t="str">
        <f ca="1">IFERROR(VLOOKUP(E173,Rec.!B:H,5,FALSE),"")</f>
        <v/>
      </c>
      <c r="D173" s="20" t="str">
        <f ca="1">IFERROR(VLOOKUP(E173,Rec.!B:H,6,FALSE),"")</f>
        <v/>
      </c>
      <c r="E173" s="20" t="str">
        <f ca="1">IFERROR(VLOOKUP(ROW()-8,SF.SL!Q:R,2,FALSE),"")</f>
        <v/>
      </c>
      <c r="F173" s="20" t="str">
        <f ca="1">VLOOKUP(E173,SF.SL!F:J,5,FALSE)</f>
        <v/>
      </c>
      <c r="G173" s="39" t="str">
        <f ca="1">IF(ROW()-8&gt;Inf.!$O$2,"",VLOOKUP(E173,SF.SL!F:I,4,FALSE))</f>
        <v/>
      </c>
      <c r="H173" s="26" t="str">
        <f ca="1">IF(ROW()-8&gt;Inf.!$O$2,"",VLOOKUP(E173,SF.SL!F:M,8,FALSE))</f>
        <v/>
      </c>
      <c r="I173" s="58"/>
    </row>
    <row r="174" spans="1:9" ht="21.95" customHeight="1">
      <c r="A174" s="20" t="str">
        <f ca="1">VLOOKUP(E174,SF.SL!F:O,10,FALSE)</f>
        <v/>
      </c>
      <c r="B174" s="36" t="str">
        <f ca="1">IFERROR(VLOOKUP(E174,Rec.!B:H,4,FALSE),"")</f>
        <v/>
      </c>
      <c r="C174" s="36" t="str">
        <f ca="1">IFERROR(VLOOKUP(E174,Rec.!B:H,5,FALSE),"")</f>
        <v/>
      </c>
      <c r="D174" s="20" t="str">
        <f ca="1">IFERROR(VLOOKUP(E174,Rec.!B:H,6,FALSE),"")</f>
        <v/>
      </c>
      <c r="E174" s="20" t="str">
        <f ca="1">IFERROR(VLOOKUP(ROW()-8,SF.SL!Q:R,2,FALSE),"")</f>
        <v/>
      </c>
      <c r="F174" s="20" t="str">
        <f ca="1">VLOOKUP(E174,SF.SL!F:J,5,FALSE)</f>
        <v/>
      </c>
      <c r="G174" s="39" t="str">
        <f ca="1">IF(ROW()-8&gt;Inf.!$O$2,"",VLOOKUP(E174,SF.SL!F:I,4,FALSE))</f>
        <v/>
      </c>
      <c r="H174" s="26" t="str">
        <f ca="1">IF(ROW()-8&gt;Inf.!$O$2,"",VLOOKUP(E174,SF.SL!F:M,8,FALSE))</f>
        <v/>
      </c>
      <c r="I174" s="58"/>
    </row>
    <row r="175" spans="1:9" ht="21.95" customHeight="1">
      <c r="A175" s="20" t="str">
        <f ca="1">VLOOKUP(E175,SF.SL!F:O,10,FALSE)</f>
        <v/>
      </c>
      <c r="B175" s="36" t="str">
        <f ca="1">IFERROR(VLOOKUP(E175,Rec.!B:H,4,FALSE),"")</f>
        <v/>
      </c>
      <c r="C175" s="36" t="str">
        <f ca="1">IFERROR(VLOOKUP(E175,Rec.!B:H,5,FALSE),"")</f>
        <v/>
      </c>
      <c r="D175" s="20" t="str">
        <f ca="1">IFERROR(VLOOKUP(E175,Rec.!B:H,6,FALSE),"")</f>
        <v/>
      </c>
      <c r="E175" s="20" t="str">
        <f ca="1">IFERROR(VLOOKUP(ROW()-8,SF.SL!Q:R,2,FALSE),"")</f>
        <v/>
      </c>
      <c r="F175" s="20" t="str">
        <f ca="1">VLOOKUP(E175,SF.SL!F:J,5,FALSE)</f>
        <v/>
      </c>
      <c r="G175" s="39" t="str">
        <f ca="1">IF(ROW()-8&gt;Inf.!$O$2,"",VLOOKUP(E175,SF.SL!F:I,4,FALSE))</f>
        <v/>
      </c>
      <c r="H175" s="26" t="str">
        <f ca="1">IF(ROW()-8&gt;Inf.!$O$2,"",VLOOKUP(E175,SF.SL!F:M,8,FALSE))</f>
        <v/>
      </c>
      <c r="I175" s="58"/>
    </row>
    <row r="176" spans="1:9" ht="21.95" customHeight="1">
      <c r="A176" s="20" t="str">
        <f ca="1">VLOOKUP(E176,SF.SL!F:O,10,FALSE)</f>
        <v/>
      </c>
      <c r="B176" s="36" t="str">
        <f ca="1">IFERROR(VLOOKUP(E176,Rec.!B:H,4,FALSE),"")</f>
        <v/>
      </c>
      <c r="C176" s="36" t="str">
        <f ca="1">IFERROR(VLOOKUP(E176,Rec.!B:H,5,FALSE),"")</f>
        <v/>
      </c>
      <c r="D176" s="20" t="str">
        <f ca="1">IFERROR(VLOOKUP(E176,Rec.!B:H,6,FALSE),"")</f>
        <v/>
      </c>
      <c r="E176" s="20" t="str">
        <f ca="1">IFERROR(VLOOKUP(ROW()-8,SF.SL!Q:R,2,FALSE),"")</f>
        <v/>
      </c>
      <c r="F176" s="20" t="str">
        <f ca="1">VLOOKUP(E176,SF.SL!F:J,5,FALSE)</f>
        <v/>
      </c>
      <c r="G176" s="39" t="str">
        <f ca="1">IF(ROW()-8&gt;Inf.!$O$2,"",VLOOKUP(E176,SF.SL!F:I,4,FALSE))</f>
        <v/>
      </c>
      <c r="H176" s="26" t="str">
        <f ca="1">IF(ROW()-8&gt;Inf.!$O$2,"",VLOOKUP(E176,SF.SL!F:M,8,FALSE))</f>
        <v/>
      </c>
      <c r="I176" s="58"/>
    </row>
    <row r="177" spans="1:9" ht="21.95" customHeight="1">
      <c r="A177" s="20" t="str">
        <f ca="1">VLOOKUP(E177,SF.SL!F:O,10,FALSE)</f>
        <v/>
      </c>
      <c r="B177" s="36" t="str">
        <f ca="1">IFERROR(VLOOKUP(E177,Rec.!B:H,4,FALSE),"")</f>
        <v/>
      </c>
      <c r="C177" s="36" t="str">
        <f ca="1">IFERROR(VLOOKUP(E177,Rec.!B:H,5,FALSE),"")</f>
        <v/>
      </c>
      <c r="D177" s="20" t="str">
        <f ca="1">IFERROR(VLOOKUP(E177,Rec.!B:H,6,FALSE),"")</f>
        <v/>
      </c>
      <c r="E177" s="20" t="str">
        <f ca="1">IFERROR(VLOOKUP(ROW()-8,SF.SL!Q:R,2,FALSE),"")</f>
        <v/>
      </c>
      <c r="F177" s="20" t="str">
        <f ca="1">VLOOKUP(E177,SF.SL!F:J,5,FALSE)</f>
        <v/>
      </c>
      <c r="G177" s="39" t="str">
        <f ca="1">IF(ROW()-8&gt;Inf.!$O$2,"",VLOOKUP(E177,SF.SL!F:I,4,FALSE))</f>
        <v/>
      </c>
      <c r="H177" s="26" t="str">
        <f ca="1">IF(ROW()-8&gt;Inf.!$O$2,"",VLOOKUP(E177,SF.SL!F:M,8,FALSE))</f>
        <v/>
      </c>
      <c r="I177" s="58"/>
    </row>
    <row r="178" spans="1:9" ht="21.95" customHeight="1">
      <c r="A178" s="20" t="str">
        <f ca="1">VLOOKUP(E178,SF.SL!F:O,10,FALSE)</f>
        <v/>
      </c>
      <c r="B178" s="36" t="str">
        <f ca="1">IFERROR(VLOOKUP(E178,Rec.!B:H,4,FALSE),"")</f>
        <v/>
      </c>
      <c r="C178" s="36" t="str">
        <f ca="1">IFERROR(VLOOKUP(E178,Rec.!B:H,5,FALSE),"")</f>
        <v/>
      </c>
      <c r="D178" s="20" t="str">
        <f ca="1">IFERROR(VLOOKUP(E178,Rec.!B:H,6,FALSE),"")</f>
        <v/>
      </c>
      <c r="E178" s="20" t="str">
        <f ca="1">IFERROR(VLOOKUP(ROW()-8,SF.SL!Q:R,2,FALSE),"")</f>
        <v/>
      </c>
      <c r="F178" s="20" t="str">
        <f ca="1">VLOOKUP(E178,SF.SL!F:J,5,FALSE)</f>
        <v/>
      </c>
      <c r="G178" s="39" t="str">
        <f ca="1">IF(ROW()-8&gt;Inf.!$O$2,"",VLOOKUP(E178,SF.SL!F:I,4,FALSE))</f>
        <v/>
      </c>
      <c r="H178" s="26" t="str">
        <f ca="1">IF(ROW()-8&gt;Inf.!$O$2,"",VLOOKUP(E178,SF.SL!F:M,8,FALSE))</f>
        <v/>
      </c>
      <c r="I178" s="58"/>
    </row>
    <row r="179" spans="1:9" ht="21.95" customHeight="1">
      <c r="A179" s="20" t="str">
        <f ca="1">VLOOKUP(E179,SF.SL!F:O,10,FALSE)</f>
        <v/>
      </c>
      <c r="B179" s="36" t="str">
        <f ca="1">IFERROR(VLOOKUP(E179,Rec.!B:H,4,FALSE),"")</f>
        <v/>
      </c>
      <c r="C179" s="36" t="str">
        <f ca="1">IFERROR(VLOOKUP(E179,Rec.!B:H,5,FALSE),"")</f>
        <v/>
      </c>
      <c r="D179" s="20" t="str">
        <f ca="1">IFERROR(VLOOKUP(E179,Rec.!B:H,6,FALSE),"")</f>
        <v/>
      </c>
      <c r="E179" s="20" t="str">
        <f ca="1">IFERROR(VLOOKUP(ROW()-8,SF.SL!Q:R,2,FALSE),"")</f>
        <v/>
      </c>
      <c r="F179" s="20" t="str">
        <f ca="1">VLOOKUP(E179,SF.SL!F:J,5,FALSE)</f>
        <v/>
      </c>
      <c r="G179" s="39" t="str">
        <f ca="1">IF(ROW()-8&gt;Inf.!$O$2,"",VLOOKUP(E179,SF.SL!F:I,4,FALSE))</f>
        <v/>
      </c>
      <c r="H179" s="26" t="str">
        <f ca="1">IF(ROW()-8&gt;Inf.!$O$2,"",VLOOKUP(E179,SF.SL!F:M,8,FALSE))</f>
        <v/>
      </c>
      <c r="I179" s="58"/>
    </row>
    <row r="180" spans="1:9" ht="21.95" customHeight="1">
      <c r="A180" s="20" t="str">
        <f ca="1">VLOOKUP(E180,SF.SL!F:O,10,FALSE)</f>
        <v/>
      </c>
      <c r="B180" s="36" t="str">
        <f ca="1">IFERROR(VLOOKUP(E180,Rec.!B:H,4,FALSE),"")</f>
        <v/>
      </c>
      <c r="C180" s="36" t="str">
        <f ca="1">IFERROR(VLOOKUP(E180,Rec.!B:H,5,FALSE),"")</f>
        <v/>
      </c>
      <c r="D180" s="20" t="str">
        <f ca="1">IFERROR(VLOOKUP(E180,Rec.!B:H,6,FALSE),"")</f>
        <v/>
      </c>
      <c r="E180" s="20" t="str">
        <f ca="1">IFERROR(VLOOKUP(ROW()-8,SF.SL!Q:R,2,FALSE),"")</f>
        <v/>
      </c>
      <c r="F180" s="20" t="str">
        <f ca="1">VLOOKUP(E180,SF.SL!F:J,5,FALSE)</f>
        <v/>
      </c>
      <c r="G180" s="39" t="str">
        <f ca="1">IF(ROW()-8&gt;Inf.!$O$2,"",VLOOKUP(E180,SF.SL!F:I,4,FALSE))</f>
        <v/>
      </c>
      <c r="H180" s="26" t="str">
        <f ca="1">IF(ROW()-8&gt;Inf.!$O$2,"",VLOOKUP(E180,SF.SL!F:M,8,FALSE))</f>
        <v/>
      </c>
      <c r="I180" s="58"/>
    </row>
    <row r="181" spans="1:9" ht="21.95" customHeight="1">
      <c r="A181" s="20" t="str">
        <f ca="1">VLOOKUP(E181,SF.SL!F:O,10,FALSE)</f>
        <v/>
      </c>
      <c r="B181" s="36" t="str">
        <f ca="1">IFERROR(VLOOKUP(E181,Rec.!B:H,4,FALSE),"")</f>
        <v/>
      </c>
      <c r="C181" s="36" t="str">
        <f ca="1">IFERROR(VLOOKUP(E181,Rec.!B:H,5,FALSE),"")</f>
        <v/>
      </c>
      <c r="D181" s="20" t="str">
        <f ca="1">IFERROR(VLOOKUP(E181,Rec.!B:H,6,FALSE),"")</f>
        <v/>
      </c>
      <c r="E181" s="20" t="str">
        <f ca="1">IFERROR(VLOOKUP(ROW()-8,SF.SL!Q:R,2,FALSE),"")</f>
        <v/>
      </c>
      <c r="F181" s="20" t="str">
        <f ca="1">VLOOKUP(E181,SF.SL!F:J,5,FALSE)</f>
        <v/>
      </c>
      <c r="G181" s="39" t="str">
        <f ca="1">IF(ROW()-8&gt;Inf.!$O$2,"",VLOOKUP(E181,SF.SL!F:I,4,FALSE))</f>
        <v/>
      </c>
      <c r="H181" s="26" t="str">
        <f ca="1">IF(ROW()-8&gt;Inf.!$O$2,"",VLOOKUP(E181,SF.SL!F:M,8,FALSE))</f>
        <v/>
      </c>
      <c r="I181" s="58"/>
    </row>
    <row r="182" spans="1:9" ht="21.95" customHeight="1">
      <c r="A182" s="20" t="str">
        <f ca="1">VLOOKUP(E182,SF.SL!F:O,10,FALSE)</f>
        <v/>
      </c>
      <c r="B182" s="36" t="str">
        <f ca="1">IFERROR(VLOOKUP(E182,Rec.!B:H,4,FALSE),"")</f>
        <v/>
      </c>
      <c r="C182" s="36" t="str">
        <f ca="1">IFERROR(VLOOKUP(E182,Rec.!B:H,5,FALSE),"")</f>
        <v/>
      </c>
      <c r="D182" s="20" t="str">
        <f ca="1">IFERROR(VLOOKUP(E182,Rec.!B:H,6,FALSE),"")</f>
        <v/>
      </c>
      <c r="E182" s="20" t="str">
        <f ca="1">IFERROR(VLOOKUP(ROW()-8,SF.SL!Q:R,2,FALSE),"")</f>
        <v/>
      </c>
      <c r="F182" s="20" t="str">
        <f ca="1">VLOOKUP(E182,SF.SL!F:J,5,FALSE)</f>
        <v/>
      </c>
      <c r="G182" s="39" t="str">
        <f ca="1">IF(ROW()-8&gt;Inf.!$O$2,"",VLOOKUP(E182,SF.SL!F:I,4,FALSE))</f>
        <v/>
      </c>
      <c r="H182" s="26" t="str">
        <f ca="1">IF(ROW()-8&gt;Inf.!$O$2,"",VLOOKUP(E182,SF.SL!F:M,8,FALSE))</f>
        <v/>
      </c>
      <c r="I182" s="58"/>
    </row>
    <row r="183" spans="1:9" ht="21.95" customHeight="1">
      <c r="A183" s="20" t="str">
        <f ca="1">VLOOKUP(E183,SF.SL!F:O,10,FALSE)</f>
        <v/>
      </c>
      <c r="B183" s="36" t="str">
        <f ca="1">IFERROR(VLOOKUP(E183,Rec.!B:H,4,FALSE),"")</f>
        <v/>
      </c>
      <c r="C183" s="36" t="str">
        <f ca="1">IFERROR(VLOOKUP(E183,Rec.!B:H,5,FALSE),"")</f>
        <v/>
      </c>
      <c r="D183" s="20" t="str">
        <f ca="1">IFERROR(VLOOKUP(E183,Rec.!B:H,6,FALSE),"")</f>
        <v/>
      </c>
      <c r="E183" s="20" t="str">
        <f ca="1">IFERROR(VLOOKUP(ROW()-8,SF.SL!Q:R,2,FALSE),"")</f>
        <v/>
      </c>
      <c r="F183" s="20" t="str">
        <f ca="1">VLOOKUP(E183,SF.SL!F:J,5,FALSE)</f>
        <v/>
      </c>
      <c r="G183" s="39" t="str">
        <f ca="1">IF(ROW()-8&gt;Inf.!$O$2,"",VLOOKUP(E183,SF.SL!F:I,4,FALSE))</f>
        <v/>
      </c>
      <c r="H183" s="26" t="str">
        <f ca="1">IF(ROW()-8&gt;Inf.!$O$2,"",VLOOKUP(E183,SF.SL!F:M,8,FALSE))</f>
        <v/>
      </c>
      <c r="I183" s="58"/>
    </row>
    <row r="184" spans="1:9" ht="21.95" customHeight="1">
      <c r="A184" s="20" t="str">
        <f ca="1">VLOOKUP(E184,SF.SL!F:O,10,FALSE)</f>
        <v/>
      </c>
      <c r="B184" s="36" t="str">
        <f ca="1">IFERROR(VLOOKUP(E184,Rec.!B:H,4,FALSE),"")</f>
        <v/>
      </c>
      <c r="C184" s="36" t="str">
        <f ca="1">IFERROR(VLOOKUP(E184,Rec.!B:H,5,FALSE),"")</f>
        <v/>
      </c>
      <c r="D184" s="20" t="str">
        <f ca="1">IFERROR(VLOOKUP(E184,Rec.!B:H,6,FALSE),"")</f>
        <v/>
      </c>
      <c r="E184" s="20" t="str">
        <f ca="1">IFERROR(VLOOKUP(ROW()-8,SF.SL!Q:R,2,FALSE),"")</f>
        <v/>
      </c>
      <c r="F184" s="20" t="str">
        <f ca="1">VLOOKUP(E184,SF.SL!F:J,5,FALSE)</f>
        <v/>
      </c>
      <c r="G184" s="39" t="str">
        <f ca="1">IF(ROW()-8&gt;Inf.!$O$2,"",VLOOKUP(E184,SF.SL!F:I,4,FALSE))</f>
        <v/>
      </c>
      <c r="H184" s="26" t="str">
        <f ca="1">IF(ROW()-8&gt;Inf.!$O$2,"",VLOOKUP(E184,SF.SL!F:M,8,FALSE))</f>
        <v/>
      </c>
      <c r="I184" s="58"/>
    </row>
    <row r="185" spans="1:9" ht="21.95" customHeight="1">
      <c r="A185" s="20" t="str">
        <f ca="1">VLOOKUP(E185,SF.SL!F:O,10,FALSE)</f>
        <v/>
      </c>
      <c r="B185" s="36" t="str">
        <f ca="1">IFERROR(VLOOKUP(E185,Rec.!B:H,4,FALSE),"")</f>
        <v/>
      </c>
      <c r="C185" s="36" t="str">
        <f ca="1">IFERROR(VLOOKUP(E185,Rec.!B:H,5,FALSE),"")</f>
        <v/>
      </c>
      <c r="D185" s="20" t="str">
        <f ca="1">IFERROR(VLOOKUP(E185,Rec.!B:H,6,FALSE),"")</f>
        <v/>
      </c>
      <c r="E185" s="20" t="str">
        <f ca="1">IFERROR(VLOOKUP(ROW()-8,SF.SL!Q:R,2,FALSE),"")</f>
        <v/>
      </c>
      <c r="F185" s="20" t="str">
        <f ca="1">VLOOKUP(E185,SF.SL!F:J,5,FALSE)</f>
        <v/>
      </c>
      <c r="G185" s="39" t="str">
        <f ca="1">IF(ROW()-8&gt;Inf.!$O$2,"",VLOOKUP(E185,SF.SL!F:I,4,FALSE))</f>
        <v/>
      </c>
      <c r="H185" s="26" t="str">
        <f ca="1">IF(ROW()-8&gt;Inf.!$O$2,"",VLOOKUP(E185,SF.SL!F:M,8,FALSE))</f>
        <v/>
      </c>
      <c r="I185" s="58"/>
    </row>
    <row r="186" spans="1:9" ht="21.95" customHeight="1">
      <c r="A186" s="20" t="str">
        <f ca="1">VLOOKUP(E186,SF.SL!F:O,10,FALSE)</f>
        <v/>
      </c>
      <c r="B186" s="36" t="str">
        <f ca="1">IFERROR(VLOOKUP(E186,Rec.!B:H,4,FALSE),"")</f>
        <v/>
      </c>
      <c r="C186" s="36" t="str">
        <f ca="1">IFERROR(VLOOKUP(E186,Rec.!B:H,5,FALSE),"")</f>
        <v/>
      </c>
      <c r="D186" s="20" t="str">
        <f ca="1">IFERROR(VLOOKUP(E186,Rec.!B:H,6,FALSE),"")</f>
        <v/>
      </c>
      <c r="E186" s="20" t="str">
        <f ca="1">IFERROR(VLOOKUP(ROW()-8,SF.SL!Q:R,2,FALSE),"")</f>
        <v/>
      </c>
      <c r="F186" s="20" t="str">
        <f ca="1">VLOOKUP(E186,SF.SL!F:J,5,FALSE)</f>
        <v/>
      </c>
      <c r="G186" s="39" t="str">
        <f ca="1">IF(ROW()-8&gt;Inf.!$O$2,"",VLOOKUP(E186,SF.SL!F:I,4,FALSE))</f>
        <v/>
      </c>
      <c r="H186" s="26" t="str">
        <f ca="1">IF(ROW()-8&gt;Inf.!$O$2,"",VLOOKUP(E186,SF.SL!F:M,8,FALSE))</f>
        <v/>
      </c>
      <c r="I186" s="58"/>
    </row>
    <row r="187" spans="1:9" ht="21.95" customHeight="1">
      <c r="A187" s="20" t="str">
        <f ca="1">VLOOKUP(E187,SF.SL!F:O,10,FALSE)</f>
        <v/>
      </c>
      <c r="B187" s="36" t="str">
        <f ca="1">IFERROR(VLOOKUP(E187,Rec.!B:H,4,FALSE),"")</f>
        <v/>
      </c>
      <c r="C187" s="36" t="str">
        <f ca="1">IFERROR(VLOOKUP(E187,Rec.!B:H,5,FALSE),"")</f>
        <v/>
      </c>
      <c r="D187" s="20" t="str">
        <f ca="1">IFERROR(VLOOKUP(E187,Rec.!B:H,6,FALSE),"")</f>
        <v/>
      </c>
      <c r="E187" s="20" t="str">
        <f ca="1">IFERROR(VLOOKUP(ROW()-8,SF.SL!Q:R,2,FALSE),"")</f>
        <v/>
      </c>
      <c r="F187" s="20" t="str">
        <f ca="1">VLOOKUP(E187,SF.SL!F:J,5,FALSE)</f>
        <v/>
      </c>
      <c r="G187" s="39" t="str">
        <f ca="1">IF(ROW()-8&gt;Inf.!$O$2,"",VLOOKUP(E187,SF.SL!F:I,4,FALSE))</f>
        <v/>
      </c>
      <c r="H187" s="26" t="str">
        <f ca="1">IF(ROW()-8&gt;Inf.!$O$2,"",VLOOKUP(E187,SF.SL!F:M,8,FALSE))</f>
        <v/>
      </c>
      <c r="I187" s="58"/>
    </row>
    <row r="188" spans="1:9" ht="21.95" customHeight="1">
      <c r="A188" s="20" t="str">
        <f ca="1">VLOOKUP(E188,SF.SL!F:O,10,FALSE)</f>
        <v/>
      </c>
      <c r="B188" s="36" t="str">
        <f ca="1">IFERROR(VLOOKUP(E188,Rec.!B:H,4,FALSE),"")</f>
        <v/>
      </c>
      <c r="C188" s="36" t="str">
        <f ca="1">IFERROR(VLOOKUP(E188,Rec.!B:H,5,FALSE),"")</f>
        <v/>
      </c>
      <c r="D188" s="20" t="str">
        <f ca="1">IFERROR(VLOOKUP(E188,Rec.!B:H,6,FALSE),"")</f>
        <v/>
      </c>
      <c r="E188" s="20" t="str">
        <f ca="1">IFERROR(VLOOKUP(ROW()-8,SF.SL!Q:R,2,FALSE),"")</f>
        <v/>
      </c>
      <c r="F188" s="20" t="str">
        <f ca="1">VLOOKUP(E188,SF.SL!F:J,5,FALSE)</f>
        <v/>
      </c>
      <c r="G188" s="39" t="str">
        <f ca="1">IF(ROW()-8&gt;Inf.!$O$2,"",VLOOKUP(E188,SF.SL!F:I,4,FALSE))</f>
        <v/>
      </c>
      <c r="H188" s="26" t="str">
        <f ca="1">IF(ROW()-8&gt;Inf.!$O$2,"",VLOOKUP(E188,SF.SL!F:M,8,FALSE))</f>
        <v/>
      </c>
      <c r="I188" s="58"/>
    </row>
    <row r="189" spans="1:9" ht="21.95" customHeight="1">
      <c r="A189" s="20" t="str">
        <f ca="1">VLOOKUP(E189,SF.SL!F:O,10,FALSE)</f>
        <v/>
      </c>
      <c r="B189" s="36" t="str">
        <f ca="1">IFERROR(VLOOKUP(E189,Rec.!B:H,4,FALSE),"")</f>
        <v/>
      </c>
      <c r="C189" s="36" t="str">
        <f ca="1">IFERROR(VLOOKUP(E189,Rec.!B:H,5,FALSE),"")</f>
        <v/>
      </c>
      <c r="D189" s="20" t="str">
        <f ca="1">IFERROR(VLOOKUP(E189,Rec.!B:H,6,FALSE),"")</f>
        <v/>
      </c>
      <c r="E189" s="20" t="str">
        <f ca="1">IFERROR(VLOOKUP(ROW()-8,SF.SL!Q:R,2,FALSE),"")</f>
        <v/>
      </c>
      <c r="F189" s="20" t="str">
        <f ca="1">VLOOKUP(E189,SF.SL!F:J,5,FALSE)</f>
        <v/>
      </c>
      <c r="G189" s="39" t="str">
        <f ca="1">IF(ROW()-8&gt;Inf.!$O$2,"",VLOOKUP(E189,SF.SL!F:I,4,FALSE))</f>
        <v/>
      </c>
      <c r="H189" s="26" t="str">
        <f ca="1">IF(ROW()-8&gt;Inf.!$O$2,"",VLOOKUP(E189,SF.SL!F:M,8,FALSE))</f>
        <v/>
      </c>
      <c r="I189" s="58"/>
    </row>
    <row r="190" spans="1:9" ht="21.95" customHeight="1">
      <c r="A190" s="20" t="str">
        <f ca="1">VLOOKUP(E190,SF.SL!F:O,10,FALSE)</f>
        <v/>
      </c>
      <c r="B190" s="36" t="str">
        <f ca="1">IFERROR(VLOOKUP(E190,Rec.!B:H,4,FALSE),"")</f>
        <v/>
      </c>
      <c r="C190" s="36" t="str">
        <f ca="1">IFERROR(VLOOKUP(E190,Rec.!B:H,5,FALSE),"")</f>
        <v/>
      </c>
      <c r="D190" s="20" t="str">
        <f ca="1">IFERROR(VLOOKUP(E190,Rec.!B:H,6,FALSE),"")</f>
        <v/>
      </c>
      <c r="E190" s="20" t="str">
        <f ca="1">IFERROR(VLOOKUP(ROW()-8,SF.SL!Q:R,2,FALSE),"")</f>
        <v/>
      </c>
      <c r="F190" s="20" t="str">
        <f ca="1">VLOOKUP(E190,SF.SL!F:J,5,FALSE)</f>
        <v/>
      </c>
      <c r="G190" s="39" t="str">
        <f ca="1">IF(ROW()-8&gt;Inf.!$O$2,"",VLOOKUP(E190,SF.SL!F:I,4,FALSE))</f>
        <v/>
      </c>
      <c r="H190" s="26" t="str">
        <f ca="1">IF(ROW()-8&gt;Inf.!$O$2,"",VLOOKUP(E190,SF.SL!F:M,8,FALSE))</f>
        <v/>
      </c>
      <c r="I190" s="58"/>
    </row>
    <row r="191" spans="1:9" ht="21.95" customHeight="1">
      <c r="A191" s="20" t="str">
        <f ca="1">VLOOKUP(E191,SF.SL!F:O,10,FALSE)</f>
        <v/>
      </c>
      <c r="B191" s="36" t="str">
        <f ca="1">IFERROR(VLOOKUP(E191,Rec.!B:H,4,FALSE),"")</f>
        <v/>
      </c>
      <c r="C191" s="36" t="str">
        <f ca="1">IFERROR(VLOOKUP(E191,Rec.!B:H,5,FALSE),"")</f>
        <v/>
      </c>
      <c r="D191" s="20" t="str">
        <f ca="1">IFERROR(VLOOKUP(E191,Rec.!B:H,6,FALSE),"")</f>
        <v/>
      </c>
      <c r="E191" s="20" t="str">
        <f ca="1">IFERROR(VLOOKUP(ROW()-8,SF.SL!Q:R,2,FALSE),"")</f>
        <v/>
      </c>
      <c r="F191" s="20" t="str">
        <f ca="1">VLOOKUP(E191,SF.SL!F:J,5,FALSE)</f>
        <v/>
      </c>
      <c r="G191" s="39" t="str">
        <f ca="1">IF(ROW()-8&gt;Inf.!$O$2,"",VLOOKUP(E191,SF.SL!F:I,4,FALSE))</f>
        <v/>
      </c>
      <c r="H191" s="26" t="str">
        <f ca="1">IF(ROW()-8&gt;Inf.!$O$2,"",VLOOKUP(E191,SF.SL!F:M,8,FALSE))</f>
        <v/>
      </c>
      <c r="I191" s="58"/>
    </row>
    <row r="192" spans="1:9" ht="21.95" customHeight="1">
      <c r="A192" s="20" t="str">
        <f ca="1">VLOOKUP(E192,SF.SL!F:O,10,FALSE)</f>
        <v/>
      </c>
      <c r="B192" s="36" t="str">
        <f ca="1">IFERROR(VLOOKUP(E192,Rec.!B:H,4,FALSE),"")</f>
        <v/>
      </c>
      <c r="C192" s="36" t="str">
        <f ca="1">IFERROR(VLOOKUP(E192,Rec.!B:H,5,FALSE),"")</f>
        <v/>
      </c>
      <c r="D192" s="20" t="str">
        <f ca="1">IFERROR(VLOOKUP(E192,Rec.!B:H,6,FALSE),"")</f>
        <v/>
      </c>
      <c r="E192" s="20" t="str">
        <f ca="1">IFERROR(VLOOKUP(ROW()-8,SF.SL!Q:R,2,FALSE),"")</f>
        <v/>
      </c>
      <c r="F192" s="20" t="str">
        <f ca="1">VLOOKUP(E192,SF.SL!F:J,5,FALSE)</f>
        <v/>
      </c>
      <c r="G192" s="39" t="str">
        <f ca="1">IF(ROW()-8&gt;Inf.!$O$2,"",VLOOKUP(E192,SF.SL!F:I,4,FALSE))</f>
        <v/>
      </c>
      <c r="H192" s="26" t="str">
        <f ca="1">IF(ROW()-8&gt;Inf.!$O$2,"",VLOOKUP(E192,SF.SL!F:M,8,FALSE))</f>
        <v/>
      </c>
      <c r="I192" s="58"/>
    </row>
    <row r="193" spans="1:9" ht="21.95" customHeight="1">
      <c r="A193" s="20" t="str">
        <f ca="1">VLOOKUP(E193,SF.SL!F:O,10,FALSE)</f>
        <v/>
      </c>
      <c r="B193" s="36" t="str">
        <f ca="1">IFERROR(VLOOKUP(E193,Rec.!B:H,4,FALSE),"")</f>
        <v/>
      </c>
      <c r="C193" s="36" t="str">
        <f ca="1">IFERROR(VLOOKUP(E193,Rec.!B:H,5,FALSE),"")</f>
        <v/>
      </c>
      <c r="D193" s="20" t="str">
        <f ca="1">IFERROR(VLOOKUP(E193,Rec.!B:H,6,FALSE),"")</f>
        <v/>
      </c>
      <c r="E193" s="20" t="str">
        <f ca="1">IFERROR(VLOOKUP(ROW()-8,SF.SL!Q:R,2,FALSE),"")</f>
        <v/>
      </c>
      <c r="F193" s="20" t="str">
        <f ca="1">VLOOKUP(E193,SF.SL!F:J,5,FALSE)</f>
        <v/>
      </c>
      <c r="G193" s="39" t="str">
        <f ca="1">IF(ROW()-8&gt;Inf.!$O$2,"",VLOOKUP(E193,SF.SL!F:I,4,FALSE))</f>
        <v/>
      </c>
      <c r="H193" s="26" t="str">
        <f ca="1">IF(ROW()-8&gt;Inf.!$O$2,"",VLOOKUP(E193,SF.SL!F:M,8,FALSE))</f>
        <v/>
      </c>
      <c r="I193" s="58"/>
    </row>
    <row r="194" spans="1:9" ht="21.95" customHeight="1">
      <c r="A194" s="20" t="str">
        <f ca="1">VLOOKUP(E194,SF.SL!F:O,10,FALSE)</f>
        <v/>
      </c>
      <c r="B194" s="36" t="str">
        <f ca="1">IFERROR(VLOOKUP(E194,Rec.!B:H,4,FALSE),"")</f>
        <v/>
      </c>
      <c r="C194" s="36" t="str">
        <f ca="1">IFERROR(VLOOKUP(E194,Rec.!B:H,5,FALSE),"")</f>
        <v/>
      </c>
      <c r="D194" s="20" t="str">
        <f ca="1">IFERROR(VLOOKUP(E194,Rec.!B:H,6,FALSE),"")</f>
        <v/>
      </c>
      <c r="E194" s="20" t="str">
        <f ca="1">IFERROR(VLOOKUP(ROW()-8,SF.SL!Q:R,2,FALSE),"")</f>
        <v/>
      </c>
      <c r="F194" s="20" t="str">
        <f ca="1">VLOOKUP(E194,SF.SL!F:J,5,FALSE)</f>
        <v/>
      </c>
      <c r="G194" s="39" t="str">
        <f ca="1">IF(ROW()-8&gt;Inf.!$O$2,"",VLOOKUP(E194,SF.SL!F:I,4,FALSE))</f>
        <v/>
      </c>
      <c r="H194" s="26" t="str">
        <f ca="1">IF(ROW()-8&gt;Inf.!$O$2,"",VLOOKUP(E194,SF.SL!F:M,8,FALSE))</f>
        <v/>
      </c>
      <c r="I194" s="58"/>
    </row>
    <row r="195" spans="1:9" ht="21.95" customHeight="1">
      <c r="A195" s="20" t="str">
        <f ca="1">VLOOKUP(E195,SF.SL!F:O,10,FALSE)</f>
        <v/>
      </c>
      <c r="B195" s="36" t="str">
        <f ca="1">IFERROR(VLOOKUP(E195,Rec.!B:H,4,FALSE),"")</f>
        <v/>
      </c>
      <c r="C195" s="36" t="str">
        <f ca="1">IFERROR(VLOOKUP(E195,Rec.!B:H,5,FALSE),"")</f>
        <v/>
      </c>
      <c r="D195" s="20" t="str">
        <f ca="1">IFERROR(VLOOKUP(E195,Rec.!B:H,6,FALSE),"")</f>
        <v/>
      </c>
      <c r="E195" s="20" t="str">
        <f ca="1">IFERROR(VLOOKUP(ROW()-8,SF.SL!Q:R,2,FALSE),"")</f>
        <v/>
      </c>
      <c r="F195" s="20" t="str">
        <f ca="1">VLOOKUP(E195,SF.SL!F:J,5,FALSE)</f>
        <v/>
      </c>
      <c r="G195" s="39" t="str">
        <f ca="1">IF(ROW()-8&gt;Inf.!$O$2,"",VLOOKUP(E195,SF.SL!F:I,4,FALSE))</f>
        <v/>
      </c>
      <c r="H195" s="26" t="str">
        <f ca="1">IF(ROW()-8&gt;Inf.!$O$2,"",VLOOKUP(E195,SF.SL!F:M,8,FALSE))</f>
        <v/>
      </c>
      <c r="I195" s="58"/>
    </row>
    <row r="196" spans="1:9" ht="21.95" customHeight="1">
      <c r="A196" s="20" t="str">
        <f ca="1">VLOOKUP(E196,SF.SL!F:O,10,FALSE)</f>
        <v/>
      </c>
      <c r="B196" s="36" t="str">
        <f ca="1">IFERROR(VLOOKUP(E196,Rec.!B:H,4,FALSE),"")</f>
        <v/>
      </c>
      <c r="C196" s="36" t="str">
        <f ca="1">IFERROR(VLOOKUP(E196,Rec.!B:H,5,FALSE),"")</f>
        <v/>
      </c>
      <c r="D196" s="20" t="str">
        <f ca="1">IFERROR(VLOOKUP(E196,Rec.!B:H,6,FALSE),"")</f>
        <v/>
      </c>
      <c r="E196" s="20" t="str">
        <f ca="1">IFERROR(VLOOKUP(ROW()-8,SF.SL!Q:R,2,FALSE),"")</f>
        <v/>
      </c>
      <c r="F196" s="20" t="str">
        <f ca="1">VLOOKUP(E196,SF.SL!F:J,5,FALSE)</f>
        <v/>
      </c>
      <c r="G196" s="39" t="str">
        <f ca="1">IF(ROW()-8&gt;Inf.!$O$2,"",VLOOKUP(E196,SF.SL!F:I,4,FALSE))</f>
        <v/>
      </c>
      <c r="H196" s="26" t="str">
        <f ca="1">IF(ROW()-8&gt;Inf.!$O$2,"",VLOOKUP(E196,SF.SL!F:M,8,FALSE))</f>
        <v/>
      </c>
      <c r="I196" s="58"/>
    </row>
    <row r="197" spans="1:9" ht="21.95" customHeight="1">
      <c r="A197" s="20" t="str">
        <f ca="1">VLOOKUP(E197,SF.SL!F:O,10,FALSE)</f>
        <v/>
      </c>
      <c r="B197" s="36" t="str">
        <f ca="1">IFERROR(VLOOKUP(E197,Rec.!B:H,4,FALSE),"")</f>
        <v/>
      </c>
      <c r="C197" s="36" t="str">
        <f ca="1">IFERROR(VLOOKUP(E197,Rec.!B:H,5,FALSE),"")</f>
        <v/>
      </c>
      <c r="D197" s="20" t="str">
        <f ca="1">IFERROR(VLOOKUP(E197,Rec.!B:H,6,FALSE),"")</f>
        <v/>
      </c>
      <c r="E197" s="20" t="str">
        <f ca="1">IFERROR(VLOOKUP(ROW()-8,SF.SL!Q:R,2,FALSE),"")</f>
        <v/>
      </c>
      <c r="F197" s="20" t="str">
        <f ca="1">VLOOKUP(E197,SF.SL!F:J,5,FALSE)</f>
        <v/>
      </c>
      <c r="G197" s="39" t="str">
        <f ca="1">IF(ROW()-8&gt;Inf.!$O$2,"",VLOOKUP(E197,SF.SL!F:I,4,FALSE))</f>
        <v/>
      </c>
      <c r="H197" s="26" t="str">
        <f ca="1">IF(ROW()-8&gt;Inf.!$O$2,"",VLOOKUP(E197,SF.SL!F:M,8,FALSE))</f>
        <v/>
      </c>
      <c r="I197" s="58"/>
    </row>
    <row r="198" spans="1:9" ht="21.95" customHeight="1">
      <c r="A198" s="20" t="str">
        <f ca="1">VLOOKUP(E198,SF.SL!F:O,10,FALSE)</f>
        <v/>
      </c>
      <c r="B198" s="36" t="str">
        <f ca="1">IFERROR(VLOOKUP(E198,Rec.!B:H,4,FALSE),"")</f>
        <v/>
      </c>
      <c r="C198" s="36" t="str">
        <f ca="1">IFERROR(VLOOKUP(E198,Rec.!B:H,5,FALSE),"")</f>
        <v/>
      </c>
      <c r="D198" s="20" t="str">
        <f ca="1">IFERROR(VLOOKUP(E198,Rec.!B:H,6,FALSE),"")</f>
        <v/>
      </c>
      <c r="E198" s="20" t="str">
        <f ca="1">IFERROR(VLOOKUP(ROW()-8,SF.SL!Q:R,2,FALSE),"")</f>
        <v/>
      </c>
      <c r="F198" s="20" t="str">
        <f ca="1">VLOOKUP(E198,SF.SL!F:J,5,FALSE)</f>
        <v/>
      </c>
      <c r="G198" s="39" t="str">
        <f ca="1">IF(ROW()-8&gt;Inf.!$O$2,"",VLOOKUP(E198,SF.SL!F:I,4,FALSE))</f>
        <v/>
      </c>
      <c r="H198" s="26" t="str">
        <f ca="1">IF(ROW()-8&gt;Inf.!$O$2,"",VLOOKUP(E198,SF.SL!F:M,8,FALSE))</f>
        <v/>
      </c>
      <c r="I198" s="58"/>
    </row>
    <row r="199" spans="1:9" ht="21.95" customHeight="1">
      <c r="A199" s="20" t="str">
        <f ca="1">VLOOKUP(E199,SF.SL!F:O,10,FALSE)</f>
        <v/>
      </c>
      <c r="B199" s="36" t="str">
        <f ca="1">IFERROR(VLOOKUP(E199,Rec.!B:H,4,FALSE),"")</f>
        <v/>
      </c>
      <c r="C199" s="36" t="str">
        <f ca="1">IFERROR(VLOOKUP(E199,Rec.!B:H,5,FALSE),"")</f>
        <v/>
      </c>
      <c r="D199" s="20" t="str">
        <f ca="1">IFERROR(VLOOKUP(E199,Rec.!B:H,6,FALSE),"")</f>
        <v/>
      </c>
      <c r="E199" s="20" t="str">
        <f ca="1">IFERROR(VLOOKUP(ROW()-8,SF.SL!Q:R,2,FALSE),"")</f>
        <v/>
      </c>
      <c r="F199" s="20" t="str">
        <f ca="1">VLOOKUP(E199,SF.SL!F:J,5,FALSE)</f>
        <v/>
      </c>
      <c r="G199" s="39" t="str">
        <f ca="1">IF(ROW()-8&gt;Inf.!$O$2,"",VLOOKUP(E199,SF.SL!F:I,4,FALSE))</f>
        <v/>
      </c>
      <c r="H199" s="26" t="str">
        <f ca="1">IF(ROW()-8&gt;Inf.!$O$2,"",VLOOKUP(E199,SF.SL!F:M,8,FALSE))</f>
        <v/>
      </c>
      <c r="I199" s="58"/>
    </row>
    <row r="200" spans="1:9" ht="21.95" customHeight="1">
      <c r="A200" s="20" t="str">
        <f ca="1">VLOOKUP(E200,SF.SL!F:O,10,FALSE)</f>
        <v/>
      </c>
      <c r="B200" s="36" t="str">
        <f ca="1">IFERROR(VLOOKUP(E200,Rec.!B:H,4,FALSE),"")</f>
        <v/>
      </c>
      <c r="C200" s="36" t="str">
        <f ca="1">IFERROR(VLOOKUP(E200,Rec.!B:H,5,FALSE),"")</f>
        <v/>
      </c>
      <c r="D200" s="20" t="str">
        <f ca="1">IFERROR(VLOOKUP(E200,Rec.!B:H,6,FALSE),"")</f>
        <v/>
      </c>
      <c r="E200" s="20" t="str">
        <f ca="1">IFERROR(VLOOKUP(ROW()-8,SF.SL!Q:R,2,FALSE),"")</f>
        <v/>
      </c>
      <c r="F200" s="20" t="str">
        <f ca="1">VLOOKUP(E200,SF.SL!F:J,5,FALSE)</f>
        <v/>
      </c>
      <c r="G200" s="39" t="str">
        <f ca="1">IF(ROW()-8&gt;Inf.!$O$2,"",VLOOKUP(E200,SF.SL!F:I,4,FALSE))</f>
        <v/>
      </c>
      <c r="H200" s="26" t="str">
        <f ca="1">IF(ROW()-8&gt;Inf.!$O$2,"",VLOOKUP(E200,SF.SL!F:M,8,FALSE))</f>
        <v/>
      </c>
      <c r="I200" s="58"/>
    </row>
    <row r="201" spans="1:9" ht="21.95" customHeight="1">
      <c r="A201" s="20" t="str">
        <f ca="1">VLOOKUP(E201,SF.SL!F:O,10,FALSE)</f>
        <v/>
      </c>
      <c r="B201" s="36" t="str">
        <f ca="1">IFERROR(VLOOKUP(E201,Rec.!B:H,4,FALSE),"")</f>
        <v/>
      </c>
      <c r="C201" s="36" t="str">
        <f ca="1">IFERROR(VLOOKUP(E201,Rec.!B:H,5,FALSE),"")</f>
        <v/>
      </c>
      <c r="D201" s="20" t="str">
        <f ca="1">IFERROR(VLOOKUP(E201,Rec.!B:H,6,FALSE),"")</f>
        <v/>
      </c>
      <c r="E201" s="20" t="str">
        <f ca="1">IFERROR(VLOOKUP(ROW()-8,SF.SL!Q:R,2,FALSE),"")</f>
        <v/>
      </c>
      <c r="F201" s="20" t="str">
        <f ca="1">VLOOKUP(E201,SF.SL!F:J,5,FALSE)</f>
        <v/>
      </c>
      <c r="G201" s="39" t="str">
        <f ca="1">IF(ROW()-8&gt;Inf.!$O$2,"",VLOOKUP(E201,SF.SL!F:I,4,FALSE))</f>
        <v/>
      </c>
      <c r="H201" s="26" t="str">
        <f ca="1">IF(ROW()-8&gt;Inf.!$O$2,"",VLOOKUP(E201,SF.SL!F:M,8,FALSE))</f>
        <v/>
      </c>
      <c r="I201" s="58"/>
    </row>
    <row r="202" spans="1:9" ht="21.95" customHeight="1">
      <c r="A202" s="20" t="str">
        <f ca="1">VLOOKUP(E202,SF.SL!F:O,10,FALSE)</f>
        <v/>
      </c>
      <c r="B202" s="36" t="str">
        <f ca="1">IFERROR(VLOOKUP(E202,Rec.!B:H,4,FALSE),"")</f>
        <v/>
      </c>
      <c r="C202" s="36" t="str">
        <f ca="1">IFERROR(VLOOKUP(E202,Rec.!B:H,5,FALSE),"")</f>
        <v/>
      </c>
      <c r="D202" s="20" t="str">
        <f ca="1">IFERROR(VLOOKUP(E202,Rec.!B:H,6,FALSE),"")</f>
        <v/>
      </c>
      <c r="E202" s="20" t="str">
        <f ca="1">IFERROR(VLOOKUP(ROW()-8,SF.SL!Q:R,2,FALSE),"")</f>
        <v/>
      </c>
      <c r="F202" s="20" t="str">
        <f ca="1">VLOOKUP(E202,SF.SL!F:J,5,FALSE)</f>
        <v/>
      </c>
      <c r="G202" s="39" t="str">
        <f ca="1">IF(ROW()-8&gt;Inf.!$O$2,"",VLOOKUP(E202,SF.SL!F:I,4,FALSE))</f>
        <v/>
      </c>
      <c r="H202" s="26" t="str">
        <f ca="1">IF(ROW()-8&gt;Inf.!$O$2,"",VLOOKUP(E202,SF.SL!F:M,8,FALSE))</f>
        <v/>
      </c>
      <c r="I202" s="58"/>
    </row>
    <row r="203" spans="1:9" ht="21.95" customHeight="1">
      <c r="A203" s="20" t="str">
        <f ca="1">VLOOKUP(E203,SF.SL!F:O,10,FALSE)</f>
        <v/>
      </c>
      <c r="B203" s="36" t="str">
        <f ca="1">IFERROR(VLOOKUP(E203,Rec.!B:H,4,FALSE),"")</f>
        <v/>
      </c>
      <c r="C203" s="36" t="str">
        <f ca="1">IFERROR(VLOOKUP(E203,Rec.!B:H,5,FALSE),"")</f>
        <v/>
      </c>
      <c r="D203" s="20" t="str">
        <f ca="1">IFERROR(VLOOKUP(E203,Rec.!B:H,6,FALSE),"")</f>
        <v/>
      </c>
      <c r="E203" s="20" t="str">
        <f ca="1">IFERROR(VLOOKUP(ROW()-8,SF.SL!Q:R,2,FALSE),"")</f>
        <v/>
      </c>
      <c r="F203" s="20" t="str">
        <f ca="1">VLOOKUP(E203,SF.SL!F:J,5,FALSE)</f>
        <v/>
      </c>
      <c r="G203" s="39" t="str">
        <f ca="1">IF(ROW()-8&gt;Inf.!$O$2,"",VLOOKUP(E203,SF.SL!F:I,4,FALSE))</f>
        <v/>
      </c>
      <c r="H203" s="26" t="str">
        <f ca="1">IF(ROW()-8&gt;Inf.!$O$2,"",VLOOKUP(E203,SF.SL!F:M,8,FALSE))</f>
        <v/>
      </c>
      <c r="I203" s="58"/>
    </row>
    <row r="204" spans="1:9" ht="21.95" customHeight="1">
      <c r="A204" s="20" t="str">
        <f ca="1">VLOOKUP(E204,SF.SL!F:O,10,FALSE)</f>
        <v/>
      </c>
      <c r="B204" s="36" t="str">
        <f ca="1">IFERROR(VLOOKUP(E204,Rec.!B:H,4,FALSE),"")</f>
        <v/>
      </c>
      <c r="C204" s="36" t="str">
        <f ca="1">IFERROR(VLOOKUP(E204,Rec.!B:H,5,FALSE),"")</f>
        <v/>
      </c>
      <c r="D204" s="20" t="str">
        <f ca="1">IFERROR(VLOOKUP(E204,Rec.!B:H,6,FALSE),"")</f>
        <v/>
      </c>
      <c r="E204" s="20" t="str">
        <f ca="1">IFERROR(VLOOKUP(ROW()-8,SF.SL!Q:R,2,FALSE),"")</f>
        <v/>
      </c>
      <c r="F204" s="20" t="str">
        <f ca="1">VLOOKUP(E204,SF.SL!F:J,5,FALSE)</f>
        <v/>
      </c>
      <c r="G204" s="39" t="str">
        <f ca="1">IF(ROW()-8&gt;Inf.!$O$2,"",VLOOKUP(E204,SF.SL!F:I,4,FALSE))</f>
        <v/>
      </c>
      <c r="H204" s="26" t="str">
        <f ca="1">IF(ROW()-8&gt;Inf.!$O$2,"",VLOOKUP(E204,SF.SL!F:M,8,FALSE))</f>
        <v/>
      </c>
      <c r="I204" s="58"/>
    </row>
    <row r="205" spans="1:9" ht="21.95" customHeight="1">
      <c r="A205" s="20" t="str">
        <f ca="1">VLOOKUP(E205,SF.SL!F:O,10,FALSE)</f>
        <v/>
      </c>
      <c r="B205" s="36" t="str">
        <f ca="1">IFERROR(VLOOKUP(E205,Rec.!B:H,4,FALSE),"")</f>
        <v/>
      </c>
      <c r="C205" s="36" t="str">
        <f ca="1">IFERROR(VLOOKUP(E205,Rec.!B:H,5,FALSE),"")</f>
        <v/>
      </c>
      <c r="D205" s="20" t="str">
        <f ca="1">IFERROR(VLOOKUP(E205,Rec.!B:H,6,FALSE),"")</f>
        <v/>
      </c>
      <c r="E205" s="20" t="str">
        <f ca="1">IFERROR(VLOOKUP(ROW()-8,SF.SL!Q:R,2,FALSE),"")</f>
        <v/>
      </c>
      <c r="F205" s="20" t="str">
        <f ca="1">VLOOKUP(E205,SF.SL!F:J,5,FALSE)</f>
        <v/>
      </c>
      <c r="G205" s="39" t="str">
        <f ca="1">IF(ROW()-8&gt;Inf.!$O$2,"",VLOOKUP(E205,SF.SL!F:I,4,FALSE))</f>
        <v/>
      </c>
      <c r="H205" s="26" t="str">
        <f ca="1">IF(ROW()-8&gt;Inf.!$O$2,"",VLOOKUP(E205,SF.SL!F:M,8,FALSE))</f>
        <v/>
      </c>
      <c r="I205" s="58"/>
    </row>
    <row r="206" spans="1:9" ht="21.95" customHeight="1">
      <c r="A206" s="20" t="str">
        <f ca="1">VLOOKUP(E206,SF.SL!F:O,10,FALSE)</f>
        <v/>
      </c>
      <c r="B206" s="36" t="str">
        <f ca="1">IFERROR(VLOOKUP(E206,Rec.!B:H,4,FALSE),"")</f>
        <v/>
      </c>
      <c r="C206" s="36" t="str">
        <f ca="1">IFERROR(VLOOKUP(E206,Rec.!B:H,5,FALSE),"")</f>
        <v/>
      </c>
      <c r="D206" s="20" t="str">
        <f ca="1">IFERROR(VLOOKUP(E206,Rec.!B:H,6,FALSE),"")</f>
        <v/>
      </c>
      <c r="E206" s="20" t="str">
        <f ca="1">IFERROR(VLOOKUP(ROW()-8,SF.SL!Q:R,2,FALSE),"")</f>
        <v/>
      </c>
      <c r="F206" s="20" t="str">
        <f ca="1">VLOOKUP(E206,SF.SL!F:J,5,FALSE)</f>
        <v/>
      </c>
      <c r="G206" s="39" t="str">
        <f ca="1">IF(ROW()-8&gt;Inf.!$O$2,"",VLOOKUP(E206,SF.SL!F:I,4,FALSE))</f>
        <v/>
      </c>
      <c r="H206" s="26" t="str">
        <f ca="1">IF(ROW()-8&gt;Inf.!$O$2,"",VLOOKUP(E206,SF.SL!F:M,8,FALSE))</f>
        <v/>
      </c>
      <c r="I206" s="58"/>
    </row>
    <row r="207" spans="1:9" ht="21.95" customHeight="1">
      <c r="A207" s="20" t="str">
        <f ca="1">VLOOKUP(E207,SF.SL!F:O,10,FALSE)</f>
        <v/>
      </c>
      <c r="B207" s="36" t="str">
        <f ca="1">IFERROR(VLOOKUP(E207,Rec.!B:H,4,FALSE),"")</f>
        <v/>
      </c>
      <c r="C207" s="36" t="str">
        <f ca="1">IFERROR(VLOOKUP(E207,Rec.!B:H,5,FALSE),"")</f>
        <v/>
      </c>
      <c r="D207" s="20" t="str">
        <f ca="1">IFERROR(VLOOKUP(E207,Rec.!B:H,6,FALSE),"")</f>
        <v/>
      </c>
      <c r="E207" s="20" t="str">
        <f ca="1">IFERROR(VLOOKUP(ROW()-8,SF.SL!Q:R,2,FALSE),"")</f>
        <v/>
      </c>
      <c r="F207" s="20" t="str">
        <f ca="1">VLOOKUP(E207,SF.SL!F:J,5,FALSE)</f>
        <v/>
      </c>
      <c r="G207" s="39" t="str">
        <f ca="1">IF(ROW()-8&gt;Inf.!$O$2,"",VLOOKUP(E207,SF.SL!F:I,4,FALSE))</f>
        <v/>
      </c>
      <c r="H207" s="26" t="str">
        <f ca="1">IF(ROW()-8&gt;Inf.!$O$2,"",VLOOKUP(E207,SF.SL!F:M,8,FALSE))</f>
        <v/>
      </c>
      <c r="I207" s="58"/>
    </row>
    <row r="208" spans="1:9" ht="21.95" customHeight="1">
      <c r="A208" s="20" t="str">
        <f ca="1">VLOOKUP(E208,SF.SL!F:O,10,FALSE)</f>
        <v/>
      </c>
      <c r="B208" s="36" t="str">
        <f ca="1">IFERROR(VLOOKUP(E208,Rec.!B:H,4,FALSE),"")</f>
        <v/>
      </c>
      <c r="C208" s="36" t="str">
        <f ca="1">IFERROR(VLOOKUP(E208,Rec.!B:H,5,FALSE),"")</f>
        <v/>
      </c>
      <c r="D208" s="20" t="str">
        <f ca="1">IFERROR(VLOOKUP(E208,Rec.!B:H,6,FALSE),"")</f>
        <v/>
      </c>
      <c r="E208" s="20" t="str">
        <f ca="1">IFERROR(VLOOKUP(ROW()-8,SF.SL!Q:R,2,FALSE),"")</f>
        <v/>
      </c>
      <c r="F208" s="20" t="str">
        <f ca="1">VLOOKUP(E208,SF.SL!F:J,5,FALSE)</f>
        <v/>
      </c>
      <c r="G208" s="39" t="str">
        <f ca="1">IF(ROW()-8&gt;Inf.!$O$2,"",VLOOKUP(E208,SF.SL!F:I,4,FALSE))</f>
        <v/>
      </c>
      <c r="H208" s="26" t="str">
        <f ca="1">IF(ROW()-8&gt;Inf.!$O$2,"",VLOOKUP(E208,SF.SL!F:M,8,FALSE))</f>
        <v/>
      </c>
      <c r="I208" s="58"/>
    </row>
    <row r="209" spans="1:9" ht="21.95" customHeight="1">
      <c r="A209" s="20" t="str">
        <f ca="1">VLOOKUP(E209,SF.SL!F:O,10,FALSE)</f>
        <v/>
      </c>
      <c r="B209" s="36" t="str">
        <f ca="1">IFERROR(VLOOKUP(E209,Rec.!B:H,4,FALSE),"")</f>
        <v/>
      </c>
      <c r="C209" s="36" t="str">
        <f ca="1">IFERROR(VLOOKUP(E209,Rec.!B:H,5,FALSE),"")</f>
        <v/>
      </c>
      <c r="D209" s="20" t="str">
        <f ca="1">IFERROR(VLOOKUP(E209,Rec.!B:H,6,FALSE),"")</f>
        <v/>
      </c>
      <c r="E209" s="20" t="str">
        <f ca="1">IFERROR(VLOOKUP(ROW()-8,SF.SL!Q:R,2,FALSE),"")</f>
        <v/>
      </c>
      <c r="F209" s="20" t="str">
        <f ca="1">VLOOKUP(E209,SF.SL!F:J,5,FALSE)</f>
        <v/>
      </c>
      <c r="G209" s="39" t="str">
        <f ca="1">IF(ROW()-8&gt;Inf.!$O$2,"",VLOOKUP(E209,SF.SL!F:I,4,FALSE))</f>
        <v/>
      </c>
      <c r="H209" s="26" t="str">
        <f ca="1">IF(ROW()-8&gt;Inf.!$O$2,"",VLOOKUP(E209,SF.SL!F:M,8,FALSE))</f>
        <v/>
      </c>
      <c r="I209" s="58"/>
    </row>
    <row r="210" spans="1:9" ht="21.95" customHeight="1">
      <c r="A210" s="20" t="str">
        <f ca="1">VLOOKUP(E210,SF.SL!F:O,10,FALSE)</f>
        <v/>
      </c>
      <c r="B210" s="36" t="str">
        <f ca="1">IFERROR(VLOOKUP(E210,Rec.!B:H,4,FALSE),"")</f>
        <v/>
      </c>
      <c r="C210" s="36" t="str">
        <f ca="1">IFERROR(VLOOKUP(E210,Rec.!B:H,5,FALSE),"")</f>
        <v/>
      </c>
      <c r="D210" s="20" t="str">
        <f ca="1">IFERROR(VLOOKUP(E210,Rec.!B:H,6,FALSE),"")</f>
        <v/>
      </c>
      <c r="E210" s="20" t="str">
        <f ca="1">IFERROR(VLOOKUP(ROW()-8,SF.SL!Q:R,2,FALSE),"")</f>
        <v/>
      </c>
      <c r="F210" s="20" t="str">
        <f ca="1">VLOOKUP(E210,SF.SL!F:J,5,FALSE)</f>
        <v/>
      </c>
      <c r="G210" s="39" t="str">
        <f ca="1">IF(ROW()-8&gt;Inf.!$O$2,"",VLOOKUP(E210,SF.SL!F:I,4,FALSE))</f>
        <v/>
      </c>
      <c r="H210" s="26" t="str">
        <f ca="1">IF(ROW()-8&gt;Inf.!$O$2,"",VLOOKUP(E210,SF.SL!F:M,8,FALSE))</f>
        <v/>
      </c>
      <c r="I210" s="58"/>
    </row>
    <row r="211" spans="1:9" ht="21.95" customHeight="1">
      <c r="A211" s="20" t="str">
        <f ca="1">VLOOKUP(E211,SF.SL!F:O,10,FALSE)</f>
        <v/>
      </c>
      <c r="B211" s="36" t="str">
        <f ca="1">IFERROR(VLOOKUP(E211,Rec.!B:H,4,FALSE),"")</f>
        <v/>
      </c>
      <c r="C211" s="36" t="str">
        <f ca="1">IFERROR(VLOOKUP(E211,Rec.!B:H,5,FALSE),"")</f>
        <v/>
      </c>
      <c r="D211" s="20" t="str">
        <f ca="1">IFERROR(VLOOKUP(E211,Rec.!B:H,6,FALSE),"")</f>
        <v/>
      </c>
      <c r="E211" s="20" t="str">
        <f ca="1">IFERROR(VLOOKUP(ROW()-8,SF.SL!Q:R,2,FALSE),"")</f>
        <v/>
      </c>
      <c r="F211" s="20" t="str">
        <f ca="1">VLOOKUP(E211,SF.SL!F:J,5,FALSE)</f>
        <v/>
      </c>
      <c r="G211" s="39" t="str">
        <f ca="1">IF(ROW()-8&gt;Inf.!$O$2,"",VLOOKUP(E211,SF.SL!F:I,4,FALSE))</f>
        <v/>
      </c>
      <c r="H211" s="26" t="str">
        <f ca="1">IF(ROW()-8&gt;Inf.!$O$2,"",VLOOKUP(E211,SF.SL!F:M,8,FALSE))</f>
        <v/>
      </c>
      <c r="I211" s="58"/>
    </row>
    <row r="212" spans="1:9" ht="21.95" customHeight="1">
      <c r="A212" s="20" t="str">
        <f ca="1">VLOOKUP(E212,SF.SL!F:O,10,FALSE)</f>
        <v/>
      </c>
      <c r="B212" s="36" t="str">
        <f ca="1">IFERROR(VLOOKUP(E212,Rec.!B:H,4,FALSE),"")</f>
        <v/>
      </c>
      <c r="C212" s="36" t="str">
        <f ca="1">IFERROR(VLOOKUP(E212,Rec.!B:H,5,FALSE),"")</f>
        <v/>
      </c>
      <c r="D212" s="20" t="str">
        <f ca="1">IFERROR(VLOOKUP(E212,Rec.!B:H,6,FALSE),"")</f>
        <v/>
      </c>
      <c r="E212" s="20" t="str">
        <f ca="1">IFERROR(VLOOKUP(ROW()-8,SF.SL!Q:R,2,FALSE),"")</f>
        <v/>
      </c>
      <c r="F212" s="20" t="str">
        <f ca="1">VLOOKUP(E212,SF.SL!F:J,5,FALSE)</f>
        <v/>
      </c>
      <c r="G212" s="39" t="str">
        <f ca="1">IF(ROW()-8&gt;Inf.!$O$2,"",VLOOKUP(E212,SF.SL!F:I,4,FALSE))</f>
        <v/>
      </c>
      <c r="H212" s="26" t="str">
        <f ca="1">IF(ROW()-8&gt;Inf.!$O$2,"",VLOOKUP(E212,SF.SL!F:M,8,FALSE))</f>
        <v/>
      </c>
      <c r="I212" s="58"/>
    </row>
    <row r="213" spans="1:9" ht="21.95" customHeight="1">
      <c r="A213" s="20" t="str">
        <f ca="1">VLOOKUP(E213,SF.SL!F:O,10,FALSE)</f>
        <v/>
      </c>
      <c r="B213" s="36" t="str">
        <f ca="1">IFERROR(VLOOKUP(E213,Rec.!B:H,4,FALSE),"")</f>
        <v/>
      </c>
      <c r="C213" s="36" t="str">
        <f ca="1">IFERROR(VLOOKUP(E213,Rec.!B:H,5,FALSE),"")</f>
        <v/>
      </c>
      <c r="D213" s="20" t="str">
        <f ca="1">IFERROR(VLOOKUP(E213,Rec.!B:H,6,FALSE),"")</f>
        <v/>
      </c>
      <c r="E213" s="20" t="str">
        <f ca="1">IFERROR(VLOOKUP(ROW()-8,SF.SL!Q:R,2,FALSE),"")</f>
        <v/>
      </c>
      <c r="F213" s="20" t="str">
        <f ca="1">VLOOKUP(E213,SF.SL!F:J,5,FALSE)</f>
        <v/>
      </c>
      <c r="G213" s="39" t="str">
        <f ca="1">IF(ROW()-8&gt;Inf.!$O$2,"",VLOOKUP(E213,SF.SL!F:I,4,FALSE))</f>
        <v/>
      </c>
      <c r="H213" s="26" t="str">
        <f ca="1">IF(ROW()-8&gt;Inf.!$O$2,"",VLOOKUP(E213,SF.SL!F:M,8,FALSE))</f>
        <v/>
      </c>
      <c r="I213" s="58"/>
    </row>
    <row r="214" spans="1:9" ht="21.95" customHeight="1">
      <c r="A214" s="20" t="str">
        <f ca="1">VLOOKUP(E214,SF.SL!F:O,10,FALSE)</f>
        <v/>
      </c>
      <c r="B214" s="36" t="str">
        <f ca="1">IFERROR(VLOOKUP(E214,Rec.!B:H,4,FALSE),"")</f>
        <v/>
      </c>
      <c r="C214" s="36" t="str">
        <f ca="1">IFERROR(VLOOKUP(E214,Rec.!B:H,5,FALSE),"")</f>
        <v/>
      </c>
      <c r="D214" s="20" t="str">
        <f ca="1">IFERROR(VLOOKUP(E214,Rec.!B:H,6,FALSE),"")</f>
        <v/>
      </c>
      <c r="E214" s="20" t="str">
        <f ca="1">IFERROR(VLOOKUP(ROW()-8,SF.SL!Q:R,2,FALSE),"")</f>
        <v/>
      </c>
      <c r="F214" s="20" t="str">
        <f ca="1">VLOOKUP(E214,SF.SL!F:J,5,FALSE)</f>
        <v/>
      </c>
      <c r="G214" s="39" t="str">
        <f ca="1">IF(ROW()-8&gt;Inf.!$O$2,"",VLOOKUP(E214,SF.SL!F:I,4,FALSE))</f>
        <v/>
      </c>
      <c r="H214" s="26" t="str">
        <f ca="1">IF(ROW()-8&gt;Inf.!$O$2,"",VLOOKUP(E214,SF.SL!F:M,8,FALSE))</f>
        <v/>
      </c>
      <c r="I214" s="58"/>
    </row>
    <row r="215" spans="1:9" ht="21.95" customHeight="1">
      <c r="A215" s="20" t="str">
        <f ca="1">VLOOKUP(E215,SF.SL!F:O,10,FALSE)</f>
        <v/>
      </c>
      <c r="B215" s="36" t="str">
        <f ca="1">IFERROR(VLOOKUP(E215,Rec.!B:H,4,FALSE),"")</f>
        <v/>
      </c>
      <c r="C215" s="36" t="str">
        <f ca="1">IFERROR(VLOOKUP(E215,Rec.!B:H,5,FALSE),"")</f>
        <v/>
      </c>
      <c r="D215" s="20" t="str">
        <f ca="1">IFERROR(VLOOKUP(E215,Rec.!B:H,6,FALSE),"")</f>
        <v/>
      </c>
      <c r="E215" s="20" t="str">
        <f ca="1">IFERROR(VLOOKUP(ROW()-8,SF.SL!Q:R,2,FALSE),"")</f>
        <v/>
      </c>
      <c r="F215" s="20" t="str">
        <f ca="1">VLOOKUP(E215,SF.SL!F:J,5,FALSE)</f>
        <v/>
      </c>
      <c r="G215" s="39" t="str">
        <f ca="1">IF(ROW()-8&gt;Inf.!$O$2,"",VLOOKUP(E215,SF.SL!F:I,4,FALSE))</f>
        <v/>
      </c>
      <c r="H215" s="26" t="str">
        <f ca="1">IF(ROW()-8&gt;Inf.!$O$2,"",VLOOKUP(E215,SF.SL!F:M,8,FALSE))</f>
        <v/>
      </c>
      <c r="I215" s="58"/>
    </row>
    <row r="216" spans="1:9" ht="21.95" customHeight="1">
      <c r="A216" s="20" t="str">
        <f ca="1">VLOOKUP(E216,SF.SL!F:O,10,FALSE)</f>
        <v/>
      </c>
      <c r="B216" s="36" t="str">
        <f ca="1">IFERROR(VLOOKUP(E216,Rec.!B:H,4,FALSE),"")</f>
        <v/>
      </c>
      <c r="C216" s="36" t="str">
        <f ca="1">IFERROR(VLOOKUP(E216,Rec.!B:H,5,FALSE),"")</f>
        <v/>
      </c>
      <c r="D216" s="20" t="str">
        <f ca="1">IFERROR(VLOOKUP(E216,Rec.!B:H,6,FALSE),"")</f>
        <v/>
      </c>
      <c r="E216" s="20" t="str">
        <f ca="1">IFERROR(VLOOKUP(ROW()-8,SF.SL!Q:R,2,FALSE),"")</f>
        <v/>
      </c>
      <c r="F216" s="20" t="str">
        <f ca="1">VLOOKUP(E216,SF.SL!F:J,5,FALSE)</f>
        <v/>
      </c>
      <c r="G216" s="39" t="str">
        <f ca="1">IF(ROW()-8&gt;Inf.!$O$2,"",VLOOKUP(E216,SF.SL!F:I,4,FALSE))</f>
        <v/>
      </c>
      <c r="H216" s="26" t="str">
        <f ca="1">IF(ROW()-8&gt;Inf.!$O$2,"",VLOOKUP(E216,SF.SL!F:M,8,FALSE))</f>
        <v/>
      </c>
      <c r="I216" s="58"/>
    </row>
    <row r="217" spans="1:9" ht="21.95" customHeight="1">
      <c r="A217" s="20" t="str">
        <f ca="1">VLOOKUP(E217,SF.SL!F:O,10,FALSE)</f>
        <v/>
      </c>
      <c r="B217" s="36" t="str">
        <f ca="1">IFERROR(VLOOKUP(E217,Rec.!B:H,4,FALSE),"")</f>
        <v/>
      </c>
      <c r="C217" s="36" t="str">
        <f ca="1">IFERROR(VLOOKUP(E217,Rec.!B:H,5,FALSE),"")</f>
        <v/>
      </c>
      <c r="D217" s="20" t="str">
        <f ca="1">IFERROR(VLOOKUP(E217,Rec.!B:H,6,FALSE),"")</f>
        <v/>
      </c>
      <c r="E217" s="20" t="str">
        <f ca="1">IFERROR(VLOOKUP(ROW()-8,SF.SL!Q:R,2,FALSE),"")</f>
        <v/>
      </c>
      <c r="F217" s="20" t="str">
        <f ca="1">VLOOKUP(E217,SF.SL!F:J,5,FALSE)</f>
        <v/>
      </c>
      <c r="G217" s="39" t="str">
        <f ca="1">IF(ROW()-8&gt;Inf.!$O$2,"",VLOOKUP(E217,SF.SL!F:I,4,FALSE))</f>
        <v/>
      </c>
      <c r="H217" s="26" t="str">
        <f ca="1">IF(ROW()-8&gt;Inf.!$O$2,"",VLOOKUP(E217,SF.SL!F:M,8,FALSE))</f>
        <v/>
      </c>
      <c r="I217" s="58"/>
    </row>
    <row r="218" spans="1:9" ht="21.95" customHeight="1">
      <c r="A218" s="20" t="str">
        <f ca="1">VLOOKUP(E218,SF.SL!F:O,10,FALSE)</f>
        <v/>
      </c>
      <c r="B218" s="36" t="str">
        <f ca="1">IFERROR(VLOOKUP(E218,Rec.!B:H,4,FALSE),"")</f>
        <v/>
      </c>
      <c r="C218" s="36" t="str">
        <f ca="1">IFERROR(VLOOKUP(E218,Rec.!B:H,5,FALSE),"")</f>
        <v/>
      </c>
      <c r="D218" s="20" t="str">
        <f ca="1">IFERROR(VLOOKUP(E218,Rec.!B:H,6,FALSE),"")</f>
        <v/>
      </c>
      <c r="E218" s="20" t="str">
        <f ca="1">IFERROR(VLOOKUP(ROW()-8,SF.SL!Q:R,2,FALSE),"")</f>
        <v/>
      </c>
      <c r="F218" s="20" t="str">
        <f ca="1">VLOOKUP(E218,SF.SL!F:J,5,FALSE)</f>
        <v/>
      </c>
      <c r="G218" s="39" t="str">
        <f ca="1">IF(ROW()-8&gt;Inf.!$O$2,"",VLOOKUP(E218,SF.SL!F:I,4,FALSE))</f>
        <v/>
      </c>
      <c r="H218" s="26" t="str">
        <f ca="1">IF(ROW()-8&gt;Inf.!$O$2,"",VLOOKUP(E218,SF.SL!F:M,8,FALSE))</f>
        <v/>
      </c>
      <c r="I218" s="58"/>
    </row>
    <row r="219" spans="1:9" ht="21.95" customHeight="1">
      <c r="A219" s="20" t="str">
        <f ca="1">VLOOKUP(E219,SF.SL!F:O,10,FALSE)</f>
        <v/>
      </c>
      <c r="B219" s="36" t="str">
        <f ca="1">IFERROR(VLOOKUP(E219,Rec.!B:H,4,FALSE),"")</f>
        <v/>
      </c>
      <c r="C219" s="36" t="str">
        <f ca="1">IFERROR(VLOOKUP(E219,Rec.!B:H,5,FALSE),"")</f>
        <v/>
      </c>
      <c r="D219" s="20" t="str">
        <f ca="1">IFERROR(VLOOKUP(E219,Rec.!B:H,6,FALSE),"")</f>
        <v/>
      </c>
      <c r="E219" s="20" t="str">
        <f ca="1">IFERROR(VLOOKUP(ROW()-8,SF.SL!Q:R,2,FALSE),"")</f>
        <v/>
      </c>
      <c r="F219" s="20" t="str">
        <f ca="1">VLOOKUP(E219,SF.SL!F:J,5,FALSE)</f>
        <v/>
      </c>
      <c r="G219" s="39" t="str">
        <f ca="1">IF(ROW()-8&gt;Inf.!$O$2,"",VLOOKUP(E219,SF.SL!F:I,4,FALSE))</f>
        <v/>
      </c>
      <c r="H219" s="26" t="str">
        <f ca="1">IF(ROW()-8&gt;Inf.!$O$2,"",VLOOKUP(E219,SF.SL!F:M,8,FALSE))</f>
        <v/>
      </c>
      <c r="I219" s="58"/>
    </row>
    <row r="220" spans="1:9" ht="21.95" customHeight="1">
      <c r="A220" s="20" t="str">
        <f ca="1">VLOOKUP(E220,SF.SL!F:O,10,FALSE)</f>
        <v/>
      </c>
      <c r="B220" s="36" t="str">
        <f ca="1">IFERROR(VLOOKUP(E220,Rec.!B:H,4,FALSE),"")</f>
        <v/>
      </c>
      <c r="C220" s="36" t="str">
        <f ca="1">IFERROR(VLOOKUP(E220,Rec.!B:H,5,FALSE),"")</f>
        <v/>
      </c>
      <c r="D220" s="20" t="str">
        <f ca="1">IFERROR(VLOOKUP(E220,Rec.!B:H,6,FALSE),"")</f>
        <v/>
      </c>
      <c r="E220" s="20" t="str">
        <f ca="1">IFERROR(VLOOKUP(ROW()-8,SF.SL!Q:R,2,FALSE),"")</f>
        <v/>
      </c>
      <c r="F220" s="20" t="str">
        <f ca="1">VLOOKUP(E220,SF.SL!F:J,5,FALSE)</f>
        <v/>
      </c>
      <c r="G220" s="39" t="str">
        <f ca="1">IF(ROW()-8&gt;Inf.!$O$2,"",VLOOKUP(E220,SF.SL!F:I,4,FALSE))</f>
        <v/>
      </c>
      <c r="H220" s="26" t="str">
        <f ca="1">IF(ROW()-8&gt;Inf.!$O$2,"",VLOOKUP(E220,SF.SL!F:M,8,FALSE))</f>
        <v/>
      </c>
      <c r="I220" s="58"/>
    </row>
    <row r="221" spans="1:9" ht="21.95" customHeight="1">
      <c r="A221" s="20" t="str">
        <f ca="1">VLOOKUP(E221,SF.SL!F:O,10,FALSE)</f>
        <v/>
      </c>
      <c r="B221" s="36" t="str">
        <f ca="1">IFERROR(VLOOKUP(E221,Rec.!B:H,4,FALSE),"")</f>
        <v/>
      </c>
      <c r="C221" s="36" t="str">
        <f ca="1">IFERROR(VLOOKUP(E221,Rec.!B:H,5,FALSE),"")</f>
        <v/>
      </c>
      <c r="D221" s="20" t="str">
        <f ca="1">IFERROR(VLOOKUP(E221,Rec.!B:H,6,FALSE),"")</f>
        <v/>
      </c>
      <c r="E221" s="20" t="str">
        <f ca="1">IFERROR(VLOOKUP(ROW()-8,SF.SL!Q:R,2,FALSE),"")</f>
        <v/>
      </c>
      <c r="F221" s="20" t="str">
        <f ca="1">VLOOKUP(E221,SF.SL!F:J,5,FALSE)</f>
        <v/>
      </c>
      <c r="G221" s="39" t="str">
        <f ca="1">IF(ROW()-8&gt;Inf.!$O$2,"",VLOOKUP(E221,SF.SL!F:I,4,FALSE))</f>
        <v/>
      </c>
      <c r="H221" s="26" t="str">
        <f ca="1">IF(ROW()-8&gt;Inf.!$O$2,"",VLOOKUP(E221,SF.SL!F:M,8,FALSE))</f>
        <v/>
      </c>
      <c r="I221" s="58"/>
    </row>
    <row r="222" spans="1:9" ht="21.95" customHeight="1">
      <c r="A222" s="20" t="str">
        <f ca="1">VLOOKUP(E222,SF.SL!F:O,10,FALSE)</f>
        <v/>
      </c>
      <c r="B222" s="36" t="str">
        <f ca="1">IFERROR(VLOOKUP(E222,Rec.!B:H,4,FALSE),"")</f>
        <v/>
      </c>
      <c r="C222" s="36" t="str">
        <f ca="1">IFERROR(VLOOKUP(E222,Rec.!B:H,5,FALSE),"")</f>
        <v/>
      </c>
      <c r="D222" s="20" t="str">
        <f ca="1">IFERROR(VLOOKUP(E222,Rec.!B:H,6,FALSE),"")</f>
        <v/>
      </c>
      <c r="E222" s="20" t="str">
        <f ca="1">IFERROR(VLOOKUP(ROW()-8,SF.SL!Q:R,2,FALSE),"")</f>
        <v/>
      </c>
      <c r="F222" s="20" t="str">
        <f ca="1">VLOOKUP(E222,SF.SL!F:J,5,FALSE)</f>
        <v/>
      </c>
      <c r="G222" s="39" t="str">
        <f ca="1">IF(ROW()-8&gt;Inf.!$O$2,"",VLOOKUP(E222,SF.SL!F:I,4,FALSE))</f>
        <v/>
      </c>
      <c r="H222" s="26" t="str">
        <f ca="1">IF(ROW()-8&gt;Inf.!$O$2,"",VLOOKUP(E222,SF.SL!F:M,8,FALSE))</f>
        <v/>
      </c>
      <c r="I222" s="58"/>
    </row>
    <row r="223" spans="1:9" ht="21.95" customHeight="1">
      <c r="A223" s="20" t="str">
        <f ca="1">VLOOKUP(E223,SF.SL!F:O,10,FALSE)</f>
        <v/>
      </c>
      <c r="B223" s="36" t="str">
        <f ca="1">IFERROR(VLOOKUP(E223,Rec.!B:H,4,FALSE),"")</f>
        <v/>
      </c>
      <c r="C223" s="36" t="str">
        <f ca="1">IFERROR(VLOOKUP(E223,Rec.!B:H,5,FALSE),"")</f>
        <v/>
      </c>
      <c r="D223" s="20" t="str">
        <f ca="1">IFERROR(VLOOKUP(E223,Rec.!B:H,6,FALSE),"")</f>
        <v/>
      </c>
      <c r="E223" s="20" t="str">
        <f ca="1">IFERROR(VLOOKUP(ROW()-8,SF.SL!Q:R,2,FALSE),"")</f>
        <v/>
      </c>
      <c r="F223" s="20" t="str">
        <f ca="1">VLOOKUP(E223,SF.SL!F:J,5,FALSE)</f>
        <v/>
      </c>
      <c r="G223" s="39" t="str">
        <f ca="1">IF(ROW()-8&gt;Inf.!$O$2,"",VLOOKUP(E223,SF.SL!F:I,4,FALSE))</f>
        <v/>
      </c>
      <c r="H223" s="26" t="str">
        <f ca="1">IF(ROW()-8&gt;Inf.!$O$2,"",VLOOKUP(E223,SF.SL!F:M,8,FALSE))</f>
        <v/>
      </c>
      <c r="I223" s="58"/>
    </row>
    <row r="224" spans="1:9" ht="21.95" customHeight="1">
      <c r="A224" s="20" t="str">
        <f ca="1">VLOOKUP(E224,SF.SL!F:O,10,FALSE)</f>
        <v/>
      </c>
      <c r="B224" s="36" t="str">
        <f ca="1">IFERROR(VLOOKUP(E224,Rec.!B:H,4,FALSE),"")</f>
        <v/>
      </c>
      <c r="C224" s="36" t="str">
        <f ca="1">IFERROR(VLOOKUP(E224,Rec.!B:H,5,FALSE),"")</f>
        <v/>
      </c>
      <c r="D224" s="20" t="str">
        <f ca="1">IFERROR(VLOOKUP(E224,Rec.!B:H,6,FALSE),"")</f>
        <v/>
      </c>
      <c r="E224" s="20" t="str">
        <f ca="1">IFERROR(VLOOKUP(ROW()-8,SF.SL!Q:R,2,FALSE),"")</f>
        <v/>
      </c>
      <c r="F224" s="20" t="str">
        <f ca="1">VLOOKUP(E224,SF.SL!F:J,5,FALSE)</f>
        <v/>
      </c>
      <c r="G224" s="39" t="str">
        <f ca="1">IF(ROW()-8&gt;Inf.!$O$2,"",VLOOKUP(E224,SF.SL!F:I,4,FALSE))</f>
        <v/>
      </c>
      <c r="H224" s="26" t="str">
        <f ca="1">IF(ROW()-8&gt;Inf.!$O$2,"",VLOOKUP(E224,SF.SL!F:M,8,FALSE))</f>
        <v/>
      </c>
      <c r="I224" s="58"/>
    </row>
    <row r="225" spans="1:9" ht="21.95" customHeight="1">
      <c r="A225" s="20" t="str">
        <f ca="1">VLOOKUP(E225,SF.SL!F:O,10,FALSE)</f>
        <v/>
      </c>
      <c r="B225" s="36" t="str">
        <f ca="1">IFERROR(VLOOKUP(E225,Rec.!B:H,4,FALSE),"")</f>
        <v/>
      </c>
      <c r="C225" s="36" t="str">
        <f ca="1">IFERROR(VLOOKUP(E225,Rec.!B:H,5,FALSE),"")</f>
        <v/>
      </c>
      <c r="D225" s="20" t="str">
        <f ca="1">IFERROR(VLOOKUP(E225,Rec.!B:H,6,FALSE),"")</f>
        <v/>
      </c>
      <c r="E225" s="20" t="str">
        <f ca="1">IFERROR(VLOOKUP(ROW()-8,SF.SL!Q:R,2,FALSE),"")</f>
        <v/>
      </c>
      <c r="F225" s="20" t="str">
        <f ca="1">VLOOKUP(E225,SF.SL!F:J,5,FALSE)</f>
        <v/>
      </c>
      <c r="G225" s="39" t="str">
        <f ca="1">IF(ROW()-8&gt;Inf.!$O$2,"",VLOOKUP(E225,SF.SL!F:I,4,FALSE))</f>
        <v/>
      </c>
      <c r="H225" s="26" t="str">
        <f ca="1">IF(ROW()-8&gt;Inf.!$O$2,"",VLOOKUP(E225,SF.SL!F:M,8,FALSE))</f>
        <v/>
      </c>
      <c r="I225" s="58"/>
    </row>
    <row r="226" spans="1:9" ht="21.95" customHeight="1">
      <c r="A226" s="20" t="str">
        <f ca="1">VLOOKUP(E226,SF.SL!F:O,10,FALSE)</f>
        <v/>
      </c>
      <c r="B226" s="36" t="str">
        <f ca="1">IFERROR(VLOOKUP(E226,Rec.!B:H,4,FALSE),"")</f>
        <v/>
      </c>
      <c r="C226" s="36" t="str">
        <f ca="1">IFERROR(VLOOKUP(E226,Rec.!B:H,5,FALSE),"")</f>
        <v/>
      </c>
      <c r="D226" s="20" t="str">
        <f ca="1">IFERROR(VLOOKUP(E226,Rec.!B:H,6,FALSE),"")</f>
        <v/>
      </c>
      <c r="E226" s="20" t="str">
        <f ca="1">IFERROR(VLOOKUP(ROW()-8,SF.SL!Q:R,2,FALSE),"")</f>
        <v/>
      </c>
      <c r="F226" s="20" t="str">
        <f ca="1">VLOOKUP(E226,SF.SL!F:J,5,FALSE)</f>
        <v/>
      </c>
      <c r="G226" s="39" t="str">
        <f ca="1">IF(ROW()-8&gt;Inf.!$O$2,"",VLOOKUP(E226,SF.SL!F:I,4,FALSE))</f>
        <v/>
      </c>
      <c r="H226" s="26" t="str">
        <f ca="1">IF(ROW()-8&gt;Inf.!$O$2,"",VLOOKUP(E226,SF.SL!F:M,8,FALSE))</f>
        <v/>
      </c>
      <c r="I226" s="58"/>
    </row>
    <row r="227" spans="1:9" ht="21.95" customHeight="1">
      <c r="A227" s="20" t="str">
        <f ca="1">VLOOKUP(E227,SF.SL!F:O,10,FALSE)</f>
        <v/>
      </c>
      <c r="B227" s="36" t="str">
        <f ca="1">IFERROR(VLOOKUP(E227,Rec.!B:H,4,FALSE),"")</f>
        <v/>
      </c>
      <c r="C227" s="36" t="str">
        <f ca="1">IFERROR(VLOOKUP(E227,Rec.!B:H,5,FALSE),"")</f>
        <v/>
      </c>
      <c r="D227" s="20" t="str">
        <f ca="1">IFERROR(VLOOKUP(E227,Rec.!B:H,6,FALSE),"")</f>
        <v/>
      </c>
      <c r="E227" s="20" t="str">
        <f ca="1">IFERROR(VLOOKUP(ROW()-8,SF.SL!Q:R,2,FALSE),"")</f>
        <v/>
      </c>
      <c r="F227" s="20" t="str">
        <f ca="1">VLOOKUP(E227,SF.SL!F:J,5,FALSE)</f>
        <v/>
      </c>
      <c r="G227" s="39" t="str">
        <f ca="1">IF(ROW()-8&gt;Inf.!$O$2,"",VLOOKUP(E227,SF.SL!F:I,4,FALSE))</f>
        <v/>
      </c>
      <c r="H227" s="26" t="str">
        <f ca="1">IF(ROW()-8&gt;Inf.!$O$2,"",VLOOKUP(E227,SF.SL!F:M,8,FALSE))</f>
        <v/>
      </c>
      <c r="I227" s="58"/>
    </row>
    <row r="228" spans="1:9" ht="21.95" customHeight="1">
      <c r="A228" s="20" t="str">
        <f ca="1">VLOOKUP(E228,SF.SL!F:O,10,FALSE)</f>
        <v/>
      </c>
      <c r="B228" s="36" t="str">
        <f ca="1">IFERROR(VLOOKUP(E228,Rec.!B:H,4,FALSE),"")</f>
        <v/>
      </c>
      <c r="C228" s="36" t="str">
        <f ca="1">IFERROR(VLOOKUP(E228,Rec.!B:H,5,FALSE),"")</f>
        <v/>
      </c>
      <c r="D228" s="20" t="str">
        <f ca="1">IFERROR(VLOOKUP(E228,Rec.!B:H,6,FALSE),"")</f>
        <v/>
      </c>
      <c r="E228" s="20" t="str">
        <f ca="1">IFERROR(VLOOKUP(ROW()-8,SF.SL!Q:R,2,FALSE),"")</f>
        <v/>
      </c>
      <c r="F228" s="20" t="str">
        <f ca="1">VLOOKUP(E228,SF.SL!F:J,5,FALSE)</f>
        <v/>
      </c>
      <c r="G228" s="39" t="str">
        <f ca="1">IF(ROW()-8&gt;Inf.!$O$2,"",VLOOKUP(E228,SF.SL!F:I,4,FALSE))</f>
        <v/>
      </c>
      <c r="H228" s="26" t="str">
        <f ca="1">IF(ROW()-8&gt;Inf.!$O$2,"",VLOOKUP(E228,SF.SL!F:M,8,FALSE))</f>
        <v/>
      </c>
      <c r="I228" s="58"/>
    </row>
    <row r="229" spans="1:9" ht="21.95" customHeight="1">
      <c r="A229" s="20" t="str">
        <f ca="1">VLOOKUP(E229,SF.SL!F:O,10,FALSE)</f>
        <v/>
      </c>
      <c r="B229" s="36" t="str">
        <f ca="1">IFERROR(VLOOKUP(E229,Rec.!B:H,4,FALSE),"")</f>
        <v/>
      </c>
      <c r="C229" s="36" t="str">
        <f ca="1">IFERROR(VLOOKUP(E229,Rec.!B:H,5,FALSE),"")</f>
        <v/>
      </c>
      <c r="D229" s="20" t="str">
        <f ca="1">IFERROR(VLOOKUP(E229,Rec.!B:H,6,FALSE),"")</f>
        <v/>
      </c>
      <c r="E229" s="20" t="str">
        <f ca="1">IFERROR(VLOOKUP(ROW()-8,SF.SL!Q:R,2,FALSE),"")</f>
        <v/>
      </c>
      <c r="F229" s="20" t="str">
        <f ca="1">VLOOKUP(E229,SF.SL!F:J,5,FALSE)</f>
        <v/>
      </c>
      <c r="G229" s="39" t="str">
        <f ca="1">IF(ROW()-8&gt;Inf.!$O$2,"",VLOOKUP(E229,SF.SL!F:I,4,FALSE))</f>
        <v/>
      </c>
      <c r="H229" s="26" t="str">
        <f ca="1">IF(ROW()-8&gt;Inf.!$O$2,"",VLOOKUP(E229,SF.SL!F:M,8,FALSE))</f>
        <v/>
      </c>
      <c r="I229" s="58"/>
    </row>
    <row r="230" spans="1:9" ht="21.95" customHeight="1">
      <c r="A230" s="20" t="str">
        <f ca="1">VLOOKUP(E230,SF.SL!F:O,10,FALSE)</f>
        <v/>
      </c>
      <c r="B230" s="36" t="str">
        <f ca="1">IFERROR(VLOOKUP(E230,Rec.!B:H,4,FALSE),"")</f>
        <v/>
      </c>
      <c r="C230" s="36" t="str">
        <f ca="1">IFERROR(VLOOKUP(E230,Rec.!B:H,5,FALSE),"")</f>
        <v/>
      </c>
      <c r="D230" s="20" t="str">
        <f ca="1">IFERROR(VLOOKUP(E230,Rec.!B:H,6,FALSE),"")</f>
        <v/>
      </c>
      <c r="E230" s="20" t="str">
        <f ca="1">IFERROR(VLOOKUP(ROW()-8,SF.SL!Q:R,2,FALSE),"")</f>
        <v/>
      </c>
      <c r="F230" s="20" t="str">
        <f ca="1">VLOOKUP(E230,SF.SL!F:J,5,FALSE)</f>
        <v/>
      </c>
      <c r="G230" s="39" t="str">
        <f ca="1">IF(ROW()-8&gt;Inf.!$O$2,"",VLOOKUP(E230,SF.SL!F:I,4,FALSE))</f>
        <v/>
      </c>
      <c r="H230" s="26" t="str">
        <f ca="1">IF(ROW()-8&gt;Inf.!$O$2,"",VLOOKUP(E230,SF.SL!F:M,8,FALSE))</f>
        <v/>
      </c>
      <c r="I230" s="58"/>
    </row>
    <row r="231" spans="1:9" ht="21.95" customHeight="1">
      <c r="A231" s="20" t="str">
        <f ca="1">VLOOKUP(E231,SF.SL!F:O,10,FALSE)</f>
        <v/>
      </c>
      <c r="B231" s="36" t="str">
        <f ca="1">IFERROR(VLOOKUP(E231,Rec.!B:H,4,FALSE),"")</f>
        <v/>
      </c>
      <c r="C231" s="36" t="str">
        <f ca="1">IFERROR(VLOOKUP(E231,Rec.!B:H,5,FALSE),"")</f>
        <v/>
      </c>
      <c r="D231" s="20" t="str">
        <f ca="1">IFERROR(VLOOKUP(E231,Rec.!B:H,6,FALSE),"")</f>
        <v/>
      </c>
      <c r="E231" s="20" t="str">
        <f ca="1">IFERROR(VLOOKUP(ROW()-8,SF.SL!Q:R,2,FALSE),"")</f>
        <v/>
      </c>
      <c r="F231" s="20" t="str">
        <f ca="1">VLOOKUP(E231,SF.SL!F:J,5,FALSE)</f>
        <v/>
      </c>
      <c r="G231" s="39" t="str">
        <f ca="1">IF(ROW()-8&gt;Inf.!$O$2,"",VLOOKUP(E231,SF.SL!F:I,4,FALSE))</f>
        <v/>
      </c>
      <c r="H231" s="26" t="str">
        <f ca="1">IF(ROW()-8&gt;Inf.!$O$2,"",VLOOKUP(E231,SF.SL!F:M,8,FALSE))</f>
        <v/>
      </c>
      <c r="I231" s="58"/>
    </row>
    <row r="232" spans="1:9" ht="21.95" customHeight="1">
      <c r="A232" s="20" t="str">
        <f ca="1">VLOOKUP(E232,SF.SL!F:O,10,FALSE)</f>
        <v/>
      </c>
      <c r="B232" s="36" t="str">
        <f ca="1">IFERROR(VLOOKUP(E232,Rec.!B:H,4,FALSE),"")</f>
        <v/>
      </c>
      <c r="C232" s="36" t="str">
        <f ca="1">IFERROR(VLOOKUP(E232,Rec.!B:H,5,FALSE),"")</f>
        <v/>
      </c>
      <c r="D232" s="20" t="str">
        <f ca="1">IFERROR(VLOOKUP(E232,Rec.!B:H,6,FALSE),"")</f>
        <v/>
      </c>
      <c r="E232" s="20" t="str">
        <f ca="1">IFERROR(VLOOKUP(ROW()-8,SF.SL!Q:R,2,FALSE),"")</f>
        <v/>
      </c>
      <c r="F232" s="20" t="str">
        <f ca="1">VLOOKUP(E232,SF.SL!F:J,5,FALSE)</f>
        <v/>
      </c>
      <c r="G232" s="39" t="str">
        <f ca="1">IF(ROW()-8&gt;Inf.!$O$2,"",VLOOKUP(E232,SF.SL!F:I,4,FALSE))</f>
        <v/>
      </c>
      <c r="H232" s="26" t="str">
        <f ca="1">IF(ROW()-8&gt;Inf.!$O$2,"",VLOOKUP(E232,SF.SL!F:M,8,FALSE))</f>
        <v/>
      </c>
      <c r="I232" s="58"/>
    </row>
    <row r="233" spans="1:9" ht="21.95" customHeight="1">
      <c r="A233" s="20" t="str">
        <f ca="1">VLOOKUP(E233,SF.SL!F:O,10,FALSE)</f>
        <v/>
      </c>
      <c r="B233" s="36" t="str">
        <f ca="1">IFERROR(VLOOKUP(E233,Rec.!B:H,4,FALSE),"")</f>
        <v/>
      </c>
      <c r="C233" s="36" t="str">
        <f ca="1">IFERROR(VLOOKUP(E233,Rec.!B:H,5,FALSE),"")</f>
        <v/>
      </c>
      <c r="D233" s="20" t="str">
        <f ca="1">IFERROR(VLOOKUP(E233,Rec.!B:H,6,FALSE),"")</f>
        <v/>
      </c>
      <c r="E233" s="20" t="str">
        <f ca="1">IFERROR(VLOOKUP(ROW()-8,SF.SL!Q:R,2,FALSE),"")</f>
        <v/>
      </c>
      <c r="F233" s="20" t="str">
        <f ca="1">VLOOKUP(E233,SF.SL!F:J,5,FALSE)</f>
        <v/>
      </c>
      <c r="G233" s="39" t="str">
        <f ca="1">IF(ROW()-8&gt;Inf.!$O$2,"",VLOOKUP(E233,SF.SL!F:I,4,FALSE))</f>
        <v/>
      </c>
      <c r="H233" s="26" t="str">
        <f ca="1">IF(ROW()-8&gt;Inf.!$O$2,"",VLOOKUP(E233,SF.SL!F:M,8,FALSE))</f>
        <v/>
      </c>
      <c r="I233" s="58"/>
    </row>
    <row r="234" spans="1:9" ht="21.95" customHeight="1">
      <c r="A234" s="20" t="str">
        <f ca="1">VLOOKUP(E234,SF.SL!F:O,10,FALSE)</f>
        <v/>
      </c>
      <c r="B234" s="36" t="str">
        <f ca="1">IFERROR(VLOOKUP(E234,Rec.!B:H,4,FALSE),"")</f>
        <v/>
      </c>
      <c r="C234" s="36" t="str">
        <f ca="1">IFERROR(VLOOKUP(E234,Rec.!B:H,5,FALSE),"")</f>
        <v/>
      </c>
      <c r="D234" s="20" t="str">
        <f ca="1">IFERROR(VLOOKUP(E234,Rec.!B:H,6,FALSE),"")</f>
        <v/>
      </c>
      <c r="E234" s="20" t="str">
        <f ca="1">IFERROR(VLOOKUP(ROW()-8,SF.SL!Q:R,2,FALSE),"")</f>
        <v/>
      </c>
      <c r="F234" s="20" t="str">
        <f ca="1">VLOOKUP(E234,SF.SL!F:J,5,FALSE)</f>
        <v/>
      </c>
      <c r="G234" s="39" t="str">
        <f ca="1">IF(ROW()-8&gt;Inf.!$O$2,"",VLOOKUP(E234,SF.SL!F:I,4,FALSE))</f>
        <v/>
      </c>
      <c r="H234" s="26" t="str">
        <f ca="1">IF(ROW()-8&gt;Inf.!$O$2,"",VLOOKUP(E234,SF.SL!F:M,8,FALSE))</f>
        <v/>
      </c>
      <c r="I234" s="58"/>
    </row>
    <row r="235" spans="1:9" ht="21.95" customHeight="1">
      <c r="A235" s="20" t="str">
        <f ca="1">VLOOKUP(E235,SF.SL!F:O,10,FALSE)</f>
        <v/>
      </c>
      <c r="B235" s="36" t="str">
        <f ca="1">IFERROR(VLOOKUP(E235,Rec.!B:H,4,FALSE),"")</f>
        <v/>
      </c>
      <c r="C235" s="36" t="str">
        <f ca="1">IFERROR(VLOOKUP(E235,Rec.!B:H,5,FALSE),"")</f>
        <v/>
      </c>
      <c r="D235" s="20" t="str">
        <f ca="1">IFERROR(VLOOKUP(E235,Rec.!B:H,6,FALSE),"")</f>
        <v/>
      </c>
      <c r="E235" s="20" t="str">
        <f ca="1">IFERROR(VLOOKUP(ROW()-8,SF.SL!Q:R,2,FALSE),"")</f>
        <v/>
      </c>
      <c r="F235" s="20" t="str">
        <f ca="1">VLOOKUP(E235,SF.SL!F:J,5,FALSE)</f>
        <v/>
      </c>
      <c r="G235" s="39" t="str">
        <f ca="1">IF(ROW()-8&gt;Inf.!$O$2,"",VLOOKUP(E235,SF.SL!F:I,4,FALSE))</f>
        <v/>
      </c>
      <c r="H235" s="26" t="str">
        <f ca="1">IF(ROW()-8&gt;Inf.!$O$2,"",VLOOKUP(E235,SF.SL!F:M,8,FALSE))</f>
        <v/>
      </c>
      <c r="I235" s="58"/>
    </row>
    <row r="236" spans="1:9" ht="21.95" customHeight="1">
      <c r="A236" s="20" t="str">
        <f ca="1">VLOOKUP(E236,SF.SL!F:O,10,FALSE)</f>
        <v/>
      </c>
      <c r="B236" s="36" t="str">
        <f ca="1">IFERROR(VLOOKUP(E236,Rec.!B:H,4,FALSE),"")</f>
        <v/>
      </c>
      <c r="C236" s="36" t="str">
        <f ca="1">IFERROR(VLOOKUP(E236,Rec.!B:H,5,FALSE),"")</f>
        <v/>
      </c>
      <c r="D236" s="20" t="str">
        <f ca="1">IFERROR(VLOOKUP(E236,Rec.!B:H,6,FALSE),"")</f>
        <v/>
      </c>
      <c r="E236" s="20" t="str">
        <f ca="1">IFERROR(VLOOKUP(ROW()-8,SF.SL!Q:R,2,FALSE),"")</f>
        <v/>
      </c>
      <c r="F236" s="20" t="str">
        <f ca="1">VLOOKUP(E236,SF.SL!F:J,5,FALSE)</f>
        <v/>
      </c>
      <c r="G236" s="39" t="str">
        <f ca="1">IF(ROW()-8&gt;Inf.!$O$2,"",VLOOKUP(E236,SF.SL!F:I,4,FALSE))</f>
        <v/>
      </c>
      <c r="H236" s="26" t="str">
        <f ca="1">IF(ROW()-8&gt;Inf.!$O$2,"",VLOOKUP(E236,SF.SL!F:M,8,FALSE))</f>
        <v/>
      </c>
      <c r="I236" s="58"/>
    </row>
    <row r="237" spans="1:9" ht="21.95" customHeight="1">
      <c r="A237" s="20" t="str">
        <f ca="1">VLOOKUP(E237,SF.SL!F:O,10,FALSE)</f>
        <v/>
      </c>
      <c r="B237" s="36" t="str">
        <f ca="1">IFERROR(VLOOKUP(E237,Rec.!B:H,4,FALSE),"")</f>
        <v/>
      </c>
      <c r="C237" s="36" t="str">
        <f ca="1">IFERROR(VLOOKUP(E237,Rec.!B:H,5,FALSE),"")</f>
        <v/>
      </c>
      <c r="D237" s="20" t="str">
        <f ca="1">IFERROR(VLOOKUP(E237,Rec.!B:H,6,FALSE),"")</f>
        <v/>
      </c>
      <c r="E237" s="20" t="str">
        <f ca="1">IFERROR(VLOOKUP(ROW()-8,SF.SL!Q:R,2,FALSE),"")</f>
        <v/>
      </c>
      <c r="F237" s="20" t="str">
        <f ca="1">VLOOKUP(E237,SF.SL!F:J,5,FALSE)</f>
        <v/>
      </c>
      <c r="G237" s="39" t="str">
        <f ca="1">IF(ROW()-8&gt;Inf.!$O$2,"",VLOOKUP(E237,SF.SL!F:I,4,FALSE))</f>
        <v/>
      </c>
      <c r="H237" s="26" t="str">
        <f ca="1">IF(ROW()-8&gt;Inf.!$O$2,"",VLOOKUP(E237,SF.SL!F:M,8,FALSE))</f>
        <v/>
      </c>
      <c r="I237" s="58"/>
    </row>
    <row r="238" spans="1:9" ht="21.95" customHeight="1">
      <c r="A238" s="20" t="str">
        <f ca="1">VLOOKUP(E238,SF.SL!F:O,10,FALSE)</f>
        <v/>
      </c>
      <c r="B238" s="36" t="str">
        <f ca="1">IFERROR(VLOOKUP(E238,Rec.!B:H,4,FALSE),"")</f>
        <v/>
      </c>
      <c r="C238" s="36" t="str">
        <f ca="1">IFERROR(VLOOKUP(E238,Rec.!B:H,5,FALSE),"")</f>
        <v/>
      </c>
      <c r="D238" s="20" t="str">
        <f ca="1">IFERROR(VLOOKUP(E238,Rec.!B:H,6,FALSE),"")</f>
        <v/>
      </c>
      <c r="E238" s="20" t="str">
        <f ca="1">IFERROR(VLOOKUP(ROW()-8,SF.SL!Q:R,2,FALSE),"")</f>
        <v/>
      </c>
      <c r="F238" s="20" t="str">
        <f ca="1">VLOOKUP(E238,SF.SL!F:J,5,FALSE)</f>
        <v/>
      </c>
      <c r="G238" s="39" t="str">
        <f ca="1">IF(ROW()-8&gt;Inf.!$O$2,"",VLOOKUP(E238,SF.SL!F:I,4,FALSE))</f>
        <v/>
      </c>
      <c r="H238" s="26" t="str">
        <f ca="1">IF(ROW()-8&gt;Inf.!$O$2,"",VLOOKUP(E238,SF.SL!F:M,8,FALSE))</f>
        <v/>
      </c>
      <c r="I238" s="58"/>
    </row>
    <row r="239" spans="1:9" ht="21.95" customHeight="1">
      <c r="A239" s="20" t="str">
        <f ca="1">VLOOKUP(E239,SF.SL!F:O,10,FALSE)</f>
        <v/>
      </c>
      <c r="B239" s="36" t="str">
        <f ca="1">IFERROR(VLOOKUP(E239,Rec.!B:H,4,FALSE),"")</f>
        <v/>
      </c>
      <c r="C239" s="36" t="str">
        <f ca="1">IFERROR(VLOOKUP(E239,Rec.!B:H,5,FALSE),"")</f>
        <v/>
      </c>
      <c r="D239" s="20" t="str">
        <f ca="1">IFERROR(VLOOKUP(E239,Rec.!B:H,6,FALSE),"")</f>
        <v/>
      </c>
      <c r="E239" s="20" t="str">
        <f ca="1">IFERROR(VLOOKUP(ROW()-8,SF.SL!Q:R,2,FALSE),"")</f>
        <v/>
      </c>
      <c r="F239" s="20" t="str">
        <f ca="1">VLOOKUP(E239,SF.SL!F:J,5,FALSE)</f>
        <v/>
      </c>
      <c r="G239" s="39" t="str">
        <f ca="1">IF(ROW()-8&gt;Inf.!$O$2,"",VLOOKUP(E239,SF.SL!F:I,4,FALSE))</f>
        <v/>
      </c>
      <c r="H239" s="26" t="str">
        <f ca="1">IF(ROW()-8&gt;Inf.!$O$2,"",VLOOKUP(E239,SF.SL!F:M,8,FALSE))</f>
        <v/>
      </c>
      <c r="I239" s="58"/>
    </row>
    <row r="240" spans="1:9" ht="21.95" customHeight="1">
      <c r="A240" s="20" t="str">
        <f ca="1">VLOOKUP(E240,SF.SL!F:O,10,FALSE)</f>
        <v/>
      </c>
      <c r="B240" s="36" t="str">
        <f ca="1">IFERROR(VLOOKUP(E240,Rec.!B:H,4,FALSE),"")</f>
        <v/>
      </c>
      <c r="C240" s="36" t="str">
        <f ca="1">IFERROR(VLOOKUP(E240,Rec.!B:H,5,FALSE),"")</f>
        <v/>
      </c>
      <c r="D240" s="20" t="str">
        <f ca="1">IFERROR(VLOOKUP(E240,Rec.!B:H,6,FALSE),"")</f>
        <v/>
      </c>
      <c r="E240" s="20" t="str">
        <f ca="1">IFERROR(VLOOKUP(ROW()-8,SF.SL!Q:R,2,FALSE),"")</f>
        <v/>
      </c>
      <c r="F240" s="20" t="str">
        <f ca="1">VLOOKUP(E240,SF.SL!F:J,5,FALSE)</f>
        <v/>
      </c>
      <c r="G240" s="39" t="str">
        <f ca="1">IF(ROW()-8&gt;Inf.!$O$2,"",VLOOKUP(E240,SF.SL!F:I,4,FALSE))</f>
        <v/>
      </c>
      <c r="H240" s="26" t="str">
        <f ca="1">IF(ROW()-8&gt;Inf.!$O$2,"",VLOOKUP(E240,SF.SL!F:M,8,FALSE))</f>
        <v/>
      </c>
      <c r="I240" s="58"/>
    </row>
    <row r="241" spans="1:9" ht="21.95" customHeight="1">
      <c r="A241" s="20" t="str">
        <f ca="1">VLOOKUP(E241,SF.SL!F:O,10,FALSE)</f>
        <v/>
      </c>
      <c r="B241" s="36" t="str">
        <f ca="1">IFERROR(VLOOKUP(E241,Rec.!B:H,4,FALSE),"")</f>
        <v/>
      </c>
      <c r="C241" s="36" t="str">
        <f ca="1">IFERROR(VLOOKUP(E241,Rec.!B:H,5,FALSE),"")</f>
        <v/>
      </c>
      <c r="D241" s="20" t="str">
        <f ca="1">IFERROR(VLOOKUP(E241,Rec.!B:H,6,FALSE),"")</f>
        <v/>
      </c>
      <c r="E241" s="20" t="str">
        <f ca="1">IFERROR(VLOOKUP(ROW()-8,SF.SL!Q:R,2,FALSE),"")</f>
        <v/>
      </c>
      <c r="F241" s="20" t="str">
        <f ca="1">VLOOKUP(E241,SF.SL!F:J,5,FALSE)</f>
        <v/>
      </c>
      <c r="G241" s="39" t="str">
        <f ca="1">IF(ROW()-8&gt;Inf.!$O$2,"",VLOOKUP(E241,SF.SL!F:I,4,FALSE))</f>
        <v/>
      </c>
      <c r="H241" s="26" t="str">
        <f ca="1">IF(ROW()-8&gt;Inf.!$O$2,"",VLOOKUP(E241,SF.SL!F:M,8,FALSE))</f>
        <v/>
      </c>
      <c r="I241" s="58"/>
    </row>
    <row r="242" spans="1:9" ht="21.95" customHeight="1">
      <c r="A242" s="20" t="str">
        <f ca="1">VLOOKUP(E242,SF.SL!F:O,10,FALSE)</f>
        <v/>
      </c>
      <c r="B242" s="36" t="str">
        <f ca="1">IFERROR(VLOOKUP(E242,Rec.!B:H,4,FALSE),"")</f>
        <v/>
      </c>
      <c r="C242" s="36" t="str">
        <f ca="1">IFERROR(VLOOKUP(E242,Rec.!B:H,5,FALSE),"")</f>
        <v/>
      </c>
      <c r="D242" s="20" t="str">
        <f ca="1">IFERROR(VLOOKUP(E242,Rec.!B:H,6,FALSE),"")</f>
        <v/>
      </c>
      <c r="E242" s="20" t="str">
        <f ca="1">IFERROR(VLOOKUP(ROW()-8,SF.SL!Q:R,2,FALSE),"")</f>
        <v/>
      </c>
      <c r="F242" s="20" t="str">
        <f ca="1">VLOOKUP(E242,SF.SL!F:J,5,FALSE)</f>
        <v/>
      </c>
      <c r="G242" s="39" t="str">
        <f ca="1">IF(ROW()-8&gt;Inf.!$O$2,"",VLOOKUP(E242,SF.SL!F:I,4,FALSE))</f>
        <v/>
      </c>
      <c r="H242" s="26" t="str">
        <f ca="1">IF(ROW()-8&gt;Inf.!$O$2,"",VLOOKUP(E242,SF.SL!F:M,8,FALSE))</f>
        <v/>
      </c>
      <c r="I242" s="58"/>
    </row>
    <row r="243" spans="1:9" ht="21.95" customHeight="1">
      <c r="A243" s="20" t="str">
        <f ca="1">VLOOKUP(E243,SF.SL!F:O,10,FALSE)</f>
        <v/>
      </c>
      <c r="B243" s="36" t="str">
        <f ca="1">IFERROR(VLOOKUP(E243,Rec.!B:H,4,FALSE),"")</f>
        <v/>
      </c>
      <c r="C243" s="36" t="str">
        <f ca="1">IFERROR(VLOOKUP(E243,Rec.!B:H,5,FALSE),"")</f>
        <v/>
      </c>
      <c r="D243" s="20" t="str">
        <f ca="1">IFERROR(VLOOKUP(E243,Rec.!B:H,6,FALSE),"")</f>
        <v/>
      </c>
      <c r="E243" s="20" t="str">
        <f ca="1">IFERROR(VLOOKUP(ROW()-8,SF.SL!Q:R,2,FALSE),"")</f>
        <v/>
      </c>
      <c r="F243" s="20" t="str">
        <f ca="1">VLOOKUP(E243,SF.SL!F:J,5,FALSE)</f>
        <v/>
      </c>
      <c r="G243" s="39" t="str">
        <f ca="1">IF(ROW()-8&gt;Inf.!$O$2,"",VLOOKUP(E243,SF.SL!F:I,4,FALSE))</f>
        <v/>
      </c>
      <c r="H243" s="26" t="str">
        <f ca="1">IF(ROW()-8&gt;Inf.!$O$2,"",VLOOKUP(E243,SF.SL!F:M,8,FALSE))</f>
        <v/>
      </c>
      <c r="I243" s="58"/>
    </row>
    <row r="244" spans="1:9" ht="21.95" customHeight="1">
      <c r="A244" s="20" t="str">
        <f ca="1">VLOOKUP(E244,SF.SL!F:O,10,FALSE)</f>
        <v/>
      </c>
      <c r="B244" s="36" t="str">
        <f ca="1">IFERROR(VLOOKUP(E244,Rec.!B:H,4,FALSE),"")</f>
        <v/>
      </c>
      <c r="C244" s="36" t="str">
        <f ca="1">IFERROR(VLOOKUP(E244,Rec.!B:H,5,FALSE),"")</f>
        <v/>
      </c>
      <c r="D244" s="20" t="str">
        <f ca="1">IFERROR(VLOOKUP(E244,Rec.!B:H,6,FALSE),"")</f>
        <v/>
      </c>
      <c r="E244" s="20" t="str">
        <f ca="1">IFERROR(VLOOKUP(ROW()-8,SF.SL!Q:R,2,FALSE),"")</f>
        <v/>
      </c>
      <c r="F244" s="20" t="str">
        <f ca="1">VLOOKUP(E244,SF.SL!F:J,5,FALSE)</f>
        <v/>
      </c>
      <c r="G244" s="39" t="str">
        <f ca="1">IF(ROW()-8&gt;Inf.!$O$2,"",VLOOKUP(E244,SF.SL!F:I,4,FALSE))</f>
        <v/>
      </c>
      <c r="H244" s="26" t="str">
        <f ca="1">IF(ROW()-8&gt;Inf.!$O$2,"",VLOOKUP(E244,SF.SL!F:M,8,FALSE))</f>
        <v/>
      </c>
      <c r="I244" s="58"/>
    </row>
    <row r="245" spans="1:9" ht="21.95" customHeight="1">
      <c r="A245" s="20" t="str">
        <f ca="1">VLOOKUP(E245,SF.SL!F:O,10,FALSE)</f>
        <v/>
      </c>
      <c r="B245" s="36" t="str">
        <f ca="1">IFERROR(VLOOKUP(E245,Rec.!B:H,4,FALSE),"")</f>
        <v/>
      </c>
      <c r="C245" s="36" t="str">
        <f ca="1">IFERROR(VLOOKUP(E245,Rec.!B:H,5,FALSE),"")</f>
        <v/>
      </c>
      <c r="D245" s="20" t="str">
        <f ca="1">IFERROR(VLOOKUP(E245,Rec.!B:H,6,FALSE),"")</f>
        <v/>
      </c>
      <c r="E245" s="20" t="str">
        <f ca="1">IFERROR(VLOOKUP(ROW()-8,SF.SL!Q:R,2,FALSE),"")</f>
        <v/>
      </c>
      <c r="F245" s="20" t="str">
        <f ca="1">VLOOKUP(E245,SF.SL!F:J,5,FALSE)</f>
        <v/>
      </c>
      <c r="G245" s="39" t="str">
        <f ca="1">IF(ROW()-8&gt;Inf.!$O$2,"",VLOOKUP(E245,SF.SL!F:I,4,FALSE))</f>
        <v/>
      </c>
      <c r="H245" s="26" t="str">
        <f ca="1">IF(ROW()-8&gt;Inf.!$O$2,"",VLOOKUP(E245,SF.SL!F:M,8,FALSE))</f>
        <v/>
      </c>
      <c r="I245" s="58"/>
    </row>
    <row r="246" spans="1:9" ht="21.95" customHeight="1">
      <c r="A246" s="20" t="str">
        <f ca="1">VLOOKUP(E246,SF.SL!F:O,10,FALSE)</f>
        <v/>
      </c>
      <c r="B246" s="36" t="str">
        <f ca="1">IFERROR(VLOOKUP(E246,Rec.!B:H,4,FALSE),"")</f>
        <v/>
      </c>
      <c r="C246" s="36" t="str">
        <f ca="1">IFERROR(VLOOKUP(E246,Rec.!B:H,5,FALSE),"")</f>
        <v/>
      </c>
      <c r="D246" s="20" t="str">
        <f ca="1">IFERROR(VLOOKUP(E246,Rec.!B:H,6,FALSE),"")</f>
        <v/>
      </c>
      <c r="E246" s="20" t="str">
        <f ca="1">IFERROR(VLOOKUP(ROW()-8,SF.SL!Q:R,2,FALSE),"")</f>
        <v/>
      </c>
      <c r="F246" s="20" t="str">
        <f ca="1">VLOOKUP(E246,SF.SL!F:J,5,FALSE)</f>
        <v/>
      </c>
      <c r="G246" s="39" t="str">
        <f ca="1">IF(ROW()-8&gt;Inf.!$O$2,"",VLOOKUP(E246,SF.SL!F:I,4,FALSE))</f>
        <v/>
      </c>
      <c r="H246" s="26" t="str">
        <f ca="1">IF(ROW()-8&gt;Inf.!$O$2,"",VLOOKUP(E246,SF.SL!F:M,8,FALSE))</f>
        <v/>
      </c>
      <c r="I246" s="58"/>
    </row>
    <row r="247" spans="1:9" ht="21.95" customHeight="1">
      <c r="A247" s="20" t="str">
        <f ca="1">VLOOKUP(E247,SF.SL!F:O,10,FALSE)</f>
        <v/>
      </c>
      <c r="B247" s="36" t="str">
        <f ca="1">IFERROR(VLOOKUP(E247,Rec.!B:H,4,FALSE),"")</f>
        <v/>
      </c>
      <c r="C247" s="36" t="str">
        <f ca="1">IFERROR(VLOOKUP(E247,Rec.!B:H,5,FALSE),"")</f>
        <v/>
      </c>
      <c r="D247" s="20" t="str">
        <f ca="1">IFERROR(VLOOKUP(E247,Rec.!B:H,6,FALSE),"")</f>
        <v/>
      </c>
      <c r="E247" s="20" t="str">
        <f ca="1">IFERROR(VLOOKUP(ROW()-8,SF.SL!Q:R,2,FALSE),"")</f>
        <v/>
      </c>
      <c r="F247" s="20" t="str">
        <f ca="1">VLOOKUP(E247,SF.SL!F:J,5,FALSE)</f>
        <v/>
      </c>
      <c r="G247" s="39" t="str">
        <f ca="1">IF(ROW()-8&gt;Inf.!$O$2,"",VLOOKUP(E247,SF.SL!F:I,4,FALSE))</f>
        <v/>
      </c>
      <c r="H247" s="26" t="str">
        <f ca="1">IF(ROW()-8&gt;Inf.!$O$2,"",VLOOKUP(E247,SF.SL!F:M,8,FALSE))</f>
        <v/>
      </c>
      <c r="I247" s="58"/>
    </row>
    <row r="248" spans="1:9" ht="21.95" customHeight="1">
      <c r="A248" s="20" t="str">
        <f ca="1">VLOOKUP(E248,SF.SL!F:O,10,FALSE)</f>
        <v/>
      </c>
      <c r="B248" s="36" t="str">
        <f ca="1">IFERROR(VLOOKUP(E248,Rec.!B:H,4,FALSE),"")</f>
        <v/>
      </c>
      <c r="C248" s="36" t="str">
        <f ca="1">IFERROR(VLOOKUP(E248,Rec.!B:H,5,FALSE),"")</f>
        <v/>
      </c>
      <c r="D248" s="20" t="str">
        <f ca="1">IFERROR(VLOOKUP(E248,Rec.!B:H,6,FALSE),"")</f>
        <v/>
      </c>
      <c r="E248" s="20" t="str">
        <f ca="1">IFERROR(VLOOKUP(ROW()-8,SF.SL!Q:R,2,FALSE),"")</f>
        <v/>
      </c>
      <c r="F248" s="20" t="str">
        <f ca="1">VLOOKUP(E248,SF.SL!F:J,5,FALSE)</f>
        <v/>
      </c>
      <c r="G248" s="39" t="str">
        <f ca="1">IF(ROW()-8&gt;Inf.!$O$2,"",VLOOKUP(E248,SF.SL!F:I,4,FALSE))</f>
        <v/>
      </c>
      <c r="H248" s="26" t="str">
        <f ca="1">IF(ROW()-8&gt;Inf.!$O$2,"",VLOOKUP(E248,SF.SL!F:M,8,FALSE))</f>
        <v/>
      </c>
      <c r="I248" s="58"/>
    </row>
    <row r="249" spans="1:9" ht="21.95" customHeight="1">
      <c r="A249" s="20" t="str">
        <f ca="1">VLOOKUP(E249,SF.SL!F:O,10,FALSE)</f>
        <v/>
      </c>
      <c r="B249" s="36" t="str">
        <f ca="1">IFERROR(VLOOKUP(E249,Rec.!B:H,4,FALSE),"")</f>
        <v/>
      </c>
      <c r="C249" s="36" t="str">
        <f ca="1">IFERROR(VLOOKUP(E249,Rec.!B:H,5,FALSE),"")</f>
        <v/>
      </c>
      <c r="D249" s="20" t="str">
        <f ca="1">IFERROR(VLOOKUP(E249,Rec.!B:H,6,FALSE),"")</f>
        <v/>
      </c>
      <c r="E249" s="20" t="str">
        <f ca="1">IFERROR(VLOOKUP(ROW()-8,SF.SL!Q:R,2,FALSE),"")</f>
        <v/>
      </c>
      <c r="F249" s="20" t="str">
        <f ca="1">VLOOKUP(E249,SF.SL!F:J,5,FALSE)</f>
        <v/>
      </c>
      <c r="G249" s="39" t="str">
        <f ca="1">IF(ROW()-8&gt;Inf.!$O$2,"",VLOOKUP(E249,SF.SL!F:I,4,FALSE))</f>
        <v/>
      </c>
      <c r="H249" s="26" t="str">
        <f ca="1">IF(ROW()-8&gt;Inf.!$O$2,"",VLOOKUP(E249,SF.SL!F:M,8,FALSE))</f>
        <v/>
      </c>
      <c r="I249" s="58"/>
    </row>
    <row r="250" spans="1:9" ht="21.95" customHeight="1">
      <c r="A250" s="20" t="str">
        <f ca="1">VLOOKUP(E250,SF.SL!F:O,10,FALSE)</f>
        <v/>
      </c>
      <c r="B250" s="36" t="str">
        <f ca="1">IFERROR(VLOOKUP(E250,Rec.!B:H,4,FALSE),"")</f>
        <v/>
      </c>
      <c r="C250" s="36" t="str">
        <f ca="1">IFERROR(VLOOKUP(E250,Rec.!B:H,5,FALSE),"")</f>
        <v/>
      </c>
      <c r="D250" s="20" t="str">
        <f ca="1">IFERROR(VLOOKUP(E250,Rec.!B:H,6,FALSE),"")</f>
        <v/>
      </c>
      <c r="E250" s="20" t="str">
        <f ca="1">IFERROR(VLOOKUP(ROW()-8,SF.SL!Q:R,2,FALSE),"")</f>
        <v/>
      </c>
      <c r="F250" s="20" t="str">
        <f ca="1">VLOOKUP(E250,SF.SL!F:J,5,FALSE)</f>
        <v/>
      </c>
      <c r="G250" s="39" t="str">
        <f ca="1">IF(ROW()-8&gt;Inf.!$O$2,"",VLOOKUP(E250,SF.SL!F:I,4,FALSE))</f>
        <v/>
      </c>
      <c r="H250" s="26" t="str">
        <f ca="1">IF(ROW()-8&gt;Inf.!$O$2,"",VLOOKUP(E250,SF.SL!F:M,8,FALSE))</f>
        <v/>
      </c>
      <c r="I250" s="58"/>
    </row>
    <row r="251" spans="1:9" ht="21.95" customHeight="1">
      <c r="A251" s="20" t="str">
        <f ca="1">VLOOKUP(E251,SF.SL!F:O,10,FALSE)</f>
        <v/>
      </c>
      <c r="B251" s="36" t="str">
        <f ca="1">IFERROR(VLOOKUP(E251,Rec.!B:H,4,FALSE),"")</f>
        <v/>
      </c>
      <c r="C251" s="36" t="str">
        <f ca="1">IFERROR(VLOOKUP(E251,Rec.!B:H,5,FALSE),"")</f>
        <v/>
      </c>
      <c r="D251" s="20" t="str">
        <f ca="1">IFERROR(VLOOKUP(E251,Rec.!B:H,6,FALSE),"")</f>
        <v/>
      </c>
      <c r="E251" s="20" t="str">
        <f ca="1">IFERROR(VLOOKUP(ROW()-8,SF.SL!Q:R,2,FALSE),"")</f>
        <v/>
      </c>
      <c r="F251" s="20" t="str">
        <f ca="1">VLOOKUP(E251,SF.SL!F:J,5,FALSE)</f>
        <v/>
      </c>
      <c r="G251" s="39" t="str">
        <f ca="1">IF(ROW()-8&gt;Inf.!$O$2,"",VLOOKUP(E251,SF.SL!F:I,4,FALSE))</f>
        <v/>
      </c>
      <c r="H251" s="26" t="str">
        <f ca="1">IF(ROW()-8&gt;Inf.!$O$2,"",VLOOKUP(E251,SF.SL!F:M,8,FALSE))</f>
        <v/>
      </c>
      <c r="I251" s="58"/>
    </row>
    <row r="252" spans="1:9" ht="21.95" customHeight="1">
      <c r="A252" s="20" t="str">
        <f ca="1">VLOOKUP(E252,SF.SL!F:O,10,FALSE)</f>
        <v/>
      </c>
      <c r="B252" s="36" t="str">
        <f ca="1">IFERROR(VLOOKUP(E252,Rec.!B:H,4,FALSE),"")</f>
        <v/>
      </c>
      <c r="C252" s="36" t="str">
        <f ca="1">IFERROR(VLOOKUP(E252,Rec.!B:H,5,FALSE),"")</f>
        <v/>
      </c>
      <c r="D252" s="20" t="str">
        <f ca="1">IFERROR(VLOOKUP(E252,Rec.!B:H,6,FALSE),"")</f>
        <v/>
      </c>
      <c r="E252" s="20" t="str">
        <f ca="1">IFERROR(VLOOKUP(ROW()-8,SF.SL!Q:R,2,FALSE),"")</f>
        <v/>
      </c>
      <c r="F252" s="20" t="str">
        <f ca="1">VLOOKUP(E252,SF.SL!F:J,5,FALSE)</f>
        <v/>
      </c>
      <c r="G252" s="39" t="str">
        <f ca="1">IF(ROW()-8&gt;Inf.!$O$2,"",VLOOKUP(E252,SF.SL!F:I,4,FALSE))</f>
        <v/>
      </c>
      <c r="H252" s="26" t="str">
        <f ca="1">IF(ROW()-8&gt;Inf.!$O$2,"",VLOOKUP(E252,SF.SL!F:M,8,FALSE))</f>
        <v/>
      </c>
      <c r="I252" s="58"/>
    </row>
    <row r="253" spans="1:9" ht="21.95" customHeight="1">
      <c r="A253" s="20" t="str">
        <f ca="1">VLOOKUP(E253,SF.SL!F:O,10,FALSE)</f>
        <v/>
      </c>
      <c r="B253" s="36" t="str">
        <f ca="1">IFERROR(VLOOKUP(E253,Rec.!B:H,4,FALSE),"")</f>
        <v/>
      </c>
      <c r="C253" s="36" t="str">
        <f ca="1">IFERROR(VLOOKUP(E253,Rec.!B:H,5,FALSE),"")</f>
        <v/>
      </c>
      <c r="D253" s="20" t="str">
        <f ca="1">IFERROR(VLOOKUP(E253,Rec.!B:H,6,FALSE),"")</f>
        <v/>
      </c>
      <c r="E253" s="20" t="str">
        <f ca="1">IFERROR(VLOOKUP(ROW()-8,SF.SL!Q:R,2,FALSE),"")</f>
        <v/>
      </c>
      <c r="F253" s="20" t="str">
        <f ca="1">VLOOKUP(E253,SF.SL!F:J,5,FALSE)</f>
        <v/>
      </c>
      <c r="G253" s="39" t="str">
        <f ca="1">IF(ROW()-8&gt;Inf.!$O$2,"",VLOOKUP(E253,SF.SL!F:I,4,FALSE))</f>
        <v/>
      </c>
      <c r="H253" s="26" t="str">
        <f ca="1">IF(ROW()-8&gt;Inf.!$O$2,"",VLOOKUP(E253,SF.SL!F:M,8,FALSE))</f>
        <v/>
      </c>
      <c r="I253" s="58"/>
    </row>
    <row r="254" spans="1:9" ht="21.95" customHeight="1">
      <c r="A254" s="20" t="str">
        <f ca="1">VLOOKUP(E254,SF.SL!F:O,10,FALSE)</f>
        <v/>
      </c>
      <c r="B254" s="36" t="str">
        <f ca="1">IFERROR(VLOOKUP(E254,Rec.!B:H,4,FALSE),"")</f>
        <v/>
      </c>
      <c r="C254" s="36" t="str">
        <f ca="1">IFERROR(VLOOKUP(E254,Rec.!B:H,5,FALSE),"")</f>
        <v/>
      </c>
      <c r="D254" s="20" t="str">
        <f ca="1">IFERROR(VLOOKUP(E254,Rec.!B:H,6,FALSE),"")</f>
        <v/>
      </c>
      <c r="E254" s="20" t="str">
        <f ca="1">IFERROR(VLOOKUP(ROW()-8,SF.SL!Q:R,2,FALSE),"")</f>
        <v/>
      </c>
      <c r="F254" s="20" t="str">
        <f ca="1">VLOOKUP(E254,SF.SL!F:J,5,FALSE)</f>
        <v/>
      </c>
      <c r="G254" s="39" t="str">
        <f ca="1">IF(ROW()-8&gt;Inf.!$O$2,"",VLOOKUP(E254,SF.SL!F:I,4,FALSE))</f>
        <v/>
      </c>
      <c r="H254" s="26" t="str">
        <f ca="1">IF(ROW()-8&gt;Inf.!$O$2,"",VLOOKUP(E254,SF.SL!F:M,8,FALSE))</f>
        <v/>
      </c>
      <c r="I254" s="58"/>
    </row>
    <row r="255" spans="1:9" ht="21.95" customHeight="1">
      <c r="A255" s="20" t="str">
        <f ca="1">VLOOKUP(E255,SF.SL!F:O,10,FALSE)</f>
        <v/>
      </c>
      <c r="B255" s="36" t="str">
        <f ca="1">IFERROR(VLOOKUP(E255,Rec.!B:H,4,FALSE),"")</f>
        <v/>
      </c>
      <c r="C255" s="36" t="str">
        <f ca="1">IFERROR(VLOOKUP(E255,Rec.!B:H,5,FALSE),"")</f>
        <v/>
      </c>
      <c r="D255" s="20" t="str">
        <f ca="1">IFERROR(VLOOKUP(E255,Rec.!B:H,6,FALSE),"")</f>
        <v/>
      </c>
      <c r="E255" s="20" t="str">
        <f ca="1">IFERROR(VLOOKUP(ROW()-8,SF.SL!Q:R,2,FALSE),"")</f>
        <v/>
      </c>
      <c r="F255" s="20" t="str">
        <f ca="1">VLOOKUP(E255,SF.SL!F:J,5,FALSE)</f>
        <v/>
      </c>
      <c r="G255" s="39" t="str">
        <f ca="1">IF(ROW()-8&gt;Inf.!$O$2,"",VLOOKUP(E255,SF.SL!F:I,4,FALSE))</f>
        <v/>
      </c>
      <c r="H255" s="26" t="str">
        <f ca="1">IF(ROW()-8&gt;Inf.!$O$2,"",VLOOKUP(E255,SF.SL!F:M,8,FALSE))</f>
        <v/>
      </c>
      <c r="I255" s="58"/>
    </row>
    <row r="256" spans="1:9" ht="21.95" customHeight="1">
      <c r="A256" s="20" t="str">
        <f ca="1">VLOOKUP(E256,SF.SL!F:O,10,FALSE)</f>
        <v/>
      </c>
      <c r="B256" s="36" t="str">
        <f ca="1">IFERROR(VLOOKUP(E256,Rec.!B:H,4,FALSE),"")</f>
        <v/>
      </c>
      <c r="C256" s="36" t="str">
        <f ca="1">IFERROR(VLOOKUP(E256,Rec.!B:H,5,FALSE),"")</f>
        <v/>
      </c>
      <c r="D256" s="20" t="str">
        <f ca="1">IFERROR(VLOOKUP(E256,Rec.!B:H,6,FALSE),"")</f>
        <v/>
      </c>
      <c r="E256" s="20" t="str">
        <f ca="1">IFERROR(VLOOKUP(ROW()-8,SF.SL!Q:R,2,FALSE),"")</f>
        <v/>
      </c>
      <c r="F256" s="20" t="str">
        <f ca="1">VLOOKUP(E256,SF.SL!F:J,5,FALSE)</f>
        <v/>
      </c>
      <c r="G256" s="39" t="str">
        <f ca="1">IF(ROW()-8&gt;Inf.!$O$2,"",VLOOKUP(E256,SF.SL!F:I,4,FALSE))</f>
        <v/>
      </c>
      <c r="H256" s="26" t="str">
        <f ca="1">IF(ROW()-8&gt;Inf.!$O$2,"",VLOOKUP(E256,SF.SL!F:M,8,FALSE))</f>
        <v/>
      </c>
      <c r="I256" s="58"/>
    </row>
    <row r="257" spans="1:9" ht="21.95" customHeight="1">
      <c r="A257" s="20" t="str">
        <f ca="1">VLOOKUP(E257,SF.SL!F:O,10,FALSE)</f>
        <v/>
      </c>
      <c r="B257" s="36" t="str">
        <f ca="1">IFERROR(VLOOKUP(E257,Rec.!B:H,4,FALSE),"")</f>
        <v/>
      </c>
      <c r="C257" s="36" t="str">
        <f ca="1">IFERROR(VLOOKUP(E257,Rec.!B:H,5,FALSE),"")</f>
        <v/>
      </c>
      <c r="D257" s="20" t="str">
        <f ca="1">IFERROR(VLOOKUP(E257,Rec.!B:H,6,FALSE),"")</f>
        <v/>
      </c>
      <c r="E257" s="20" t="str">
        <f ca="1">IFERROR(VLOOKUP(ROW()-8,SF.SL!Q:R,2,FALSE),"")</f>
        <v/>
      </c>
      <c r="F257" s="20" t="str">
        <f ca="1">VLOOKUP(E257,SF.SL!F:J,5,FALSE)</f>
        <v/>
      </c>
      <c r="G257" s="39" t="str">
        <f ca="1">IF(ROW()-8&gt;Inf.!$O$2,"",VLOOKUP(E257,SF.SL!F:I,4,FALSE))</f>
        <v/>
      </c>
      <c r="H257" s="26" t="str">
        <f ca="1">IF(ROW()-8&gt;Inf.!$O$2,"",VLOOKUP(E257,SF.SL!F:M,8,FALSE))</f>
        <v/>
      </c>
      <c r="I257" s="58"/>
    </row>
    <row r="258" spans="1:9" ht="21.95" customHeight="1">
      <c r="A258" s="20" t="str">
        <f ca="1">VLOOKUP(E258,SF.SL!F:O,10,FALSE)</f>
        <v/>
      </c>
      <c r="B258" s="36" t="str">
        <f ca="1">IFERROR(VLOOKUP(E258,Rec.!B:H,4,FALSE),"")</f>
        <v/>
      </c>
      <c r="C258" s="36" t="str">
        <f ca="1">IFERROR(VLOOKUP(E258,Rec.!B:H,5,FALSE),"")</f>
        <v/>
      </c>
      <c r="D258" s="20" t="str">
        <f ca="1">IFERROR(VLOOKUP(E258,Rec.!B:H,6,FALSE),"")</f>
        <v/>
      </c>
      <c r="E258" s="20" t="str">
        <f ca="1">IFERROR(VLOOKUP(ROW()-8,SF.SL!Q:R,2,FALSE),"")</f>
        <v/>
      </c>
      <c r="F258" s="20" t="str">
        <f ca="1">VLOOKUP(E258,SF.SL!F:J,5,FALSE)</f>
        <v/>
      </c>
      <c r="G258" s="39" t="str">
        <f ca="1">IF(ROW()-8&gt;Inf.!$O$2,"",VLOOKUP(E258,SF.SL!F:I,4,FALSE))</f>
        <v/>
      </c>
      <c r="H258" s="26" t="str">
        <f ca="1">IF(ROW()-8&gt;Inf.!$O$2,"",VLOOKUP(E258,SF.SL!F:M,8,FALSE))</f>
        <v/>
      </c>
      <c r="I258" s="58"/>
    </row>
    <row r="259" spans="1:9" ht="21.95" customHeight="1">
      <c r="A259" s="20" t="str">
        <f ca="1">VLOOKUP(E259,SF.SL!F:O,10,FALSE)</f>
        <v/>
      </c>
      <c r="B259" s="36" t="str">
        <f ca="1">IFERROR(VLOOKUP(E259,Rec.!B:H,4,FALSE),"")</f>
        <v/>
      </c>
      <c r="C259" s="36" t="str">
        <f ca="1">IFERROR(VLOOKUP(E259,Rec.!B:H,5,FALSE),"")</f>
        <v/>
      </c>
      <c r="D259" s="20" t="str">
        <f ca="1">IFERROR(VLOOKUP(E259,Rec.!B:H,6,FALSE),"")</f>
        <v/>
      </c>
      <c r="E259" s="20" t="str">
        <f ca="1">IFERROR(VLOOKUP(ROW()-8,SF.SL!Q:R,2,FALSE),"")</f>
        <v/>
      </c>
      <c r="F259" s="20" t="str">
        <f ca="1">VLOOKUP(E259,SF.SL!F:J,5,FALSE)</f>
        <v/>
      </c>
      <c r="G259" s="39" t="str">
        <f ca="1">IF(ROW()-8&gt;Inf.!$O$2,"",VLOOKUP(E259,SF.SL!F:I,4,FALSE))</f>
        <v/>
      </c>
      <c r="H259" s="26" t="str">
        <f ca="1">IF(ROW()-8&gt;Inf.!$O$2,"",VLOOKUP(E259,SF.SL!F:M,8,FALSE))</f>
        <v/>
      </c>
      <c r="I259" s="58"/>
    </row>
    <row r="260" spans="1:9" ht="21.95" customHeight="1">
      <c r="A260" s="20" t="str">
        <f ca="1">VLOOKUP(E260,SF.SL!F:O,10,FALSE)</f>
        <v/>
      </c>
      <c r="B260" s="36" t="str">
        <f ca="1">IFERROR(VLOOKUP(E260,Rec.!B:H,4,FALSE),"")</f>
        <v/>
      </c>
      <c r="C260" s="36" t="str">
        <f ca="1">IFERROR(VLOOKUP(E260,Rec.!B:H,5,FALSE),"")</f>
        <v/>
      </c>
      <c r="D260" s="20" t="str">
        <f ca="1">IFERROR(VLOOKUP(E260,Rec.!B:H,6,FALSE),"")</f>
        <v/>
      </c>
      <c r="E260" s="20" t="str">
        <f ca="1">IFERROR(VLOOKUP(ROW()-8,SF.SL!Q:R,2,FALSE),"")</f>
        <v/>
      </c>
      <c r="F260" s="20" t="str">
        <f ca="1">VLOOKUP(E260,SF.SL!F:J,5,FALSE)</f>
        <v/>
      </c>
      <c r="G260" s="39" t="str">
        <f ca="1">IF(ROW()-8&gt;Inf.!$O$2,"",VLOOKUP(E260,SF.SL!F:I,4,FALSE))</f>
        <v/>
      </c>
      <c r="H260" s="26" t="str">
        <f ca="1">IF(ROW()-8&gt;Inf.!$O$2,"",VLOOKUP(E260,SF.SL!F:M,8,FALSE))</f>
        <v/>
      </c>
      <c r="I260" s="58"/>
    </row>
    <row r="261" spans="1:9" ht="21.95" customHeight="1">
      <c r="A261" s="20" t="str">
        <f ca="1">VLOOKUP(E261,SF.SL!F:O,10,FALSE)</f>
        <v/>
      </c>
      <c r="B261" s="36" t="str">
        <f ca="1">IFERROR(VLOOKUP(E261,Rec.!B:H,4,FALSE),"")</f>
        <v/>
      </c>
      <c r="C261" s="36" t="str">
        <f ca="1">IFERROR(VLOOKUP(E261,Rec.!B:H,5,FALSE),"")</f>
        <v/>
      </c>
      <c r="D261" s="20" t="str">
        <f ca="1">IFERROR(VLOOKUP(E261,Rec.!B:H,6,FALSE),"")</f>
        <v/>
      </c>
      <c r="E261" s="20" t="str">
        <f ca="1">IFERROR(VLOOKUP(ROW()-8,SF.SL!Q:R,2,FALSE),"")</f>
        <v/>
      </c>
      <c r="F261" s="20" t="str">
        <f ca="1">VLOOKUP(E261,SF.SL!F:J,5,FALSE)</f>
        <v/>
      </c>
      <c r="G261" s="39" t="str">
        <f ca="1">IF(ROW()-8&gt;Inf.!$O$2,"",VLOOKUP(E261,SF.SL!F:I,4,FALSE))</f>
        <v/>
      </c>
      <c r="H261" s="26" t="str">
        <f ca="1">IF(ROW()-8&gt;Inf.!$O$2,"",VLOOKUP(E261,SF.SL!F:M,8,FALSE))</f>
        <v/>
      </c>
      <c r="I261" s="58"/>
    </row>
    <row r="262" spans="1:9" ht="21.95" customHeight="1">
      <c r="A262" s="20" t="str">
        <f ca="1">VLOOKUP(E262,SF.SL!F:O,10,FALSE)</f>
        <v/>
      </c>
      <c r="B262" s="36" t="str">
        <f ca="1">IFERROR(VLOOKUP(E262,Rec.!B:H,4,FALSE),"")</f>
        <v/>
      </c>
      <c r="C262" s="36" t="str">
        <f ca="1">IFERROR(VLOOKUP(E262,Rec.!B:H,5,FALSE),"")</f>
        <v/>
      </c>
      <c r="D262" s="20" t="str">
        <f ca="1">IFERROR(VLOOKUP(E262,Rec.!B:H,6,FALSE),"")</f>
        <v/>
      </c>
      <c r="E262" s="20" t="str">
        <f ca="1">IFERROR(VLOOKUP(ROW()-8,SF.SL!Q:R,2,FALSE),"")</f>
        <v/>
      </c>
      <c r="F262" s="20" t="str">
        <f ca="1">VLOOKUP(E262,SF.SL!F:J,5,FALSE)</f>
        <v/>
      </c>
      <c r="G262" s="39" t="str">
        <f ca="1">IF(ROW()-8&gt;Inf.!$O$2,"",VLOOKUP(E262,SF.SL!F:I,4,FALSE))</f>
        <v/>
      </c>
      <c r="H262" s="26" t="str">
        <f ca="1">IF(ROW()-8&gt;Inf.!$O$2,"",VLOOKUP(E262,SF.SL!F:M,8,FALSE))</f>
        <v/>
      </c>
      <c r="I262" s="58"/>
    </row>
    <row r="263" spans="1:9" ht="21.95" customHeight="1">
      <c r="A263" s="20" t="str">
        <f ca="1">VLOOKUP(E263,SF.SL!F:O,10,FALSE)</f>
        <v/>
      </c>
      <c r="B263" s="36" t="str">
        <f ca="1">IFERROR(VLOOKUP(E263,Rec.!B:H,4,FALSE),"")</f>
        <v/>
      </c>
      <c r="C263" s="36" t="str">
        <f ca="1">IFERROR(VLOOKUP(E263,Rec.!B:H,5,FALSE),"")</f>
        <v/>
      </c>
      <c r="D263" s="20" t="str">
        <f ca="1">IFERROR(VLOOKUP(E263,Rec.!B:H,6,FALSE),"")</f>
        <v/>
      </c>
      <c r="E263" s="20" t="str">
        <f ca="1">IFERROR(VLOOKUP(ROW()-8,SF.SL!Q:R,2,FALSE),"")</f>
        <v/>
      </c>
      <c r="F263" s="20" t="str">
        <f ca="1">VLOOKUP(E263,SF.SL!F:J,5,FALSE)</f>
        <v/>
      </c>
      <c r="G263" s="39" t="str">
        <f ca="1">IF(ROW()-8&gt;Inf.!$O$2,"",VLOOKUP(E263,SF.SL!F:I,4,FALSE))</f>
        <v/>
      </c>
      <c r="H263" s="26" t="str">
        <f ca="1">IF(ROW()-8&gt;Inf.!$O$2,"",VLOOKUP(E263,SF.SL!F:M,8,FALSE))</f>
        <v/>
      </c>
      <c r="I263" s="58"/>
    </row>
    <row r="264" spans="1:9" ht="21.95" customHeight="1">
      <c r="A264" s="20" t="str">
        <f ca="1">VLOOKUP(E264,SF.SL!F:O,10,FALSE)</f>
        <v/>
      </c>
      <c r="B264" s="36" t="str">
        <f ca="1">IFERROR(VLOOKUP(E264,Rec.!B:H,4,FALSE),"")</f>
        <v/>
      </c>
      <c r="C264" s="36" t="str">
        <f ca="1">IFERROR(VLOOKUP(E264,Rec.!B:H,5,FALSE),"")</f>
        <v/>
      </c>
      <c r="D264" s="20" t="str">
        <f ca="1">IFERROR(VLOOKUP(E264,Rec.!B:H,6,FALSE),"")</f>
        <v/>
      </c>
      <c r="E264" s="20" t="str">
        <f ca="1">IFERROR(VLOOKUP(ROW()-8,SF.SL!Q:R,2,FALSE),"")</f>
        <v/>
      </c>
      <c r="F264" s="20" t="str">
        <f ca="1">VLOOKUP(E264,SF.SL!F:J,5,FALSE)</f>
        <v/>
      </c>
      <c r="G264" s="39" t="str">
        <f ca="1">IF(ROW()-8&gt;Inf.!$O$2,"",VLOOKUP(E264,SF.SL!F:I,4,FALSE))</f>
        <v/>
      </c>
      <c r="H264" s="26" t="str">
        <f ca="1">IF(ROW()-8&gt;Inf.!$O$2,"",VLOOKUP(E264,SF.SL!F:M,8,FALSE))</f>
        <v/>
      </c>
      <c r="I264" s="58"/>
    </row>
    <row r="265" spans="1:9" ht="21.95" customHeight="1">
      <c r="A265" s="20" t="str">
        <f ca="1">VLOOKUP(E265,SF.SL!F:O,10,FALSE)</f>
        <v/>
      </c>
      <c r="B265" s="36" t="str">
        <f ca="1">IFERROR(VLOOKUP(E265,Rec.!B:H,4,FALSE),"")</f>
        <v/>
      </c>
      <c r="C265" s="36" t="str">
        <f ca="1">IFERROR(VLOOKUP(E265,Rec.!B:H,5,FALSE),"")</f>
        <v/>
      </c>
      <c r="D265" s="20" t="str">
        <f ca="1">IFERROR(VLOOKUP(E265,Rec.!B:H,6,FALSE),"")</f>
        <v/>
      </c>
      <c r="E265" s="20" t="str">
        <f ca="1">IFERROR(VLOOKUP(ROW()-8,SF.SL!Q:R,2,FALSE),"")</f>
        <v/>
      </c>
      <c r="F265" s="20" t="str">
        <f ca="1">VLOOKUP(E265,SF.SL!F:J,5,FALSE)</f>
        <v/>
      </c>
      <c r="G265" s="39" t="str">
        <f ca="1">IF(ROW()-8&gt;Inf.!$O$2,"",VLOOKUP(E265,SF.SL!F:I,4,FALSE))</f>
        <v/>
      </c>
      <c r="H265" s="26" t="str">
        <f ca="1">IF(ROW()-8&gt;Inf.!$O$2,"",VLOOKUP(E265,SF.SL!F:M,8,FALSE))</f>
        <v/>
      </c>
      <c r="I265" s="58"/>
    </row>
    <row r="266" spans="1:9" ht="21.95" customHeight="1">
      <c r="A266" s="20" t="str">
        <f ca="1">VLOOKUP(E266,SF.SL!F:O,10,FALSE)</f>
        <v/>
      </c>
      <c r="B266" s="36" t="str">
        <f ca="1">IFERROR(VLOOKUP(E266,Rec.!B:H,4,FALSE),"")</f>
        <v/>
      </c>
      <c r="C266" s="36" t="str">
        <f ca="1">IFERROR(VLOOKUP(E266,Rec.!B:H,5,FALSE),"")</f>
        <v/>
      </c>
      <c r="D266" s="20" t="str">
        <f ca="1">IFERROR(VLOOKUP(E266,Rec.!B:H,6,FALSE),"")</f>
        <v/>
      </c>
      <c r="E266" s="20" t="str">
        <f ca="1">IFERROR(VLOOKUP(ROW()-8,SF.SL!Q:R,2,FALSE),"")</f>
        <v/>
      </c>
      <c r="F266" s="20" t="str">
        <f ca="1">VLOOKUP(E266,SF.SL!F:J,5,FALSE)</f>
        <v/>
      </c>
      <c r="G266" s="39" t="str">
        <f ca="1">IF(ROW()-8&gt;Inf.!$O$2,"",VLOOKUP(E266,SF.SL!F:I,4,FALSE))</f>
        <v/>
      </c>
      <c r="H266" s="26" t="str">
        <f ca="1">IF(ROW()-8&gt;Inf.!$O$2,"",VLOOKUP(E266,SF.SL!F:M,8,FALSE))</f>
        <v/>
      </c>
      <c r="I266" s="58"/>
    </row>
    <row r="267" spans="1:9" ht="21.95" customHeight="1">
      <c r="A267" s="20" t="str">
        <f ca="1">VLOOKUP(E267,SF.SL!F:O,10,FALSE)</f>
        <v/>
      </c>
      <c r="B267" s="36" t="str">
        <f ca="1">IFERROR(VLOOKUP(E267,Rec.!B:H,4,FALSE),"")</f>
        <v/>
      </c>
      <c r="C267" s="36" t="str">
        <f ca="1">IFERROR(VLOOKUP(E267,Rec.!B:H,5,FALSE),"")</f>
        <v/>
      </c>
      <c r="D267" s="20" t="str">
        <f ca="1">IFERROR(VLOOKUP(E267,Rec.!B:H,6,FALSE),"")</f>
        <v/>
      </c>
      <c r="E267" s="20" t="str">
        <f ca="1">IFERROR(VLOOKUP(ROW()-8,SF.SL!Q:R,2,FALSE),"")</f>
        <v/>
      </c>
      <c r="F267" s="20" t="str">
        <f ca="1">VLOOKUP(E267,SF.SL!F:J,5,FALSE)</f>
        <v/>
      </c>
      <c r="G267" s="39" t="str">
        <f ca="1">IF(ROW()-8&gt;Inf.!$O$2,"",VLOOKUP(E267,SF.SL!F:I,4,FALSE))</f>
        <v/>
      </c>
      <c r="H267" s="26" t="str">
        <f ca="1">IF(ROW()-8&gt;Inf.!$O$2,"",VLOOKUP(E267,SF.SL!F:M,8,FALSE))</f>
        <v/>
      </c>
      <c r="I267" s="58"/>
    </row>
    <row r="268" spans="1:9" ht="21.95" customHeight="1">
      <c r="A268" s="20" t="str">
        <f ca="1">VLOOKUP(E268,SF.SL!F:O,10,FALSE)</f>
        <v/>
      </c>
      <c r="B268" s="36" t="str">
        <f ca="1">IFERROR(VLOOKUP(E268,Rec.!B:H,4,FALSE),"")</f>
        <v/>
      </c>
      <c r="C268" s="36" t="str">
        <f ca="1">IFERROR(VLOOKUP(E268,Rec.!B:H,5,FALSE),"")</f>
        <v/>
      </c>
      <c r="D268" s="20" t="str">
        <f ca="1">IFERROR(VLOOKUP(E268,Rec.!B:H,6,FALSE),"")</f>
        <v/>
      </c>
      <c r="E268" s="20" t="str">
        <f ca="1">IFERROR(VLOOKUP(ROW()-8,SF.SL!Q:R,2,FALSE),"")</f>
        <v/>
      </c>
      <c r="F268" s="20" t="str">
        <f ca="1">VLOOKUP(E268,SF.SL!F:J,5,FALSE)</f>
        <v/>
      </c>
      <c r="G268" s="39" t="str">
        <f ca="1">IF(ROW()-8&gt;Inf.!$O$2,"",VLOOKUP(E268,SF.SL!F:I,4,FALSE))</f>
        <v/>
      </c>
      <c r="H268" s="26" t="str">
        <f ca="1">IF(ROW()-8&gt;Inf.!$O$2,"",VLOOKUP(E268,SF.SL!F:M,8,FALSE))</f>
        <v/>
      </c>
      <c r="I268" s="58"/>
    </row>
    <row r="269" spans="1:9" ht="21.95" customHeight="1">
      <c r="A269" s="20" t="str">
        <f ca="1">VLOOKUP(E269,SF.SL!F:O,10,FALSE)</f>
        <v/>
      </c>
      <c r="B269" s="36" t="str">
        <f ca="1">IFERROR(VLOOKUP(E269,Rec.!B:H,4,FALSE),"")</f>
        <v/>
      </c>
      <c r="C269" s="36" t="str">
        <f ca="1">IFERROR(VLOOKUP(E269,Rec.!B:H,5,FALSE),"")</f>
        <v/>
      </c>
      <c r="D269" s="20" t="str">
        <f ca="1">IFERROR(VLOOKUP(E269,Rec.!B:H,6,FALSE),"")</f>
        <v/>
      </c>
      <c r="E269" s="20" t="str">
        <f ca="1">IFERROR(VLOOKUP(ROW()-8,SF.SL!Q:R,2,FALSE),"")</f>
        <v/>
      </c>
      <c r="F269" s="20" t="str">
        <f ca="1">VLOOKUP(E269,SF.SL!F:J,5,FALSE)</f>
        <v/>
      </c>
      <c r="G269" s="39" t="str">
        <f ca="1">IF(ROW()-8&gt;Inf.!$O$2,"",VLOOKUP(E269,SF.SL!F:I,4,FALSE))</f>
        <v/>
      </c>
      <c r="H269" s="26" t="str">
        <f ca="1">IF(ROW()-8&gt;Inf.!$O$2,"",VLOOKUP(E269,SF.SL!F:M,8,FALSE))</f>
        <v/>
      </c>
      <c r="I269" s="58"/>
    </row>
    <row r="270" spans="1:9" ht="21.95" customHeight="1">
      <c r="A270" s="20" t="str">
        <f ca="1">VLOOKUP(E270,SF.SL!F:O,10,FALSE)</f>
        <v/>
      </c>
      <c r="B270" s="36" t="str">
        <f ca="1">IFERROR(VLOOKUP(E270,Rec.!B:H,4,FALSE),"")</f>
        <v/>
      </c>
      <c r="C270" s="36" t="str">
        <f ca="1">IFERROR(VLOOKUP(E270,Rec.!B:H,5,FALSE),"")</f>
        <v/>
      </c>
      <c r="D270" s="20" t="str">
        <f ca="1">IFERROR(VLOOKUP(E270,Rec.!B:H,6,FALSE),"")</f>
        <v/>
      </c>
      <c r="E270" s="20" t="str">
        <f ca="1">IFERROR(VLOOKUP(ROW()-8,SF.SL!Q:R,2,FALSE),"")</f>
        <v/>
      </c>
      <c r="F270" s="20" t="str">
        <f ca="1">VLOOKUP(E270,SF.SL!F:J,5,FALSE)</f>
        <v/>
      </c>
      <c r="G270" s="39" t="str">
        <f ca="1">IF(ROW()-8&gt;Inf.!$O$2,"",VLOOKUP(E270,SF.SL!F:I,4,FALSE))</f>
        <v/>
      </c>
      <c r="H270" s="26" t="str">
        <f ca="1">IF(ROW()-8&gt;Inf.!$O$2,"",VLOOKUP(E270,SF.SL!F:M,8,FALSE))</f>
        <v/>
      </c>
      <c r="I270" s="58"/>
    </row>
    <row r="271" spans="1:9" ht="21.95" customHeight="1">
      <c r="A271" s="20" t="str">
        <f ca="1">VLOOKUP(E271,SF.SL!F:O,10,FALSE)</f>
        <v/>
      </c>
      <c r="B271" s="36" t="str">
        <f ca="1">IFERROR(VLOOKUP(E271,Rec.!B:H,4,FALSE),"")</f>
        <v/>
      </c>
      <c r="C271" s="36" t="str">
        <f ca="1">IFERROR(VLOOKUP(E271,Rec.!B:H,5,FALSE),"")</f>
        <v/>
      </c>
      <c r="D271" s="20" t="str">
        <f ca="1">IFERROR(VLOOKUP(E271,Rec.!B:H,6,FALSE),"")</f>
        <v/>
      </c>
      <c r="E271" s="20" t="str">
        <f ca="1">IFERROR(VLOOKUP(ROW()-8,SF.SL!Q:R,2,FALSE),"")</f>
        <v/>
      </c>
      <c r="F271" s="20" t="str">
        <f ca="1">VLOOKUP(E271,SF.SL!F:J,5,FALSE)</f>
        <v/>
      </c>
      <c r="G271" s="39" t="str">
        <f ca="1">IF(ROW()-8&gt;Inf.!$O$2,"",VLOOKUP(E271,SF.SL!F:I,4,FALSE))</f>
        <v/>
      </c>
      <c r="H271" s="26" t="str">
        <f ca="1">IF(ROW()-8&gt;Inf.!$O$2,"",VLOOKUP(E271,SF.SL!F:M,8,FALSE))</f>
        <v/>
      </c>
      <c r="I271" s="58"/>
    </row>
    <row r="272" spans="1:9" ht="21.95" customHeight="1">
      <c r="A272" s="20" t="str">
        <f ca="1">VLOOKUP(E272,SF.SL!F:O,10,FALSE)</f>
        <v/>
      </c>
      <c r="B272" s="36" t="str">
        <f ca="1">IFERROR(VLOOKUP(E272,Rec.!B:H,4,FALSE),"")</f>
        <v/>
      </c>
      <c r="C272" s="36" t="str">
        <f ca="1">IFERROR(VLOOKUP(E272,Rec.!B:H,5,FALSE),"")</f>
        <v/>
      </c>
      <c r="D272" s="20" t="str">
        <f ca="1">IFERROR(VLOOKUP(E272,Rec.!B:H,6,FALSE),"")</f>
        <v/>
      </c>
      <c r="E272" s="20" t="str">
        <f ca="1">IFERROR(VLOOKUP(ROW()-8,SF.SL!Q:R,2,FALSE),"")</f>
        <v/>
      </c>
      <c r="F272" s="20" t="str">
        <f ca="1">VLOOKUP(E272,SF.SL!F:J,5,FALSE)</f>
        <v/>
      </c>
      <c r="G272" s="39" t="str">
        <f ca="1">IF(ROW()-8&gt;Inf.!$O$2,"",VLOOKUP(E272,SF.SL!F:I,4,FALSE))</f>
        <v/>
      </c>
      <c r="H272" s="26" t="str">
        <f ca="1">IF(ROW()-8&gt;Inf.!$O$2,"",VLOOKUP(E272,SF.SL!F:M,8,FALSE))</f>
        <v/>
      </c>
      <c r="I272" s="58"/>
    </row>
    <row r="273" spans="1:9" ht="21.95" customHeight="1">
      <c r="A273" s="20" t="str">
        <f ca="1">VLOOKUP(E273,SF.SL!F:O,10,FALSE)</f>
        <v/>
      </c>
      <c r="B273" s="36" t="str">
        <f ca="1">IFERROR(VLOOKUP(E273,Rec.!B:H,4,FALSE),"")</f>
        <v/>
      </c>
      <c r="C273" s="36" t="str">
        <f ca="1">IFERROR(VLOOKUP(E273,Rec.!B:H,5,FALSE),"")</f>
        <v/>
      </c>
      <c r="D273" s="20" t="str">
        <f ca="1">IFERROR(VLOOKUP(E273,Rec.!B:H,6,FALSE),"")</f>
        <v/>
      </c>
      <c r="E273" s="20" t="str">
        <f ca="1">IFERROR(VLOOKUP(ROW()-8,SF.SL!Q:R,2,FALSE),"")</f>
        <v/>
      </c>
      <c r="F273" s="20" t="str">
        <f ca="1">VLOOKUP(E273,SF.SL!F:J,5,FALSE)</f>
        <v/>
      </c>
      <c r="G273" s="39" t="str">
        <f ca="1">IF(ROW()-8&gt;Inf.!$O$2,"",VLOOKUP(E273,SF.SL!F:I,4,FALSE))</f>
        <v/>
      </c>
      <c r="H273" s="26" t="str">
        <f ca="1">IF(ROW()-8&gt;Inf.!$O$2,"",VLOOKUP(E273,SF.SL!F:M,8,FALSE))</f>
        <v/>
      </c>
      <c r="I273" s="58"/>
    </row>
    <row r="274" spans="1:9" ht="21.95" customHeight="1">
      <c r="A274" s="20" t="str">
        <f ca="1">VLOOKUP(E274,SF.SL!F:O,10,FALSE)</f>
        <v/>
      </c>
      <c r="B274" s="36" t="str">
        <f ca="1">IFERROR(VLOOKUP(E274,Rec.!B:H,4,FALSE),"")</f>
        <v/>
      </c>
      <c r="C274" s="36" t="str">
        <f ca="1">IFERROR(VLOOKUP(E274,Rec.!B:H,5,FALSE),"")</f>
        <v/>
      </c>
      <c r="D274" s="20" t="str">
        <f ca="1">IFERROR(VLOOKUP(E274,Rec.!B:H,6,FALSE),"")</f>
        <v/>
      </c>
      <c r="E274" s="20" t="str">
        <f ca="1">IFERROR(VLOOKUP(ROW()-8,SF.SL!Q:R,2,FALSE),"")</f>
        <v/>
      </c>
      <c r="F274" s="20" t="str">
        <f ca="1">VLOOKUP(E274,SF.SL!F:J,5,FALSE)</f>
        <v/>
      </c>
      <c r="G274" s="39" t="str">
        <f ca="1">IF(ROW()-8&gt;Inf.!$O$2,"",VLOOKUP(E274,SF.SL!F:I,4,FALSE))</f>
        <v/>
      </c>
      <c r="H274" s="26" t="str">
        <f ca="1">IF(ROW()-8&gt;Inf.!$O$2,"",VLOOKUP(E274,SF.SL!F:M,8,FALSE))</f>
        <v/>
      </c>
      <c r="I274" s="58"/>
    </row>
    <row r="275" spans="1:9" ht="21.95" customHeight="1">
      <c r="A275" s="20" t="str">
        <f ca="1">VLOOKUP(E275,SF.SL!F:O,10,FALSE)</f>
        <v/>
      </c>
      <c r="B275" s="36" t="str">
        <f ca="1">IFERROR(VLOOKUP(E275,Rec.!B:H,4,FALSE),"")</f>
        <v/>
      </c>
      <c r="C275" s="36" t="str">
        <f ca="1">IFERROR(VLOOKUP(E275,Rec.!B:H,5,FALSE),"")</f>
        <v/>
      </c>
      <c r="D275" s="20" t="str">
        <f ca="1">IFERROR(VLOOKUP(E275,Rec.!B:H,6,FALSE),"")</f>
        <v/>
      </c>
      <c r="E275" s="20" t="str">
        <f ca="1">IFERROR(VLOOKUP(ROW()-8,SF.SL!Q:R,2,FALSE),"")</f>
        <v/>
      </c>
      <c r="F275" s="20" t="str">
        <f ca="1">VLOOKUP(E275,SF.SL!F:J,5,FALSE)</f>
        <v/>
      </c>
      <c r="G275" s="39" t="str">
        <f ca="1">IF(ROW()-8&gt;Inf.!$O$2,"",VLOOKUP(E275,SF.SL!F:I,4,FALSE))</f>
        <v/>
      </c>
      <c r="H275" s="26" t="str">
        <f ca="1">IF(ROW()-8&gt;Inf.!$O$2,"",VLOOKUP(E275,SF.SL!F:M,8,FALSE))</f>
        <v/>
      </c>
      <c r="I275" s="58"/>
    </row>
    <row r="276" spans="1:9" ht="21.95" customHeight="1">
      <c r="A276" s="20" t="str">
        <f ca="1">VLOOKUP(E276,SF.SL!F:O,10,FALSE)</f>
        <v/>
      </c>
      <c r="B276" s="36" t="str">
        <f ca="1">IFERROR(VLOOKUP(E276,Rec.!B:H,4,FALSE),"")</f>
        <v/>
      </c>
      <c r="C276" s="36" t="str">
        <f ca="1">IFERROR(VLOOKUP(E276,Rec.!B:H,5,FALSE),"")</f>
        <v/>
      </c>
      <c r="D276" s="20" t="str">
        <f ca="1">IFERROR(VLOOKUP(E276,Rec.!B:H,6,FALSE),"")</f>
        <v/>
      </c>
      <c r="E276" s="20" t="str">
        <f ca="1">IFERROR(VLOOKUP(ROW()-8,SF.SL!Q:R,2,FALSE),"")</f>
        <v/>
      </c>
      <c r="F276" s="20" t="str">
        <f ca="1">VLOOKUP(E276,SF.SL!F:J,5,FALSE)</f>
        <v/>
      </c>
      <c r="G276" s="39" t="str">
        <f ca="1">IF(ROW()-8&gt;Inf.!$O$2,"",VLOOKUP(E276,SF.SL!F:I,4,FALSE))</f>
        <v/>
      </c>
      <c r="H276" s="26" t="str">
        <f ca="1">IF(ROW()-8&gt;Inf.!$O$2,"",VLOOKUP(E276,SF.SL!F:M,8,FALSE))</f>
        <v/>
      </c>
      <c r="I276" s="58"/>
    </row>
    <row r="277" spans="1:9" ht="21.95" customHeight="1">
      <c r="A277" s="20" t="str">
        <f ca="1">VLOOKUP(E277,SF.SL!F:O,10,FALSE)</f>
        <v/>
      </c>
      <c r="B277" s="36" t="str">
        <f ca="1">IFERROR(VLOOKUP(E277,Rec.!B:H,4,FALSE),"")</f>
        <v/>
      </c>
      <c r="C277" s="36" t="str">
        <f ca="1">IFERROR(VLOOKUP(E277,Rec.!B:H,5,FALSE),"")</f>
        <v/>
      </c>
      <c r="D277" s="20" t="str">
        <f ca="1">IFERROR(VLOOKUP(E277,Rec.!B:H,6,FALSE),"")</f>
        <v/>
      </c>
      <c r="E277" s="20" t="str">
        <f ca="1">IFERROR(VLOOKUP(ROW()-8,SF.SL!Q:R,2,FALSE),"")</f>
        <v/>
      </c>
      <c r="F277" s="20" t="str">
        <f ca="1">VLOOKUP(E277,SF.SL!F:J,5,FALSE)</f>
        <v/>
      </c>
      <c r="G277" s="39" t="str">
        <f ca="1">IF(ROW()-8&gt;Inf.!$O$2,"",VLOOKUP(E277,SF.SL!F:I,4,FALSE))</f>
        <v/>
      </c>
      <c r="H277" s="26" t="str">
        <f ca="1">IF(ROW()-8&gt;Inf.!$O$2,"",VLOOKUP(E277,SF.SL!F:M,8,FALSE))</f>
        <v/>
      </c>
      <c r="I277" s="58"/>
    </row>
    <row r="278" spans="1:9" ht="21.95" customHeight="1">
      <c r="A278" s="20" t="str">
        <f ca="1">VLOOKUP(E278,SF.SL!F:O,10,FALSE)</f>
        <v/>
      </c>
      <c r="B278" s="36" t="str">
        <f ca="1">IFERROR(VLOOKUP(E278,Rec.!B:H,4,FALSE),"")</f>
        <v/>
      </c>
      <c r="C278" s="36" t="str">
        <f ca="1">IFERROR(VLOOKUP(E278,Rec.!B:H,5,FALSE),"")</f>
        <v/>
      </c>
      <c r="D278" s="20" t="str">
        <f ca="1">IFERROR(VLOOKUP(E278,Rec.!B:H,6,FALSE),"")</f>
        <v/>
      </c>
      <c r="E278" s="20" t="str">
        <f ca="1">IFERROR(VLOOKUP(ROW()-8,SF.SL!Q:R,2,FALSE),"")</f>
        <v/>
      </c>
      <c r="F278" s="20" t="str">
        <f ca="1">VLOOKUP(E278,SF.SL!F:J,5,FALSE)</f>
        <v/>
      </c>
      <c r="G278" s="39" t="str">
        <f ca="1">IF(ROW()-8&gt;Inf.!$O$2,"",VLOOKUP(E278,SF.SL!F:I,4,FALSE))</f>
        <v/>
      </c>
      <c r="H278" s="26" t="str">
        <f ca="1">IF(ROW()-8&gt;Inf.!$O$2,"",VLOOKUP(E278,SF.SL!F:M,8,FALSE))</f>
        <v/>
      </c>
      <c r="I278" s="58"/>
    </row>
    <row r="279" spans="1:9" ht="21.95" customHeight="1">
      <c r="A279" s="20" t="str">
        <f ca="1">VLOOKUP(E279,SF.SL!F:O,10,FALSE)</f>
        <v/>
      </c>
      <c r="B279" s="36" t="str">
        <f ca="1">IFERROR(VLOOKUP(E279,Rec.!B:H,4,FALSE),"")</f>
        <v/>
      </c>
      <c r="C279" s="36" t="str">
        <f ca="1">IFERROR(VLOOKUP(E279,Rec.!B:H,5,FALSE),"")</f>
        <v/>
      </c>
      <c r="D279" s="20" t="str">
        <f ca="1">IFERROR(VLOOKUP(E279,Rec.!B:H,6,FALSE),"")</f>
        <v/>
      </c>
      <c r="E279" s="20" t="str">
        <f ca="1">IFERROR(VLOOKUP(ROW()-8,SF.SL!Q:R,2,FALSE),"")</f>
        <v/>
      </c>
      <c r="F279" s="20" t="str">
        <f ca="1">VLOOKUP(E279,SF.SL!F:J,5,FALSE)</f>
        <v/>
      </c>
      <c r="G279" s="39" t="str">
        <f ca="1">IF(ROW()-8&gt;Inf.!$O$2,"",VLOOKUP(E279,SF.SL!F:I,4,FALSE))</f>
        <v/>
      </c>
      <c r="H279" s="26" t="str">
        <f ca="1">IF(ROW()-8&gt;Inf.!$O$2,"",VLOOKUP(E279,SF.SL!F:M,8,FALSE))</f>
        <v/>
      </c>
      <c r="I279" s="58"/>
    </row>
    <row r="280" spans="1:9" ht="21.95" customHeight="1">
      <c r="A280" s="20" t="str">
        <f ca="1">VLOOKUP(E280,SF.SL!F:O,10,FALSE)</f>
        <v/>
      </c>
      <c r="B280" s="36" t="str">
        <f ca="1">IFERROR(VLOOKUP(E280,Rec.!B:H,4,FALSE),"")</f>
        <v/>
      </c>
      <c r="C280" s="36" t="str">
        <f ca="1">IFERROR(VLOOKUP(E280,Rec.!B:H,5,FALSE),"")</f>
        <v/>
      </c>
      <c r="D280" s="20" t="str">
        <f ca="1">IFERROR(VLOOKUP(E280,Rec.!B:H,6,FALSE),"")</f>
        <v/>
      </c>
      <c r="E280" s="20" t="str">
        <f ca="1">IFERROR(VLOOKUP(ROW()-8,SF.SL!Q:R,2,FALSE),"")</f>
        <v/>
      </c>
      <c r="F280" s="20" t="str">
        <f ca="1">VLOOKUP(E280,SF.SL!F:J,5,FALSE)</f>
        <v/>
      </c>
      <c r="G280" s="39" t="str">
        <f ca="1">IF(ROW()-8&gt;Inf.!$O$2,"",VLOOKUP(E280,SF.SL!F:I,4,FALSE))</f>
        <v/>
      </c>
      <c r="H280" s="26" t="str">
        <f ca="1">IF(ROW()-8&gt;Inf.!$O$2,"",VLOOKUP(E280,SF.SL!F:M,8,FALSE))</f>
        <v/>
      </c>
      <c r="I280" s="58"/>
    </row>
    <row r="281" spans="1:9" ht="21.95" customHeight="1">
      <c r="A281" s="20" t="str">
        <f ca="1">VLOOKUP(E281,SF.SL!F:O,10,FALSE)</f>
        <v/>
      </c>
      <c r="B281" s="36" t="str">
        <f ca="1">IFERROR(VLOOKUP(E281,Rec.!B:H,4,FALSE),"")</f>
        <v/>
      </c>
      <c r="C281" s="36" t="str">
        <f ca="1">IFERROR(VLOOKUP(E281,Rec.!B:H,5,FALSE),"")</f>
        <v/>
      </c>
      <c r="D281" s="20" t="str">
        <f ca="1">IFERROR(VLOOKUP(E281,Rec.!B:H,6,FALSE),"")</f>
        <v/>
      </c>
      <c r="E281" s="20" t="str">
        <f ca="1">IFERROR(VLOOKUP(ROW()-8,SF.SL!Q:R,2,FALSE),"")</f>
        <v/>
      </c>
      <c r="F281" s="20" t="str">
        <f ca="1">VLOOKUP(E281,SF.SL!F:J,5,FALSE)</f>
        <v/>
      </c>
      <c r="G281" s="39" t="str">
        <f ca="1">IF(ROW()-8&gt;Inf.!$O$2,"",VLOOKUP(E281,SF.SL!F:I,4,FALSE))</f>
        <v/>
      </c>
      <c r="H281" s="26" t="str">
        <f ca="1">IF(ROW()-8&gt;Inf.!$O$2,"",VLOOKUP(E281,SF.SL!F:M,8,FALSE))</f>
        <v/>
      </c>
      <c r="I281" s="58"/>
    </row>
    <row r="282" spans="1:9" ht="21.95" customHeight="1">
      <c r="A282" s="20" t="str">
        <f ca="1">VLOOKUP(E282,SF.SL!F:O,10,FALSE)</f>
        <v/>
      </c>
      <c r="B282" s="36" t="str">
        <f ca="1">IFERROR(VLOOKUP(E282,Rec.!B:H,4,FALSE),"")</f>
        <v/>
      </c>
      <c r="C282" s="36" t="str">
        <f ca="1">IFERROR(VLOOKUP(E282,Rec.!B:H,5,FALSE),"")</f>
        <v/>
      </c>
      <c r="D282" s="20" t="str">
        <f ca="1">IFERROR(VLOOKUP(E282,Rec.!B:H,6,FALSE),"")</f>
        <v/>
      </c>
      <c r="E282" s="20" t="str">
        <f ca="1">IFERROR(VLOOKUP(ROW()-8,SF.SL!Q:R,2,FALSE),"")</f>
        <v/>
      </c>
      <c r="F282" s="20" t="str">
        <f ca="1">VLOOKUP(E282,SF.SL!F:J,5,FALSE)</f>
        <v/>
      </c>
      <c r="G282" s="39" t="str">
        <f ca="1">IF(ROW()-8&gt;Inf.!$O$2,"",VLOOKUP(E282,SF.SL!F:I,4,FALSE))</f>
        <v/>
      </c>
      <c r="H282" s="26" t="str">
        <f ca="1">IF(ROW()-8&gt;Inf.!$O$2,"",VLOOKUP(E282,SF.SL!F:M,8,FALSE))</f>
        <v/>
      </c>
      <c r="I282" s="58"/>
    </row>
    <row r="283" spans="1:9" ht="21.95" customHeight="1">
      <c r="A283" s="20" t="str">
        <f ca="1">VLOOKUP(E283,SF.SL!F:O,10,FALSE)</f>
        <v/>
      </c>
      <c r="B283" s="36" t="str">
        <f ca="1">IFERROR(VLOOKUP(E283,Rec.!B:H,4,FALSE),"")</f>
        <v/>
      </c>
      <c r="C283" s="36" t="str">
        <f ca="1">IFERROR(VLOOKUP(E283,Rec.!B:H,5,FALSE),"")</f>
        <v/>
      </c>
      <c r="D283" s="20" t="str">
        <f ca="1">IFERROR(VLOOKUP(E283,Rec.!B:H,6,FALSE),"")</f>
        <v/>
      </c>
      <c r="E283" s="20" t="str">
        <f ca="1">IFERROR(VLOOKUP(ROW()-8,SF.SL!Q:R,2,FALSE),"")</f>
        <v/>
      </c>
      <c r="F283" s="20" t="str">
        <f ca="1">VLOOKUP(E283,SF.SL!F:J,5,FALSE)</f>
        <v/>
      </c>
      <c r="G283" s="39" t="str">
        <f ca="1">IF(ROW()-8&gt;Inf.!$O$2,"",VLOOKUP(E283,SF.SL!F:I,4,FALSE))</f>
        <v/>
      </c>
      <c r="H283" s="26" t="str">
        <f ca="1">IF(ROW()-8&gt;Inf.!$O$2,"",VLOOKUP(E283,SF.SL!F:M,8,FALSE))</f>
        <v/>
      </c>
      <c r="I283" s="58"/>
    </row>
    <row r="284" spans="1:9" ht="21.95" customHeight="1">
      <c r="A284" s="20" t="str">
        <f ca="1">VLOOKUP(E284,SF.SL!F:O,10,FALSE)</f>
        <v/>
      </c>
      <c r="B284" s="36" t="str">
        <f ca="1">IFERROR(VLOOKUP(E284,Rec.!B:H,4,FALSE),"")</f>
        <v/>
      </c>
      <c r="C284" s="36" t="str">
        <f ca="1">IFERROR(VLOOKUP(E284,Rec.!B:H,5,FALSE),"")</f>
        <v/>
      </c>
      <c r="D284" s="20" t="str">
        <f ca="1">IFERROR(VLOOKUP(E284,Rec.!B:H,6,FALSE),"")</f>
        <v/>
      </c>
      <c r="E284" s="20" t="str">
        <f ca="1">IFERROR(VLOOKUP(ROW()-8,SF.SL!Q:R,2,FALSE),"")</f>
        <v/>
      </c>
      <c r="F284" s="20" t="str">
        <f ca="1">VLOOKUP(E284,SF.SL!F:J,5,FALSE)</f>
        <v/>
      </c>
      <c r="G284" s="39" t="str">
        <f ca="1">IF(ROW()-8&gt;Inf.!$O$2,"",VLOOKUP(E284,SF.SL!F:I,4,FALSE))</f>
        <v/>
      </c>
      <c r="H284" s="26" t="str">
        <f ca="1">IF(ROW()-8&gt;Inf.!$O$2,"",VLOOKUP(E284,SF.SL!F:M,8,FALSE))</f>
        <v/>
      </c>
      <c r="I284" s="58"/>
    </row>
    <row r="285" spans="1:9" ht="21.95" customHeight="1">
      <c r="A285" s="20" t="str">
        <f ca="1">VLOOKUP(E285,SF.SL!F:O,10,FALSE)</f>
        <v/>
      </c>
      <c r="B285" s="36" t="str">
        <f ca="1">IFERROR(VLOOKUP(E285,Rec.!B:H,4,FALSE),"")</f>
        <v/>
      </c>
      <c r="C285" s="36" t="str">
        <f ca="1">IFERROR(VLOOKUP(E285,Rec.!B:H,5,FALSE),"")</f>
        <v/>
      </c>
      <c r="D285" s="20" t="str">
        <f ca="1">IFERROR(VLOOKUP(E285,Rec.!B:H,6,FALSE),"")</f>
        <v/>
      </c>
      <c r="E285" s="20" t="str">
        <f ca="1">IFERROR(VLOOKUP(ROW()-8,SF.SL!Q:R,2,FALSE),"")</f>
        <v/>
      </c>
      <c r="F285" s="20" t="str">
        <f ca="1">VLOOKUP(E285,SF.SL!F:J,5,FALSE)</f>
        <v/>
      </c>
      <c r="G285" s="39" t="str">
        <f ca="1">IF(ROW()-8&gt;Inf.!$O$2,"",VLOOKUP(E285,SF.SL!F:I,4,FALSE))</f>
        <v/>
      </c>
      <c r="H285" s="26" t="str">
        <f ca="1">IF(ROW()-8&gt;Inf.!$O$2,"",VLOOKUP(E285,SF.SL!F:M,8,FALSE))</f>
        <v/>
      </c>
      <c r="I285" s="58"/>
    </row>
    <row r="286" spans="1:9" ht="21.95" customHeight="1">
      <c r="A286" s="20" t="str">
        <f ca="1">VLOOKUP(E286,SF.SL!F:O,10,FALSE)</f>
        <v/>
      </c>
      <c r="B286" s="36" t="str">
        <f ca="1">IFERROR(VLOOKUP(E286,Rec.!B:H,4,FALSE),"")</f>
        <v/>
      </c>
      <c r="C286" s="36" t="str">
        <f ca="1">IFERROR(VLOOKUP(E286,Rec.!B:H,5,FALSE),"")</f>
        <v/>
      </c>
      <c r="D286" s="20" t="str">
        <f ca="1">IFERROR(VLOOKUP(E286,Rec.!B:H,6,FALSE),"")</f>
        <v/>
      </c>
      <c r="E286" s="20" t="str">
        <f ca="1">IFERROR(VLOOKUP(ROW()-8,SF.SL!Q:R,2,FALSE),"")</f>
        <v/>
      </c>
      <c r="F286" s="20" t="str">
        <f ca="1">VLOOKUP(E286,SF.SL!F:J,5,FALSE)</f>
        <v/>
      </c>
      <c r="G286" s="39" t="str">
        <f ca="1">IF(ROW()-8&gt;Inf.!$O$2,"",VLOOKUP(E286,SF.SL!F:I,4,FALSE))</f>
        <v/>
      </c>
      <c r="H286" s="26" t="str">
        <f ca="1">IF(ROW()-8&gt;Inf.!$O$2,"",VLOOKUP(E286,SF.SL!F:M,8,FALSE))</f>
        <v/>
      </c>
      <c r="I286" s="58"/>
    </row>
    <row r="287" spans="1:9" ht="21.95" customHeight="1">
      <c r="A287" s="20" t="str">
        <f ca="1">VLOOKUP(E287,SF.SL!F:O,10,FALSE)</f>
        <v/>
      </c>
      <c r="B287" s="36" t="str">
        <f ca="1">IFERROR(VLOOKUP(E287,Rec.!B:H,4,FALSE),"")</f>
        <v/>
      </c>
      <c r="C287" s="36" t="str">
        <f ca="1">IFERROR(VLOOKUP(E287,Rec.!B:H,5,FALSE),"")</f>
        <v/>
      </c>
      <c r="D287" s="20" t="str">
        <f ca="1">IFERROR(VLOOKUP(E287,Rec.!B:H,6,FALSE),"")</f>
        <v/>
      </c>
      <c r="E287" s="20" t="str">
        <f ca="1">IFERROR(VLOOKUP(ROW()-8,SF.SL!Q:R,2,FALSE),"")</f>
        <v/>
      </c>
      <c r="F287" s="20" t="str">
        <f ca="1">VLOOKUP(E287,SF.SL!F:J,5,FALSE)</f>
        <v/>
      </c>
      <c r="G287" s="39" t="str">
        <f ca="1">IF(ROW()-8&gt;Inf.!$O$2,"",VLOOKUP(E287,SF.SL!F:I,4,FALSE))</f>
        <v/>
      </c>
      <c r="H287" s="26" t="str">
        <f ca="1">IF(ROW()-8&gt;Inf.!$O$2,"",VLOOKUP(E287,SF.SL!F:M,8,FALSE))</f>
        <v/>
      </c>
      <c r="I287" s="58"/>
    </row>
    <row r="288" spans="1:9" ht="21.95" customHeight="1">
      <c r="A288" s="20" t="str">
        <f ca="1">VLOOKUP(E288,SF.SL!F:O,10,FALSE)</f>
        <v/>
      </c>
      <c r="B288" s="36" t="str">
        <f ca="1">IFERROR(VLOOKUP(E288,Rec.!B:H,4,FALSE),"")</f>
        <v/>
      </c>
      <c r="C288" s="36" t="str">
        <f ca="1">IFERROR(VLOOKUP(E288,Rec.!B:H,5,FALSE),"")</f>
        <v/>
      </c>
      <c r="D288" s="20" t="str">
        <f ca="1">IFERROR(VLOOKUP(E288,Rec.!B:H,6,FALSE),"")</f>
        <v/>
      </c>
      <c r="E288" s="20" t="str">
        <f ca="1">IFERROR(VLOOKUP(ROW()-8,SF.SL!Q:R,2,FALSE),"")</f>
        <v/>
      </c>
      <c r="F288" s="20" t="str">
        <f ca="1">VLOOKUP(E288,SF.SL!F:J,5,FALSE)</f>
        <v/>
      </c>
      <c r="G288" s="39" t="str">
        <f ca="1">IF(ROW()-8&gt;Inf.!$O$2,"",VLOOKUP(E288,SF.SL!F:I,4,FALSE))</f>
        <v/>
      </c>
      <c r="H288" s="26" t="str">
        <f ca="1">IF(ROW()-8&gt;Inf.!$O$2,"",VLOOKUP(E288,SF.SL!F:M,8,FALSE))</f>
        <v/>
      </c>
      <c r="I288" s="58"/>
    </row>
    <row r="289" spans="1:9" ht="21.95" customHeight="1">
      <c r="A289" s="20" t="str">
        <f ca="1">VLOOKUP(E289,SF.SL!F:O,10,FALSE)</f>
        <v/>
      </c>
      <c r="B289" s="36" t="str">
        <f ca="1">IFERROR(VLOOKUP(E289,Rec.!B:H,4,FALSE),"")</f>
        <v/>
      </c>
      <c r="C289" s="36" t="str">
        <f ca="1">IFERROR(VLOOKUP(E289,Rec.!B:H,5,FALSE),"")</f>
        <v/>
      </c>
      <c r="D289" s="20" t="str">
        <f ca="1">IFERROR(VLOOKUP(E289,Rec.!B:H,6,FALSE),"")</f>
        <v/>
      </c>
      <c r="E289" s="20" t="str">
        <f ca="1">IFERROR(VLOOKUP(ROW()-8,SF.SL!Q:R,2,FALSE),"")</f>
        <v/>
      </c>
      <c r="F289" s="20" t="str">
        <f ca="1">VLOOKUP(E289,SF.SL!F:J,5,FALSE)</f>
        <v/>
      </c>
      <c r="G289" s="39" t="str">
        <f ca="1">IF(ROW()-8&gt;Inf.!$O$2,"",VLOOKUP(E289,SF.SL!F:I,4,FALSE))</f>
        <v/>
      </c>
      <c r="H289" s="26" t="str">
        <f ca="1">IF(ROW()-8&gt;Inf.!$O$2,"",VLOOKUP(E289,SF.SL!F:M,8,FALSE))</f>
        <v/>
      </c>
      <c r="I289" s="58"/>
    </row>
    <row r="290" spans="1:9" ht="21.95" customHeight="1">
      <c r="A290" s="20" t="str">
        <f ca="1">VLOOKUP(E290,SF.SL!F:O,10,FALSE)</f>
        <v/>
      </c>
      <c r="B290" s="36" t="str">
        <f ca="1">IFERROR(VLOOKUP(E290,Rec.!B:H,4,FALSE),"")</f>
        <v/>
      </c>
      <c r="C290" s="36" t="str">
        <f ca="1">IFERROR(VLOOKUP(E290,Rec.!B:H,5,FALSE),"")</f>
        <v/>
      </c>
      <c r="D290" s="20" t="str">
        <f ca="1">IFERROR(VLOOKUP(E290,Rec.!B:H,6,FALSE),"")</f>
        <v/>
      </c>
      <c r="E290" s="20" t="str">
        <f ca="1">IFERROR(VLOOKUP(ROW()-8,SF.SL!Q:R,2,FALSE),"")</f>
        <v/>
      </c>
      <c r="F290" s="20" t="str">
        <f ca="1">VLOOKUP(E290,SF.SL!F:J,5,FALSE)</f>
        <v/>
      </c>
      <c r="G290" s="39" t="str">
        <f ca="1">IF(ROW()-8&gt;Inf.!$O$2,"",VLOOKUP(E290,SF.SL!F:I,4,FALSE))</f>
        <v/>
      </c>
      <c r="H290" s="26" t="str">
        <f ca="1">IF(ROW()-8&gt;Inf.!$O$2,"",VLOOKUP(E290,SF.SL!F:M,8,FALSE))</f>
        <v/>
      </c>
      <c r="I290" s="58"/>
    </row>
    <row r="291" spans="1:9" ht="21.95" customHeight="1">
      <c r="A291" s="20" t="str">
        <f ca="1">VLOOKUP(E291,SF.SL!F:O,10,FALSE)</f>
        <v/>
      </c>
      <c r="B291" s="36" t="str">
        <f ca="1">IFERROR(VLOOKUP(E291,Rec.!B:H,4,FALSE),"")</f>
        <v/>
      </c>
      <c r="C291" s="36" t="str">
        <f ca="1">IFERROR(VLOOKUP(E291,Rec.!B:H,5,FALSE),"")</f>
        <v/>
      </c>
      <c r="D291" s="20" t="str">
        <f ca="1">IFERROR(VLOOKUP(E291,Rec.!B:H,6,FALSE),"")</f>
        <v/>
      </c>
      <c r="E291" s="20" t="str">
        <f ca="1">IFERROR(VLOOKUP(ROW()-8,SF.SL!Q:R,2,FALSE),"")</f>
        <v/>
      </c>
      <c r="F291" s="20" t="str">
        <f ca="1">VLOOKUP(E291,SF.SL!F:J,5,FALSE)</f>
        <v/>
      </c>
      <c r="G291" s="39" t="str">
        <f ca="1">IF(ROW()-8&gt;Inf.!$O$2,"",VLOOKUP(E291,SF.SL!F:I,4,FALSE))</f>
        <v/>
      </c>
      <c r="H291" s="26" t="str">
        <f ca="1">IF(ROW()-8&gt;Inf.!$O$2,"",VLOOKUP(E291,SF.SL!F:M,8,FALSE))</f>
        <v/>
      </c>
      <c r="I291" s="58"/>
    </row>
    <row r="292" spans="1:9" ht="21.95" customHeight="1">
      <c r="A292" s="20" t="str">
        <f ca="1">VLOOKUP(E292,SF.SL!F:O,10,FALSE)</f>
        <v/>
      </c>
      <c r="B292" s="36" t="str">
        <f ca="1">IFERROR(VLOOKUP(E292,Rec.!B:H,4,FALSE),"")</f>
        <v/>
      </c>
      <c r="C292" s="36" t="str">
        <f ca="1">IFERROR(VLOOKUP(E292,Rec.!B:H,5,FALSE),"")</f>
        <v/>
      </c>
      <c r="D292" s="20" t="str">
        <f ca="1">IFERROR(VLOOKUP(E292,Rec.!B:H,6,FALSE),"")</f>
        <v/>
      </c>
      <c r="E292" s="20" t="str">
        <f ca="1">IFERROR(VLOOKUP(ROW()-8,SF.SL!Q:R,2,FALSE),"")</f>
        <v/>
      </c>
      <c r="F292" s="20" t="str">
        <f ca="1">VLOOKUP(E292,SF.SL!F:J,5,FALSE)</f>
        <v/>
      </c>
      <c r="G292" s="39" t="str">
        <f ca="1">IF(ROW()-8&gt;Inf.!$O$2,"",VLOOKUP(E292,SF.SL!F:I,4,FALSE))</f>
        <v/>
      </c>
      <c r="H292" s="26" t="str">
        <f ca="1">IF(ROW()-8&gt;Inf.!$O$2,"",VLOOKUP(E292,SF.SL!F:M,8,FALSE))</f>
        <v/>
      </c>
      <c r="I292" s="58"/>
    </row>
    <row r="293" spans="1:9" ht="21.95" customHeight="1">
      <c r="A293" s="20" t="str">
        <f ca="1">VLOOKUP(E293,SF.SL!F:O,10,FALSE)</f>
        <v/>
      </c>
      <c r="B293" s="36" t="str">
        <f ca="1">IFERROR(VLOOKUP(E293,Rec.!B:H,4,FALSE),"")</f>
        <v/>
      </c>
      <c r="C293" s="36" t="str">
        <f ca="1">IFERROR(VLOOKUP(E293,Rec.!B:H,5,FALSE),"")</f>
        <v/>
      </c>
      <c r="D293" s="20" t="str">
        <f ca="1">IFERROR(VLOOKUP(E293,Rec.!B:H,6,FALSE),"")</f>
        <v/>
      </c>
      <c r="E293" s="20" t="str">
        <f ca="1">IFERROR(VLOOKUP(ROW()-8,SF.SL!Q:R,2,FALSE),"")</f>
        <v/>
      </c>
      <c r="F293" s="20" t="str">
        <f ca="1">VLOOKUP(E293,SF.SL!F:J,5,FALSE)</f>
        <v/>
      </c>
      <c r="G293" s="39" t="str">
        <f ca="1">IF(ROW()-8&gt;Inf.!$O$2,"",VLOOKUP(E293,SF.SL!F:I,4,FALSE))</f>
        <v/>
      </c>
      <c r="H293" s="26" t="str">
        <f ca="1">IF(ROW()-8&gt;Inf.!$O$2,"",VLOOKUP(E293,SF.SL!F:M,8,FALSE))</f>
        <v/>
      </c>
      <c r="I293" s="58"/>
    </row>
    <row r="294" spans="1:9" ht="21.95" customHeight="1">
      <c r="A294" s="20" t="str">
        <f ca="1">VLOOKUP(E294,SF.SL!F:O,10,FALSE)</f>
        <v/>
      </c>
      <c r="B294" s="36" t="str">
        <f ca="1">IFERROR(VLOOKUP(E294,Rec.!B:H,4,FALSE),"")</f>
        <v/>
      </c>
      <c r="C294" s="36" t="str">
        <f ca="1">IFERROR(VLOOKUP(E294,Rec.!B:H,5,FALSE),"")</f>
        <v/>
      </c>
      <c r="D294" s="20" t="str">
        <f ca="1">IFERROR(VLOOKUP(E294,Rec.!B:H,6,FALSE),"")</f>
        <v/>
      </c>
      <c r="E294" s="20" t="str">
        <f ca="1">IFERROR(VLOOKUP(ROW()-8,SF.SL!Q:R,2,FALSE),"")</f>
        <v/>
      </c>
      <c r="F294" s="20" t="str">
        <f ca="1">VLOOKUP(E294,SF.SL!F:J,5,FALSE)</f>
        <v/>
      </c>
      <c r="G294" s="39" t="str">
        <f ca="1">IF(ROW()-8&gt;Inf.!$O$2,"",VLOOKUP(E294,SF.SL!F:I,4,FALSE))</f>
        <v/>
      </c>
      <c r="H294" s="26" t="str">
        <f ca="1">IF(ROW()-8&gt;Inf.!$O$2,"",VLOOKUP(E294,SF.SL!F:M,8,FALSE))</f>
        <v/>
      </c>
      <c r="I294" s="58"/>
    </row>
    <row r="295" spans="1:9" ht="21.95" customHeight="1">
      <c r="A295" s="20" t="str">
        <f ca="1">VLOOKUP(E295,SF.SL!F:O,10,FALSE)</f>
        <v/>
      </c>
      <c r="B295" s="36" t="str">
        <f ca="1">IFERROR(VLOOKUP(E295,Rec.!B:H,4,FALSE),"")</f>
        <v/>
      </c>
      <c r="C295" s="36" t="str">
        <f ca="1">IFERROR(VLOOKUP(E295,Rec.!B:H,5,FALSE),"")</f>
        <v/>
      </c>
      <c r="D295" s="20" t="str">
        <f ca="1">IFERROR(VLOOKUP(E295,Rec.!B:H,6,FALSE),"")</f>
        <v/>
      </c>
      <c r="E295" s="20" t="str">
        <f ca="1">IFERROR(VLOOKUP(ROW()-8,SF.SL!Q:R,2,FALSE),"")</f>
        <v/>
      </c>
      <c r="F295" s="20" t="str">
        <f ca="1">VLOOKUP(E295,SF.SL!F:J,5,FALSE)</f>
        <v/>
      </c>
      <c r="G295" s="39" t="str">
        <f ca="1">IF(ROW()-8&gt;Inf.!$O$2,"",VLOOKUP(E295,SF.SL!F:I,4,FALSE))</f>
        <v/>
      </c>
      <c r="H295" s="26" t="str">
        <f ca="1">IF(ROW()-8&gt;Inf.!$O$2,"",VLOOKUP(E295,SF.SL!F:M,8,FALSE))</f>
        <v/>
      </c>
      <c r="I295" s="58"/>
    </row>
    <row r="296" spans="1:9" ht="21.95" customHeight="1">
      <c r="A296" s="20" t="str">
        <f ca="1">VLOOKUP(E296,SF.SL!F:O,10,FALSE)</f>
        <v/>
      </c>
      <c r="B296" s="36" t="str">
        <f ca="1">IFERROR(VLOOKUP(E296,Rec.!B:H,4,FALSE),"")</f>
        <v/>
      </c>
      <c r="C296" s="36" t="str">
        <f ca="1">IFERROR(VLOOKUP(E296,Rec.!B:H,5,FALSE),"")</f>
        <v/>
      </c>
      <c r="D296" s="20" t="str">
        <f ca="1">IFERROR(VLOOKUP(E296,Rec.!B:H,6,FALSE),"")</f>
        <v/>
      </c>
      <c r="E296" s="20" t="str">
        <f ca="1">IFERROR(VLOOKUP(ROW()-8,SF.SL!Q:R,2,FALSE),"")</f>
        <v/>
      </c>
      <c r="F296" s="20" t="str">
        <f ca="1">VLOOKUP(E296,SF.SL!F:J,5,FALSE)</f>
        <v/>
      </c>
      <c r="G296" s="39" t="str">
        <f ca="1">IF(ROW()-8&gt;Inf.!$O$2,"",VLOOKUP(E296,SF.SL!F:I,4,FALSE))</f>
        <v/>
      </c>
      <c r="H296" s="26" t="str">
        <f ca="1">IF(ROW()-8&gt;Inf.!$O$2,"",VLOOKUP(E296,SF.SL!F:M,8,FALSE))</f>
        <v/>
      </c>
      <c r="I296" s="58"/>
    </row>
    <row r="297" spans="1:9" ht="21.95" customHeight="1">
      <c r="A297" s="20" t="str">
        <f ca="1">VLOOKUP(E297,SF.SL!F:O,10,FALSE)</f>
        <v/>
      </c>
      <c r="B297" s="36" t="str">
        <f ca="1">IFERROR(VLOOKUP(E297,Rec.!B:H,4,FALSE),"")</f>
        <v/>
      </c>
      <c r="C297" s="36" t="str">
        <f ca="1">IFERROR(VLOOKUP(E297,Rec.!B:H,5,FALSE),"")</f>
        <v/>
      </c>
      <c r="D297" s="20" t="str">
        <f ca="1">IFERROR(VLOOKUP(E297,Rec.!B:H,6,FALSE),"")</f>
        <v/>
      </c>
      <c r="E297" s="20" t="str">
        <f ca="1">IFERROR(VLOOKUP(ROW()-8,SF.SL!Q:R,2,FALSE),"")</f>
        <v/>
      </c>
      <c r="F297" s="20" t="str">
        <f ca="1">VLOOKUP(E297,SF.SL!F:J,5,FALSE)</f>
        <v/>
      </c>
      <c r="G297" s="39" t="str">
        <f ca="1">IF(ROW()-8&gt;Inf.!$O$2,"",VLOOKUP(E297,SF.SL!F:I,4,FALSE))</f>
        <v/>
      </c>
      <c r="H297" s="26" t="str">
        <f ca="1">IF(ROW()-8&gt;Inf.!$O$2,"",VLOOKUP(E297,SF.SL!F:M,8,FALSE))</f>
        <v/>
      </c>
      <c r="I297" s="58"/>
    </row>
    <row r="298" spans="1:9" ht="21.95" customHeight="1">
      <c r="A298" s="20" t="str">
        <f ca="1">VLOOKUP(E298,SF.SL!F:O,10,FALSE)</f>
        <v/>
      </c>
      <c r="B298" s="36" t="str">
        <f ca="1">IFERROR(VLOOKUP(E298,Rec.!B:H,4,FALSE),"")</f>
        <v/>
      </c>
      <c r="C298" s="36" t="str">
        <f ca="1">IFERROR(VLOOKUP(E298,Rec.!B:H,5,FALSE),"")</f>
        <v/>
      </c>
      <c r="D298" s="20" t="str">
        <f ca="1">IFERROR(VLOOKUP(E298,Rec.!B:H,6,FALSE),"")</f>
        <v/>
      </c>
      <c r="E298" s="20" t="str">
        <f ca="1">IFERROR(VLOOKUP(ROW()-8,SF.SL!Q:R,2,FALSE),"")</f>
        <v/>
      </c>
      <c r="F298" s="20" t="str">
        <f ca="1">VLOOKUP(E298,SF.SL!F:J,5,FALSE)</f>
        <v/>
      </c>
      <c r="G298" s="39" t="str">
        <f ca="1">IF(ROW()-8&gt;Inf.!$O$2,"",VLOOKUP(E298,SF.SL!F:I,4,FALSE))</f>
        <v/>
      </c>
      <c r="H298" s="26" t="str">
        <f ca="1">IF(ROW()-8&gt;Inf.!$O$2,"",VLOOKUP(E298,SF.SL!F:M,8,FALSE))</f>
        <v/>
      </c>
      <c r="I298" s="58"/>
    </row>
    <row r="299" spans="1:9" ht="21.95" customHeight="1">
      <c r="A299" s="20" t="str">
        <f ca="1">VLOOKUP(E299,SF.SL!F:O,10,FALSE)</f>
        <v/>
      </c>
      <c r="B299" s="36" t="str">
        <f ca="1">IFERROR(VLOOKUP(E299,Rec.!B:H,4,FALSE),"")</f>
        <v/>
      </c>
      <c r="C299" s="36" t="str">
        <f ca="1">IFERROR(VLOOKUP(E299,Rec.!B:H,5,FALSE),"")</f>
        <v/>
      </c>
      <c r="D299" s="20" t="str">
        <f ca="1">IFERROR(VLOOKUP(E299,Rec.!B:H,6,FALSE),"")</f>
        <v/>
      </c>
      <c r="E299" s="20" t="str">
        <f ca="1">IFERROR(VLOOKUP(ROW()-8,SF.SL!Q:R,2,FALSE),"")</f>
        <v/>
      </c>
      <c r="F299" s="20" t="str">
        <f ca="1">VLOOKUP(E299,SF.SL!F:J,5,FALSE)</f>
        <v/>
      </c>
      <c r="G299" s="39" t="str">
        <f ca="1">IF(ROW()-8&gt;Inf.!$O$2,"",VLOOKUP(E299,SF.SL!F:I,4,FALSE))</f>
        <v/>
      </c>
      <c r="H299" s="26" t="str">
        <f ca="1">IF(ROW()-8&gt;Inf.!$O$2,"",VLOOKUP(E299,SF.SL!F:M,8,FALSE))</f>
        <v/>
      </c>
      <c r="I299" s="58"/>
    </row>
    <row r="300" spans="1:9" ht="21.95" customHeight="1">
      <c r="A300" s="20" t="str">
        <f ca="1">VLOOKUP(E300,SF.SL!F:O,10,FALSE)</f>
        <v/>
      </c>
      <c r="B300" s="36" t="str">
        <f ca="1">IFERROR(VLOOKUP(E300,Rec.!B:H,4,FALSE),"")</f>
        <v/>
      </c>
      <c r="C300" s="36" t="str">
        <f ca="1">IFERROR(VLOOKUP(E300,Rec.!B:H,5,FALSE),"")</f>
        <v/>
      </c>
      <c r="D300" s="20" t="str">
        <f ca="1">IFERROR(VLOOKUP(E300,Rec.!B:H,6,FALSE),"")</f>
        <v/>
      </c>
      <c r="E300" s="20" t="str">
        <f ca="1">IFERROR(VLOOKUP(ROW()-8,SF.SL!Q:R,2,FALSE),"")</f>
        <v/>
      </c>
      <c r="F300" s="20" t="str">
        <f ca="1">VLOOKUP(E300,SF.SL!F:J,5,FALSE)</f>
        <v/>
      </c>
      <c r="G300" s="39" t="str">
        <f ca="1">IF(ROW()-8&gt;Inf.!$O$2,"",VLOOKUP(E300,SF.SL!F:I,4,FALSE))</f>
        <v/>
      </c>
      <c r="H300" s="26" t="str">
        <f ca="1">IF(ROW()-8&gt;Inf.!$O$2,"",VLOOKUP(E300,SF.SL!F:M,8,FALSE))</f>
        <v/>
      </c>
      <c r="I300" s="58"/>
    </row>
    <row r="301" spans="1:9" ht="21.95" customHeight="1">
      <c r="A301" s="20" t="str">
        <f ca="1">VLOOKUP(E301,SF.SL!F:O,10,FALSE)</f>
        <v/>
      </c>
      <c r="B301" s="36" t="str">
        <f ca="1">IFERROR(VLOOKUP(E301,Rec.!B:H,4,FALSE),"")</f>
        <v/>
      </c>
      <c r="C301" s="36" t="str">
        <f ca="1">IFERROR(VLOOKUP(E301,Rec.!B:H,5,FALSE),"")</f>
        <v/>
      </c>
      <c r="D301" s="20" t="str">
        <f ca="1">IFERROR(VLOOKUP(E301,Rec.!B:H,6,FALSE),"")</f>
        <v/>
      </c>
      <c r="E301" s="20" t="str">
        <f ca="1">IFERROR(VLOOKUP(ROW()-8,SF.SL!Q:R,2,FALSE),"")</f>
        <v/>
      </c>
      <c r="F301" s="20" t="str">
        <f ca="1">VLOOKUP(E301,SF.SL!F:J,5,FALSE)</f>
        <v/>
      </c>
      <c r="G301" s="39" t="str">
        <f ca="1">IF(ROW()-8&gt;Inf.!$O$2,"",VLOOKUP(E301,SF.SL!F:I,4,FALSE))</f>
        <v/>
      </c>
      <c r="H301" s="26" t="str">
        <f ca="1">IF(ROW()-8&gt;Inf.!$O$2,"",VLOOKUP(E301,SF.SL!F:M,8,FALSE))</f>
        <v/>
      </c>
      <c r="I301" s="58"/>
    </row>
    <row r="302" spans="1:9" ht="21.95" customHeight="1">
      <c r="A302" s="20" t="str">
        <f ca="1">VLOOKUP(E302,SF.SL!F:O,10,FALSE)</f>
        <v/>
      </c>
      <c r="B302" s="36" t="str">
        <f ca="1">IFERROR(VLOOKUP(E302,Rec.!B:H,4,FALSE),"")</f>
        <v/>
      </c>
      <c r="C302" s="36" t="str">
        <f ca="1">IFERROR(VLOOKUP(E302,Rec.!B:H,5,FALSE),"")</f>
        <v/>
      </c>
      <c r="D302" s="20" t="str">
        <f ca="1">IFERROR(VLOOKUP(E302,Rec.!B:H,6,FALSE),"")</f>
        <v/>
      </c>
      <c r="E302" s="20" t="str">
        <f ca="1">IFERROR(VLOOKUP(ROW()-8,SF.SL!Q:R,2,FALSE),"")</f>
        <v/>
      </c>
      <c r="F302" s="20" t="str">
        <f ca="1">VLOOKUP(E302,SF.SL!F:J,5,FALSE)</f>
        <v/>
      </c>
      <c r="G302" s="39" t="str">
        <f ca="1">IF(ROW()-8&gt;Inf.!$O$2,"",VLOOKUP(E302,SF.SL!F:I,4,FALSE))</f>
        <v/>
      </c>
      <c r="H302" s="26" t="str">
        <f ca="1">IF(ROW()-8&gt;Inf.!$O$2,"",VLOOKUP(E302,SF.SL!F:M,8,FALSE))</f>
        <v/>
      </c>
      <c r="I302" s="58"/>
    </row>
    <row r="303" spans="1:9" ht="21.95" customHeight="1">
      <c r="A303" s="20" t="str">
        <f ca="1">VLOOKUP(E303,SF.SL!F:O,10,FALSE)</f>
        <v/>
      </c>
      <c r="B303" s="36" t="str">
        <f ca="1">IFERROR(VLOOKUP(E303,Rec.!B:H,4,FALSE),"")</f>
        <v/>
      </c>
      <c r="C303" s="36" t="str">
        <f ca="1">IFERROR(VLOOKUP(E303,Rec.!B:H,5,FALSE),"")</f>
        <v/>
      </c>
      <c r="D303" s="20" t="str">
        <f ca="1">IFERROR(VLOOKUP(E303,Rec.!B:H,6,FALSE),"")</f>
        <v/>
      </c>
      <c r="E303" s="20" t="str">
        <f ca="1">IFERROR(VLOOKUP(ROW()-8,SF.SL!Q:R,2,FALSE),"")</f>
        <v/>
      </c>
      <c r="F303" s="20" t="str">
        <f ca="1">VLOOKUP(E303,SF.SL!F:J,5,FALSE)</f>
        <v/>
      </c>
      <c r="G303" s="39" t="str">
        <f ca="1">IF(ROW()-8&gt;Inf.!$O$2,"",VLOOKUP(E303,SF.SL!F:I,4,FALSE))</f>
        <v/>
      </c>
      <c r="H303" s="26" t="str">
        <f ca="1">IF(ROW()-8&gt;Inf.!$O$2,"",VLOOKUP(E303,SF.SL!F:M,8,FALSE))</f>
        <v/>
      </c>
      <c r="I303" s="58"/>
    </row>
    <row r="304" spans="1:9" ht="21.95" customHeight="1">
      <c r="A304" s="20" t="str">
        <f ca="1">VLOOKUP(E304,SF.SL!F:O,10,FALSE)</f>
        <v/>
      </c>
      <c r="B304" s="36" t="str">
        <f ca="1">IFERROR(VLOOKUP(E304,Rec.!B:H,4,FALSE),"")</f>
        <v/>
      </c>
      <c r="C304" s="36" t="str">
        <f ca="1">IFERROR(VLOOKUP(E304,Rec.!B:H,5,FALSE),"")</f>
        <v/>
      </c>
      <c r="D304" s="20" t="str">
        <f ca="1">IFERROR(VLOOKUP(E304,Rec.!B:H,6,FALSE),"")</f>
        <v/>
      </c>
      <c r="E304" s="20" t="str">
        <f ca="1">IFERROR(VLOOKUP(ROW()-8,SF.SL!Q:R,2,FALSE),"")</f>
        <v/>
      </c>
      <c r="F304" s="20" t="str">
        <f ca="1">VLOOKUP(E304,SF.SL!F:J,5,FALSE)</f>
        <v/>
      </c>
      <c r="G304" s="39" t="str">
        <f ca="1">IF(ROW()-8&gt;Inf.!$O$2,"",VLOOKUP(E304,SF.SL!F:I,4,FALSE))</f>
        <v/>
      </c>
      <c r="H304" s="26" t="str">
        <f ca="1">IF(ROW()-8&gt;Inf.!$O$2,"",VLOOKUP(E304,SF.SL!F:M,8,FALSE))</f>
        <v/>
      </c>
      <c r="I304" s="58"/>
    </row>
    <row r="305" spans="1:9" ht="21.95" customHeight="1">
      <c r="A305" s="20" t="str">
        <f ca="1">VLOOKUP(E305,SF.SL!F:O,10,FALSE)</f>
        <v/>
      </c>
      <c r="B305" s="36" t="str">
        <f ca="1">IFERROR(VLOOKUP(E305,Rec.!B:H,4,FALSE),"")</f>
        <v/>
      </c>
      <c r="C305" s="36" t="str">
        <f ca="1">IFERROR(VLOOKUP(E305,Rec.!B:H,5,FALSE),"")</f>
        <v/>
      </c>
      <c r="D305" s="20" t="str">
        <f ca="1">IFERROR(VLOOKUP(E305,Rec.!B:H,6,FALSE),"")</f>
        <v/>
      </c>
      <c r="E305" s="20" t="str">
        <f ca="1">IFERROR(VLOOKUP(ROW()-8,SF.SL!Q:R,2,FALSE),"")</f>
        <v/>
      </c>
      <c r="F305" s="20" t="str">
        <f ca="1">VLOOKUP(E305,SF.SL!F:J,5,FALSE)</f>
        <v/>
      </c>
      <c r="G305" s="39" t="str">
        <f ca="1">IF(ROW()-8&gt;Inf.!$O$2,"",VLOOKUP(E305,SF.SL!F:I,4,FALSE))</f>
        <v/>
      </c>
      <c r="H305" s="26" t="str">
        <f ca="1">IF(ROW()-8&gt;Inf.!$O$2,"",VLOOKUP(E305,SF.SL!F:M,8,FALSE))</f>
        <v/>
      </c>
      <c r="I305" s="58"/>
    </row>
    <row r="306" spans="1:9" ht="21.95" customHeight="1">
      <c r="A306" s="20" t="str">
        <f ca="1">VLOOKUP(E306,SF.SL!F:O,10,FALSE)</f>
        <v/>
      </c>
      <c r="B306" s="36" t="str">
        <f ca="1">IFERROR(VLOOKUP(E306,Rec.!B:H,4,FALSE),"")</f>
        <v/>
      </c>
      <c r="C306" s="36" t="str">
        <f ca="1">IFERROR(VLOOKUP(E306,Rec.!B:H,5,FALSE),"")</f>
        <v/>
      </c>
      <c r="D306" s="20" t="str">
        <f ca="1">IFERROR(VLOOKUP(E306,Rec.!B:H,6,FALSE),"")</f>
        <v/>
      </c>
      <c r="E306" s="20" t="str">
        <f ca="1">IFERROR(VLOOKUP(ROW()-8,SF.SL!Q:R,2,FALSE),"")</f>
        <v/>
      </c>
      <c r="F306" s="20" t="str">
        <f ca="1">VLOOKUP(E306,SF.SL!F:J,5,FALSE)</f>
        <v/>
      </c>
      <c r="G306" s="39" t="str">
        <f ca="1">IF(ROW()-8&gt;Inf.!$O$2,"",VLOOKUP(E306,SF.SL!F:I,4,FALSE))</f>
        <v/>
      </c>
      <c r="H306" s="26" t="str">
        <f ca="1">IF(ROW()-8&gt;Inf.!$O$2,"",VLOOKUP(E306,SF.SL!F:M,8,FALSE))</f>
        <v/>
      </c>
      <c r="I306" s="58"/>
    </row>
    <row r="307" spans="1:9" ht="21.95" customHeight="1">
      <c r="A307" s="20" t="str">
        <f ca="1">VLOOKUP(E307,SF.SL!F:O,10,FALSE)</f>
        <v/>
      </c>
      <c r="B307" s="36" t="str">
        <f ca="1">IFERROR(VLOOKUP(E307,Rec.!B:H,4,FALSE),"")</f>
        <v/>
      </c>
      <c r="C307" s="36" t="str">
        <f ca="1">IFERROR(VLOOKUP(E307,Rec.!B:H,5,FALSE),"")</f>
        <v/>
      </c>
      <c r="D307" s="20" t="str">
        <f ca="1">IFERROR(VLOOKUP(E307,Rec.!B:H,6,FALSE),"")</f>
        <v/>
      </c>
      <c r="E307" s="20" t="str">
        <f ca="1">IFERROR(VLOOKUP(ROW()-8,SF.SL!Q:R,2,FALSE),"")</f>
        <v/>
      </c>
      <c r="F307" s="20" t="str">
        <f ca="1">VLOOKUP(E307,SF.SL!F:J,5,FALSE)</f>
        <v/>
      </c>
      <c r="G307" s="39" t="str">
        <f ca="1">IF(ROW()-8&gt;Inf.!$O$2,"",VLOOKUP(E307,SF.SL!F:I,4,FALSE))</f>
        <v/>
      </c>
      <c r="H307" s="26" t="str">
        <f ca="1">IF(ROW()-8&gt;Inf.!$O$2,"",VLOOKUP(E307,SF.SL!F:M,8,FALSE))</f>
        <v/>
      </c>
      <c r="I307" s="58"/>
    </row>
    <row r="308" spans="1:9" ht="21.95" customHeight="1">
      <c r="A308" s="20" t="str">
        <f ca="1">VLOOKUP(E308,SF.SL!F:O,10,FALSE)</f>
        <v/>
      </c>
      <c r="B308" s="36" t="str">
        <f ca="1">IFERROR(VLOOKUP(E308,Rec.!B:H,4,FALSE),"")</f>
        <v/>
      </c>
      <c r="C308" s="36" t="str">
        <f ca="1">IFERROR(VLOOKUP(E308,Rec.!B:H,5,FALSE),"")</f>
        <v/>
      </c>
      <c r="D308" s="20" t="str">
        <f ca="1">IFERROR(VLOOKUP(E308,Rec.!B:H,6,FALSE),"")</f>
        <v/>
      </c>
      <c r="E308" s="20" t="str">
        <f ca="1">IFERROR(VLOOKUP(ROW()-8,SF.SL!Q:R,2,FALSE),"")</f>
        <v/>
      </c>
      <c r="F308" s="20" t="str">
        <f ca="1">VLOOKUP(E308,SF.SL!F:J,5,FALSE)</f>
        <v/>
      </c>
      <c r="G308" s="39" t="str">
        <f ca="1">IF(ROW()-8&gt;Inf.!$O$2,"",VLOOKUP(E308,SF.SL!F:I,4,FALSE))</f>
        <v/>
      </c>
      <c r="H308" s="26" t="str">
        <f ca="1">IF(ROW()-8&gt;Inf.!$O$2,"",VLOOKUP(E308,SF.SL!F:M,8,FALSE))</f>
        <v/>
      </c>
      <c r="I308" s="58"/>
    </row>
    <row r="309" spans="1:9" ht="21.95" customHeight="1">
      <c r="A309" s="20" t="str">
        <f ca="1">VLOOKUP(E309,SF.SL!F:O,10,FALSE)</f>
        <v/>
      </c>
      <c r="B309" s="36" t="str">
        <f ca="1">IFERROR(VLOOKUP(E309,Rec.!B:H,4,FALSE),"")</f>
        <v/>
      </c>
      <c r="C309" s="36" t="str">
        <f ca="1">IFERROR(VLOOKUP(E309,Rec.!B:H,5,FALSE),"")</f>
        <v/>
      </c>
      <c r="D309" s="20" t="str">
        <f ca="1">IFERROR(VLOOKUP(E309,Rec.!B:H,6,FALSE),"")</f>
        <v/>
      </c>
      <c r="E309" s="20" t="str">
        <f ca="1">IFERROR(VLOOKUP(ROW()-8,SF.SL!Q:R,2,FALSE),"")</f>
        <v/>
      </c>
      <c r="F309" s="20" t="str">
        <f ca="1">VLOOKUP(E309,SF.SL!F:J,5,FALSE)</f>
        <v/>
      </c>
      <c r="G309" s="39" t="str">
        <f ca="1">IF(ROW()-8&gt;Inf.!$O$2,"",VLOOKUP(E309,SF.SL!F:I,4,FALSE))</f>
        <v/>
      </c>
      <c r="H309" s="26" t="str">
        <f ca="1">IF(ROW()-8&gt;Inf.!$O$2,"",VLOOKUP(E309,SF.SL!F:M,8,FALSE))</f>
        <v/>
      </c>
      <c r="I309" s="58"/>
    </row>
  </sheetData>
  <mergeCells count="5">
    <mergeCell ref="G5:H5"/>
    <mergeCell ref="A2:I2"/>
    <mergeCell ref="C4:D4"/>
    <mergeCell ref="C5:D5"/>
    <mergeCell ref="A1:I1"/>
  </mergeCells>
  <conditionalFormatting sqref="A9:I309">
    <cfRule type="expression" dxfId="16" priority="2">
      <formula>$A9&lt;&gt;""</formula>
    </cfRule>
  </conditionalFormatting>
  <conditionalFormatting sqref="F9:H309">
    <cfRule type="cellIs" dxfId="15" priority="1" operator="equal">
      <formula>0</formula>
    </cfRule>
  </conditionalFormatting>
  <pageMargins left="0.7" right="0.7" top="0.75" bottom="0.75" header="0.3" footer="0.3"/>
  <pageSetup paperSize="9" scale="87" orientation="portrait" horizontalDpi="200" verticalDpi="200" r:id="rId1"/>
  <headerFooter>
    <oddFooter>&amp;R&amp;"B Titr"&amp;10   Jury President:  &amp;"B Mitra"&amp;12&amp;C&amp;"B Titr"&amp;10Category Judge:  &amp;"B Mitra"&amp;12&amp;L&amp;"B Titr"&amp;10Route Judge:  &amp;"B Mitra"&amp;12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32"/>
  <sheetViews>
    <sheetView topLeftCell="C1" zoomScaleNormal="100" workbookViewId="0">
      <pane ySplit="8" topLeftCell="A12" activePane="bottomLeft" state="frozen"/>
      <selection activeCell="B1" sqref="B1"/>
      <selection pane="bottomLeft" activeCell="H13" sqref="H13"/>
    </sheetView>
  </sheetViews>
  <sheetFormatPr defaultColWidth="9" defaultRowHeight="15"/>
  <cols>
    <col min="1" max="1" width="7.140625" style="8" hidden="1" customWidth="1"/>
    <col min="2" max="2" width="7" style="8" bestFit="1" customWidth="1"/>
    <col min="3" max="3" width="17.28515625" style="8" customWidth="1"/>
    <col min="4" max="4" width="16.42578125" style="8" customWidth="1"/>
    <col min="5" max="5" width="6.7109375" style="8" customWidth="1"/>
    <col min="6" max="6" width="8.42578125" style="8" bestFit="1" customWidth="1"/>
    <col min="7" max="7" width="15.5703125" style="59" customWidth="1"/>
    <col min="8" max="8" width="8.140625" style="60" customWidth="1"/>
    <col min="9" max="9" width="8.140625" style="61" customWidth="1"/>
    <col min="10" max="10" width="16.42578125" style="12" hidden="1" customWidth="1"/>
    <col min="11" max="11" width="7.85546875" style="8" hidden="1" customWidth="1"/>
    <col min="12" max="12" width="11.5703125" style="8" hidden="1" customWidth="1"/>
    <col min="13" max="13" width="9.85546875" style="8" hidden="1" customWidth="1"/>
    <col min="14" max="14" width="16.7109375" style="8" hidden="1" customWidth="1"/>
    <col min="15" max="15" width="8.85546875" style="8" hidden="1" customWidth="1"/>
    <col min="16" max="16" width="7.28515625" style="8" hidden="1" customWidth="1"/>
    <col min="17" max="17" width="13.5703125" style="8" hidden="1" customWidth="1"/>
    <col min="18" max="18" width="8" style="8" hidden="1" customWidth="1"/>
    <col min="19" max="19" width="9" style="8" customWidth="1"/>
    <col min="20" max="16384" width="9" style="8"/>
  </cols>
  <sheetData>
    <row r="1" spans="1:18" customFormat="1" ht="18" customHeight="1">
      <c r="B1" s="147" t="str">
        <f>Inf.!C2&amp;" - "&amp;Inf.!C5</f>
        <v xml:space="preserve">2.Kolo SP v Drytoolingu - Zilina LaSkala, Slovakia </v>
      </c>
      <c r="C1" s="147"/>
      <c r="D1" s="147"/>
      <c r="E1" s="147"/>
      <c r="F1" s="147"/>
      <c r="G1" s="147"/>
      <c r="H1" s="23"/>
      <c r="K1" s="11"/>
    </row>
    <row r="2" spans="1:18" customFormat="1" ht="18" customHeight="1">
      <c r="B2" s="146" t="str">
        <f>"Startlist final "&amp;Inf.!C7&amp;" "&amp;Inf.!C8&amp;"Lead"</f>
        <v>Startlist final Women Lead</v>
      </c>
      <c r="C2" s="146"/>
      <c r="D2" s="146"/>
      <c r="E2" s="146"/>
      <c r="F2" s="146"/>
      <c r="G2" s="146"/>
      <c r="H2" s="23"/>
      <c r="K2" s="11"/>
    </row>
    <row r="3" spans="1:18" customFormat="1" ht="18" customHeight="1">
      <c r="B3" s="41"/>
      <c r="C3" s="41"/>
      <c r="D3" s="43"/>
      <c r="E3" s="43"/>
      <c r="F3" s="41"/>
      <c r="G3" s="41"/>
      <c r="H3" s="100"/>
      <c r="K3" s="11"/>
    </row>
    <row r="4" spans="1:18" customFormat="1" ht="18" customHeight="1">
      <c r="B4" s="41"/>
      <c r="C4" s="80" t="s">
        <v>18</v>
      </c>
      <c r="D4" s="81" t="str">
        <f>Inf.!C5</f>
        <v xml:space="preserve">Zilina LaSkala, Slovakia </v>
      </c>
      <c r="E4" s="148" t="s">
        <v>46</v>
      </c>
      <c r="F4" s="148"/>
      <c r="G4" s="83">
        <f>Inf.!G5</f>
        <v>0.70833333333333337</v>
      </c>
      <c r="H4" s="3"/>
      <c r="K4" s="11"/>
    </row>
    <row r="5" spans="1:18" customFormat="1" ht="18" customHeight="1">
      <c r="B5" s="41"/>
      <c r="C5" s="80" t="s">
        <v>19</v>
      </c>
      <c r="D5" s="82" t="str">
        <f>Inf.!F5</f>
        <v xml:space="preserve">Zilina LaSkala, Slovakia </v>
      </c>
      <c r="E5" s="148" t="s">
        <v>47</v>
      </c>
      <c r="F5" s="148"/>
      <c r="G5" s="83">
        <f>Inf.!H5</f>
        <v>0.72916666666666663</v>
      </c>
      <c r="H5" s="3"/>
      <c r="K5" s="11"/>
    </row>
    <row r="6" spans="1:18" customFormat="1" ht="18" customHeight="1">
      <c r="B6" s="41"/>
      <c r="C6" s="46"/>
      <c r="D6" s="81"/>
      <c r="E6" s="148" t="s">
        <v>27</v>
      </c>
      <c r="F6" s="148"/>
      <c r="G6" s="83">
        <f>Inf.!I5</f>
        <v>0.72916666666666663</v>
      </c>
      <c r="H6" s="3"/>
      <c r="K6" s="11"/>
    </row>
    <row r="7" spans="1:18" customFormat="1" ht="18" customHeight="1">
      <c r="B7" s="43"/>
      <c r="C7" s="43"/>
      <c r="D7" s="43"/>
      <c r="E7" s="43"/>
      <c r="F7" s="43"/>
      <c r="G7" s="43"/>
      <c r="H7" s="15"/>
      <c r="I7" s="15"/>
      <c r="J7" s="15"/>
      <c r="K7" s="11"/>
    </row>
    <row r="8" spans="1:18" customFormat="1" ht="35.1" customHeight="1">
      <c r="B8" s="37" t="s">
        <v>14</v>
      </c>
      <c r="C8" s="37" t="s">
        <v>15</v>
      </c>
      <c r="D8" s="37" t="s">
        <v>16</v>
      </c>
      <c r="E8" s="38" t="s">
        <v>45</v>
      </c>
      <c r="F8" s="37" t="s">
        <v>22</v>
      </c>
      <c r="G8" s="37" t="s">
        <v>30</v>
      </c>
      <c r="H8" s="37" t="s">
        <v>23</v>
      </c>
      <c r="I8" s="37" t="s">
        <v>24</v>
      </c>
      <c r="J8" s="11"/>
      <c r="L8" s="3" t="s">
        <v>25</v>
      </c>
      <c r="M8" s="3" t="s">
        <v>42</v>
      </c>
      <c r="N8" s="3"/>
      <c r="O8" s="3" t="s">
        <v>43</v>
      </c>
      <c r="P8" s="3" t="s">
        <v>26</v>
      </c>
      <c r="R8" s="3" t="s">
        <v>39</v>
      </c>
    </row>
    <row r="9" spans="1:18" ht="21.95" customHeight="1">
      <c r="A9" s="8" t="str">
        <f t="shared" ref="A9:A32" ca="1" si="0">Q9</f>
        <v/>
      </c>
      <c r="B9" s="20">
        <f>IF(ROW()-8&gt;Inf.!$F$10,"",ROW()-8)</f>
        <v>1</v>
      </c>
      <c r="C9" s="36" t="str">
        <f ca="1">IFERROR(VLOOKUP(F9,Rec.!B:H,4,FALSE),"")</f>
        <v/>
      </c>
      <c r="D9" s="36" t="str">
        <f ca="1">IFERROR(VLOOKUP(F9,Rec.!B:H,5,FALSE),"")</f>
        <v/>
      </c>
      <c r="E9" s="20" t="str">
        <f ca="1">IFERROR(VLOOKUP(F9,Rec.!B:H,6,FALSE),"")</f>
        <v/>
      </c>
      <c r="F9" s="20" t="str">
        <f ca="1">IFERROR(IF(B9&gt;Inf.!$F$10,"",VLOOKUP(LARGE(SF.SL!Q:Q,Inf.!O$2-Inf.!F$10+B9),SF.SL!Q:R,2,FALSE)),"")</f>
        <v/>
      </c>
      <c r="G9" s="50"/>
      <c r="H9" s="50">
        <v>1.01</v>
      </c>
      <c r="I9" s="51">
        <v>3.25</v>
      </c>
      <c r="J9" s="12">
        <f>IFERROR(IF(B9&gt;Inf.!$I$10,"",H9),"")</f>
        <v>1.01</v>
      </c>
      <c r="K9" s="8">
        <f t="shared" ref="K9:K15" si="1">IFERROR(IF(J9="TOP",10^6+RANK(I9,I:I,0)*100,J9*10000),"")</f>
        <v>10100</v>
      </c>
      <c r="L9" s="8">
        <f t="shared" ref="L9:L32" si="2">IFERROR(RANK(K9,K:K,0),"")</f>
        <v>6</v>
      </c>
      <c r="M9" s="8" t="str">
        <f ca="1">IFERROR(VLOOKUP(F9,SF.SL!F:O,10,FALSE),"")</f>
        <v/>
      </c>
      <c r="N9" s="8" t="str">
        <f ca="1">IFERROR(L9*1000+M9,"")</f>
        <v/>
      </c>
      <c r="O9" s="8" t="str">
        <f t="shared" ref="O9:O32" ca="1" si="3">IFERROR(RANK(N9,N:N,1),"")</f>
        <v/>
      </c>
      <c r="P9" s="8" t="str">
        <f ca="1">IFERROR(O9*100+Rec.!I2,"")</f>
        <v/>
      </c>
      <c r="Q9" s="8" t="str">
        <f t="shared" ref="Q9:Q32" ca="1" si="4">IFERROR(RANK(P9,P:P,1),"")</f>
        <v/>
      </c>
      <c r="R9" s="8" t="str">
        <f t="shared" ref="R9:R15" ca="1" si="5">F9</f>
        <v/>
      </c>
    </row>
    <row r="10" spans="1:18" ht="21.95" customHeight="1">
      <c r="A10" s="8" t="str">
        <f t="shared" ca="1" si="0"/>
        <v/>
      </c>
      <c r="B10" s="20">
        <f>IF(ROW()-8&gt;Inf.!$F$10,"",ROW()-8)</f>
        <v>2</v>
      </c>
      <c r="C10" s="36" t="str">
        <f ca="1">IFERROR(VLOOKUP(F10,Rec.!B:H,4,FALSE),"")</f>
        <v/>
      </c>
      <c r="D10" s="36" t="str">
        <f ca="1">IFERROR(VLOOKUP(F10,Rec.!B:H,5,FALSE),"")</f>
        <v/>
      </c>
      <c r="E10" s="20" t="str">
        <f ca="1">IFERROR(VLOOKUP(F10,Rec.!B:H,6,FALSE),"")</f>
        <v/>
      </c>
      <c r="F10" s="20" t="str">
        <f ca="1">IFERROR(IF(B10&gt;Inf.!$F$10,"",VLOOKUP(LARGE(SF.SL!Q:Q,Inf.!O$2-Inf.!F$10+B10),SF.SL!Q:R,2,FALSE)),"")</f>
        <v/>
      </c>
      <c r="G10" s="50"/>
      <c r="H10" s="50">
        <v>1.06</v>
      </c>
      <c r="I10" s="51">
        <v>2.5299999999999998</v>
      </c>
      <c r="J10" s="12">
        <f>IFERROR(IF(B10&gt;Inf.!$I$10,"",H10),"")</f>
        <v>1.06</v>
      </c>
      <c r="K10" s="8">
        <f t="shared" si="1"/>
        <v>10600</v>
      </c>
      <c r="L10" s="8">
        <f t="shared" si="2"/>
        <v>5</v>
      </c>
      <c r="M10" s="8" t="str">
        <f ca="1">IFERROR(VLOOKUP(F10,SF.SL!F:O,10,FALSE),"")</f>
        <v/>
      </c>
      <c r="N10" s="8" t="str">
        <f t="shared" ref="N10:N32" ca="1" si="6">IFERROR(L10*1000+M10,"")</f>
        <v/>
      </c>
      <c r="O10" s="8" t="str">
        <f t="shared" ca="1" si="3"/>
        <v/>
      </c>
      <c r="P10" s="8" t="str">
        <f ca="1">IFERROR(O10*100+Rec.!I3,"")</f>
        <v/>
      </c>
      <c r="Q10" s="8" t="str">
        <f t="shared" ca="1" si="4"/>
        <v/>
      </c>
      <c r="R10" s="8" t="str">
        <f t="shared" ca="1" si="5"/>
        <v/>
      </c>
    </row>
    <row r="11" spans="1:18" ht="21.95" customHeight="1">
      <c r="A11" s="8" t="str">
        <f t="shared" ca="1" si="0"/>
        <v/>
      </c>
      <c r="B11" s="20">
        <f>IF(ROW()-8&gt;Inf.!$F$10,"",ROW()-8)</f>
        <v>3</v>
      </c>
      <c r="C11" s="36" t="str">
        <f ca="1">IFERROR(VLOOKUP(F11,Rec.!B:H,4,FALSE),"")</f>
        <v/>
      </c>
      <c r="D11" s="36" t="str">
        <f ca="1">IFERROR(VLOOKUP(F11,Rec.!B:H,5,FALSE),"")</f>
        <v/>
      </c>
      <c r="E11" s="20" t="str">
        <f ca="1">IFERROR(VLOOKUP(F11,Rec.!B:H,6,FALSE),"")</f>
        <v/>
      </c>
      <c r="F11" s="20" t="str">
        <f ca="1">IFERROR(IF(B11&gt;Inf.!$F$10,"",VLOOKUP(LARGE(SF.SL!Q:Q,Inf.!O$2-Inf.!F$10+B11),SF.SL!Q:R,2,FALSE)),"")</f>
        <v/>
      </c>
      <c r="G11" s="50"/>
      <c r="H11" s="50">
        <v>3.1</v>
      </c>
      <c r="I11" s="51">
        <v>5.51</v>
      </c>
      <c r="J11" s="12">
        <f>IFERROR(IF(B11&gt;Inf.!$I$10,"",H11),"")</f>
        <v>3.1</v>
      </c>
      <c r="K11" s="8">
        <f t="shared" si="1"/>
        <v>31000</v>
      </c>
      <c r="L11" s="8">
        <f t="shared" si="2"/>
        <v>3</v>
      </c>
      <c r="M11" s="8" t="str">
        <f ca="1">IFERROR(VLOOKUP(F11,SF.SL!F:O,10,FALSE),"")</f>
        <v/>
      </c>
      <c r="N11" s="8" t="str">
        <f t="shared" ca="1" si="6"/>
        <v/>
      </c>
      <c r="O11" s="8" t="str">
        <f t="shared" ca="1" si="3"/>
        <v/>
      </c>
      <c r="P11" s="8" t="str">
        <f ca="1">IFERROR(O11*100+Rec.!I4,"")</f>
        <v/>
      </c>
      <c r="Q11" s="8" t="str">
        <f t="shared" ca="1" si="4"/>
        <v/>
      </c>
      <c r="R11" s="8" t="str">
        <f t="shared" ca="1" si="5"/>
        <v/>
      </c>
    </row>
    <row r="12" spans="1:18" ht="21.95" customHeight="1">
      <c r="A12" s="8" t="str">
        <f t="shared" ca="1" si="0"/>
        <v/>
      </c>
      <c r="B12" s="20">
        <f>IF(ROW()-8&gt;Inf.!$F$10,"",ROW()-8)</f>
        <v>4</v>
      </c>
      <c r="C12" s="36" t="str">
        <f ca="1">IFERROR(VLOOKUP(F12,Rec.!B:H,4,FALSE),"")</f>
        <v/>
      </c>
      <c r="D12" s="36" t="str">
        <f ca="1">IFERROR(VLOOKUP(F12,Rec.!B:H,5,FALSE),"")</f>
        <v/>
      </c>
      <c r="E12" s="20" t="str">
        <f ca="1">IFERROR(VLOOKUP(F12,Rec.!B:H,6,FALSE),"")</f>
        <v/>
      </c>
      <c r="F12" s="20" t="str">
        <f ca="1">IFERROR(IF(B12&gt;Inf.!$F$10,"",VLOOKUP(LARGE(SF.SL!Q:Q,Inf.!O$2-Inf.!F$10+B12),SF.SL!Q:R,2,FALSE)),"")</f>
        <v/>
      </c>
      <c r="G12" s="50"/>
      <c r="H12" s="50">
        <v>2.06</v>
      </c>
      <c r="I12" s="51">
        <v>2.58</v>
      </c>
      <c r="J12" s="12">
        <f>IFERROR(IF(B12&gt;Inf.!$I$10,"",H12),"")</f>
        <v>2.06</v>
      </c>
      <c r="K12" s="8">
        <f t="shared" si="1"/>
        <v>20600</v>
      </c>
      <c r="L12" s="8">
        <f t="shared" si="2"/>
        <v>4</v>
      </c>
      <c r="M12" s="8" t="str">
        <f ca="1">IFERROR(VLOOKUP(F12,SF.SL!F:O,10,FALSE),"")</f>
        <v/>
      </c>
      <c r="N12" s="8" t="str">
        <f t="shared" ca="1" si="6"/>
        <v/>
      </c>
      <c r="O12" s="8" t="str">
        <f t="shared" ca="1" si="3"/>
        <v/>
      </c>
      <c r="P12" s="8" t="str">
        <f ca="1">IFERROR(O12*100+Rec.!I5,"")</f>
        <v/>
      </c>
      <c r="Q12" s="8" t="str">
        <f t="shared" ca="1" si="4"/>
        <v/>
      </c>
      <c r="R12" s="8" t="str">
        <f t="shared" ca="1" si="5"/>
        <v/>
      </c>
    </row>
    <row r="13" spans="1:18" ht="21.95" customHeight="1">
      <c r="A13" s="8" t="str">
        <f t="shared" ca="1" si="0"/>
        <v/>
      </c>
      <c r="B13" s="20">
        <f>IF(ROW()-8&gt;Inf.!$F$10,"",ROW()-8)</f>
        <v>5</v>
      </c>
      <c r="C13" s="36" t="str">
        <f ca="1">IFERROR(VLOOKUP(F13,Rec.!B:H,4,FALSE),"")</f>
        <v/>
      </c>
      <c r="D13" s="36" t="str">
        <f ca="1">IFERROR(VLOOKUP(F13,Rec.!B:H,5,FALSE),"")</f>
        <v/>
      </c>
      <c r="E13" s="20" t="str">
        <f ca="1">IFERROR(VLOOKUP(F13,Rec.!B:H,6,FALSE),"")</f>
        <v/>
      </c>
      <c r="F13" s="20" t="str">
        <f ca="1">IFERROR(IF(B13&gt;Inf.!$F$10,"",VLOOKUP(LARGE(SF.SL!Q:Q,Inf.!O$2-Inf.!F$10+B13),SF.SL!Q:R,2,FALSE)),"")</f>
        <v/>
      </c>
      <c r="G13" s="50"/>
      <c r="H13" s="50">
        <v>11.191000000000001</v>
      </c>
      <c r="I13" s="51">
        <v>6</v>
      </c>
      <c r="J13" s="12">
        <f>IFERROR(IF(B13&gt;Inf.!$I$10,"",H13),"")</f>
        <v>11.191000000000001</v>
      </c>
      <c r="K13" s="8">
        <f t="shared" si="1"/>
        <v>111910</v>
      </c>
      <c r="L13" s="8">
        <f t="shared" si="2"/>
        <v>1</v>
      </c>
      <c r="M13" s="8" t="str">
        <f ca="1">IFERROR(VLOOKUP(F13,SF.SL!F:O,10,FALSE),"")</f>
        <v/>
      </c>
      <c r="N13" s="8" t="str">
        <f t="shared" ca="1" si="6"/>
        <v/>
      </c>
      <c r="O13" s="8" t="str">
        <f t="shared" ca="1" si="3"/>
        <v/>
      </c>
      <c r="P13" s="8" t="str">
        <f ca="1">IFERROR(O13*100+Rec.!I6,"")</f>
        <v/>
      </c>
      <c r="Q13" s="8" t="str">
        <f t="shared" ca="1" si="4"/>
        <v/>
      </c>
      <c r="R13" s="8" t="str">
        <f t="shared" ca="1" si="5"/>
        <v/>
      </c>
    </row>
    <row r="14" spans="1:18" ht="21.95" customHeight="1">
      <c r="A14" s="8" t="str">
        <f t="shared" ca="1" si="0"/>
        <v/>
      </c>
      <c r="B14" s="20">
        <f>IF(ROW()-8&gt;Inf.!$F$10,"",ROW()-8)</f>
        <v>6</v>
      </c>
      <c r="C14" s="36" t="str">
        <f ca="1">IFERROR(VLOOKUP(F14,Rec.!B:H,4,FALSE),"")</f>
        <v/>
      </c>
      <c r="D14" s="36" t="str">
        <f ca="1">IFERROR(VLOOKUP(F14,Rec.!B:H,5,FALSE),"")</f>
        <v/>
      </c>
      <c r="E14" s="20" t="str">
        <f ca="1">IFERROR(VLOOKUP(F14,Rec.!B:H,6,FALSE),"")</f>
        <v/>
      </c>
      <c r="F14" s="20" t="str">
        <f ca="1">IFERROR(IF(B14&gt;Inf.!$F$10,"",VLOOKUP(LARGE(SF.SL!Q:Q,Inf.!O$2-Inf.!F$10+B14),SF.SL!Q:R,2,FALSE)),"")</f>
        <v/>
      </c>
      <c r="G14" s="50"/>
      <c r="H14" s="50">
        <v>11.191000000000001</v>
      </c>
      <c r="I14" s="51">
        <v>5.12</v>
      </c>
      <c r="J14" s="12">
        <f>IFERROR(IF(B14&gt;Inf.!$I$10,"",H14),"")</f>
        <v>11.191000000000001</v>
      </c>
      <c r="K14" s="8">
        <f t="shared" si="1"/>
        <v>111910</v>
      </c>
      <c r="L14" s="8">
        <f t="shared" si="2"/>
        <v>1</v>
      </c>
      <c r="M14" s="8" t="str">
        <f ca="1">IFERROR(VLOOKUP(F14,SF.SL!F:O,10,FALSE),"")</f>
        <v/>
      </c>
      <c r="N14" s="8" t="str">
        <f t="shared" ca="1" si="6"/>
        <v/>
      </c>
      <c r="O14" s="8" t="str">
        <f t="shared" ca="1" si="3"/>
        <v/>
      </c>
      <c r="P14" s="8" t="str">
        <f ca="1">IFERROR(O14*100+Rec.!I7,"")</f>
        <v/>
      </c>
      <c r="Q14" s="8" t="str">
        <f t="shared" ca="1" si="4"/>
        <v/>
      </c>
      <c r="R14" s="8" t="str">
        <f t="shared" ca="1" si="5"/>
        <v/>
      </c>
    </row>
    <row r="15" spans="1:18" ht="21.95" customHeight="1">
      <c r="A15" s="8" t="str">
        <f t="shared" ca="1" si="0"/>
        <v/>
      </c>
      <c r="B15" s="20" t="str">
        <f>IF(ROW()-8&gt;Inf.!$F$10,"",ROW()-8)</f>
        <v/>
      </c>
      <c r="C15" s="36" t="str">
        <f>IFERROR(VLOOKUP(F15,Rec.!B:H,4,FALSE),"")</f>
        <v/>
      </c>
      <c r="D15" s="36" t="str">
        <f>IFERROR(VLOOKUP(F15,Rec.!B:H,5,FALSE),"")</f>
        <v/>
      </c>
      <c r="E15" s="20" t="str">
        <f>IFERROR(VLOOKUP(F15,Rec.!B:H,6,FALSE),"")</f>
        <v/>
      </c>
      <c r="F15" s="20" t="str">
        <f>IFERROR(IF(B15&gt;Inf.!$F$10,"",VLOOKUP(LARGE(SF.SL!Q:Q,Inf.!O$2-Inf.!F$10+B15),SF.SL!Q:R,2,FALSE)),"")</f>
        <v/>
      </c>
      <c r="G15" s="50"/>
      <c r="H15" s="50"/>
      <c r="I15" s="51"/>
      <c r="J15" s="12" t="str">
        <f>IFERROR(IF(B15&gt;Inf.!$I$10,"",H15),"")</f>
        <v/>
      </c>
      <c r="K15" s="8" t="str">
        <f t="shared" si="1"/>
        <v/>
      </c>
      <c r="L15" s="8" t="str">
        <f t="shared" si="2"/>
        <v/>
      </c>
      <c r="M15" s="8" t="str">
        <f ca="1">IFERROR(VLOOKUP(F15,SF.SL!F:O,10,FALSE),"")</f>
        <v/>
      </c>
      <c r="N15" s="8" t="str">
        <f t="shared" ca="1" si="6"/>
        <v/>
      </c>
      <c r="O15" s="8" t="str">
        <f t="shared" ca="1" si="3"/>
        <v/>
      </c>
      <c r="P15" s="8" t="str">
        <f ca="1">IFERROR(O15*100+Rec.!I8,"")</f>
        <v/>
      </c>
      <c r="Q15" s="8" t="str">
        <f t="shared" ca="1" si="4"/>
        <v/>
      </c>
      <c r="R15" s="8" t="str">
        <f t="shared" si="5"/>
        <v/>
      </c>
    </row>
    <row r="16" spans="1:18" ht="21.95" customHeight="1">
      <c r="A16" s="8" t="str">
        <f t="shared" ca="1" si="0"/>
        <v/>
      </c>
      <c r="B16" s="20" t="str">
        <f>IF(ROW()-8&gt;Inf.!$F$10,"",ROW()-8)</f>
        <v/>
      </c>
      <c r="C16" s="36" t="str">
        <f>IFERROR(VLOOKUP(F16,Rec.!B:H,4,FALSE),"")</f>
        <v/>
      </c>
      <c r="D16" s="36" t="str">
        <f>IFERROR(VLOOKUP(F16,Rec.!B:H,5,FALSE),"")</f>
        <v/>
      </c>
      <c r="E16" s="20" t="str">
        <f>IFERROR(VLOOKUP(F16,Rec.!B:H,6,FALSE),"")</f>
        <v/>
      </c>
      <c r="F16" s="20" t="str">
        <f>IFERROR(IF(B16&gt;Inf.!$F$10,"",VLOOKUP(LARGE(SF.SL!Q:Q,Inf.!O$2-Inf.!F$10+B16),SF.SL!Q:R,2,FALSE)),"")</f>
        <v/>
      </c>
      <c r="G16" s="50"/>
      <c r="H16" s="50"/>
      <c r="I16" s="51"/>
      <c r="J16" s="12" t="str">
        <f>IFERROR(IF(B16&gt;Inf.!$I$10,"",H16),"")</f>
        <v/>
      </c>
      <c r="K16" s="8" t="str">
        <f t="shared" ref="K16:K32" si="7">IFERROR(IF(J16="TOP",10^6+RANK(I16,I:I,0)*100,J16*10000),"")</f>
        <v/>
      </c>
      <c r="L16" s="8" t="str">
        <f t="shared" si="2"/>
        <v/>
      </c>
      <c r="M16" s="8" t="str">
        <f ca="1">IFERROR(VLOOKUP(F16,SF.SL!F:O,10,FALSE),"")</f>
        <v/>
      </c>
      <c r="N16" s="8" t="str">
        <f t="shared" ca="1" si="6"/>
        <v/>
      </c>
      <c r="O16" s="8" t="str">
        <f t="shared" ca="1" si="3"/>
        <v/>
      </c>
      <c r="P16" s="8" t="str">
        <f ca="1">IFERROR(O16*100+Rec.!I9,"")</f>
        <v/>
      </c>
      <c r="Q16" s="8" t="str">
        <f t="shared" ca="1" si="4"/>
        <v/>
      </c>
      <c r="R16" s="8" t="str">
        <f t="shared" ref="R16:R32" si="8">F16</f>
        <v/>
      </c>
    </row>
    <row r="17" spans="1:18" ht="21.95" customHeight="1">
      <c r="A17" s="8" t="str">
        <f t="shared" ca="1" si="0"/>
        <v/>
      </c>
      <c r="B17" s="20" t="str">
        <f>IF(ROW()-8&gt;Inf.!$F$10,"",ROW()-8)</f>
        <v/>
      </c>
      <c r="C17" s="36" t="str">
        <f>IFERROR(VLOOKUP(F17,Rec.!B:H,4,FALSE),"")</f>
        <v/>
      </c>
      <c r="D17" s="36" t="str">
        <f>IFERROR(VLOOKUP(F17,Rec.!B:H,5,FALSE),"")</f>
        <v/>
      </c>
      <c r="E17" s="20" t="str">
        <f>IFERROR(VLOOKUP(F17,Rec.!B:H,6,FALSE),"")</f>
        <v/>
      </c>
      <c r="F17" s="20" t="str">
        <f>IFERROR(IF(B17&gt;Inf.!$F$10,"",VLOOKUP(LARGE(SF.SL!Q:Q,Inf.!O$2-Inf.!F$10+B17),SF.SL!Q:R,2,FALSE)),"")</f>
        <v/>
      </c>
      <c r="G17" s="50"/>
      <c r="H17" s="50"/>
      <c r="I17" s="51"/>
      <c r="J17" s="12" t="str">
        <f>IFERROR(IF(B17&gt;Inf.!$I$10,"",H17),"")</f>
        <v/>
      </c>
      <c r="K17" s="8" t="str">
        <f t="shared" si="7"/>
        <v/>
      </c>
      <c r="L17" s="8" t="str">
        <f t="shared" si="2"/>
        <v/>
      </c>
      <c r="M17" s="8" t="str">
        <f ca="1">IFERROR(VLOOKUP(F17,SF.SL!F:O,10,FALSE),"")</f>
        <v/>
      </c>
      <c r="N17" s="8" t="str">
        <f t="shared" ca="1" si="6"/>
        <v/>
      </c>
      <c r="O17" s="8" t="str">
        <f t="shared" ca="1" si="3"/>
        <v/>
      </c>
      <c r="P17" s="8" t="str">
        <f ca="1">IFERROR(O17*100+Rec.!I10,"")</f>
        <v/>
      </c>
      <c r="Q17" s="8" t="str">
        <f t="shared" ca="1" si="4"/>
        <v/>
      </c>
      <c r="R17" s="8" t="str">
        <f t="shared" si="8"/>
        <v/>
      </c>
    </row>
    <row r="18" spans="1:18" ht="21.95" customHeight="1">
      <c r="A18" s="8" t="str">
        <f t="shared" ca="1" si="0"/>
        <v/>
      </c>
      <c r="B18" s="20" t="str">
        <f>IF(ROW()-8&gt;Inf.!$F$10,"",ROW()-8)</f>
        <v/>
      </c>
      <c r="C18" s="36" t="str">
        <f>IFERROR(VLOOKUP(F18,Rec.!B:H,4,FALSE),"")</f>
        <v/>
      </c>
      <c r="D18" s="36" t="str">
        <f>IFERROR(VLOOKUP(F18,Rec.!B:H,5,FALSE),"")</f>
        <v/>
      </c>
      <c r="E18" s="20" t="str">
        <f>IFERROR(VLOOKUP(F18,Rec.!B:H,6,FALSE),"")</f>
        <v/>
      </c>
      <c r="F18" s="20" t="str">
        <f>IFERROR(IF(B18&gt;Inf.!$F$10,"",VLOOKUP(LARGE(SF.SL!Q:Q,Inf.!O$2-Inf.!F$10+B18),SF.SL!Q:R,2,FALSE)),"")</f>
        <v/>
      </c>
      <c r="G18" s="50"/>
      <c r="H18" s="50"/>
      <c r="I18" s="51"/>
      <c r="J18" s="12" t="str">
        <f>IFERROR(IF(B18&gt;Inf.!$I$10,"",H18),"")</f>
        <v/>
      </c>
      <c r="K18" s="8" t="str">
        <f t="shared" si="7"/>
        <v/>
      </c>
      <c r="L18" s="8" t="str">
        <f t="shared" si="2"/>
        <v/>
      </c>
      <c r="M18" s="8" t="str">
        <f ca="1">IFERROR(VLOOKUP(F18,SF.SL!F:O,10,FALSE),"")</f>
        <v/>
      </c>
      <c r="N18" s="8" t="str">
        <f t="shared" ca="1" si="6"/>
        <v/>
      </c>
      <c r="O18" s="8" t="str">
        <f t="shared" ca="1" si="3"/>
        <v/>
      </c>
      <c r="P18" s="8" t="str">
        <f ca="1">IFERROR(O18*100+Rec.!I11,"")</f>
        <v/>
      </c>
      <c r="Q18" s="8" t="str">
        <f t="shared" ca="1" si="4"/>
        <v/>
      </c>
      <c r="R18" s="8" t="str">
        <f t="shared" si="8"/>
        <v/>
      </c>
    </row>
    <row r="19" spans="1:18" ht="21.95" customHeight="1">
      <c r="A19" s="8" t="str">
        <f t="shared" ca="1" si="0"/>
        <v/>
      </c>
      <c r="B19" s="20" t="str">
        <f>IF(ROW()-8&gt;Inf.!$F$10,"",ROW()-8)</f>
        <v/>
      </c>
      <c r="C19" s="36" t="str">
        <f>IFERROR(VLOOKUP(F19,Rec.!B:H,4,FALSE),"")</f>
        <v/>
      </c>
      <c r="D19" s="36" t="str">
        <f>IFERROR(VLOOKUP(F19,Rec.!B:H,5,FALSE),"")</f>
        <v/>
      </c>
      <c r="E19" s="20" t="str">
        <f>IFERROR(VLOOKUP(F19,Rec.!B:H,6,FALSE),"")</f>
        <v/>
      </c>
      <c r="F19" s="20" t="str">
        <f>IFERROR(IF(B19&gt;Inf.!$F$10,"",VLOOKUP(LARGE(SF.SL!Q:Q,Inf.!O$2-Inf.!F$10+B19),SF.SL!Q:R,2,FALSE)),"")</f>
        <v/>
      </c>
      <c r="G19" s="50"/>
      <c r="H19" s="50"/>
      <c r="I19" s="51"/>
      <c r="J19" s="12" t="str">
        <f>IFERROR(IF(B19&gt;Inf.!$I$10,"",H19),"")</f>
        <v/>
      </c>
      <c r="K19" s="8" t="str">
        <f t="shared" si="7"/>
        <v/>
      </c>
      <c r="L19" s="8" t="str">
        <f t="shared" si="2"/>
        <v/>
      </c>
      <c r="M19" s="8" t="str">
        <f ca="1">IFERROR(VLOOKUP(F19,SF.SL!F:O,10,FALSE),"")</f>
        <v/>
      </c>
      <c r="N19" s="8" t="str">
        <f t="shared" ca="1" si="6"/>
        <v/>
      </c>
      <c r="O19" s="8" t="str">
        <f t="shared" ca="1" si="3"/>
        <v/>
      </c>
      <c r="P19" s="8" t="str">
        <f ca="1">IFERROR(O19*100+Rec.!I12,"")</f>
        <v/>
      </c>
      <c r="Q19" s="8" t="str">
        <f t="shared" ca="1" si="4"/>
        <v/>
      </c>
      <c r="R19" s="8" t="str">
        <f t="shared" si="8"/>
        <v/>
      </c>
    </row>
    <row r="20" spans="1:18" ht="21.95" customHeight="1">
      <c r="A20" s="8" t="str">
        <f t="shared" ca="1" si="0"/>
        <v/>
      </c>
      <c r="B20" s="20" t="str">
        <f>IF(ROW()-8&gt;Inf.!$F$10,"",ROW()-8)</f>
        <v/>
      </c>
      <c r="C20" s="36" t="str">
        <f>IFERROR(VLOOKUP(F20,Rec.!B:H,4,FALSE),"")</f>
        <v/>
      </c>
      <c r="D20" s="36" t="str">
        <f>IFERROR(VLOOKUP(F20,Rec.!B:H,5,FALSE),"")</f>
        <v/>
      </c>
      <c r="E20" s="20" t="str">
        <f>IFERROR(VLOOKUP(F20,Rec.!B:H,6,FALSE),"")</f>
        <v/>
      </c>
      <c r="F20" s="20" t="str">
        <f>IFERROR(IF(B20&gt;Inf.!$F$10,"",VLOOKUP(LARGE(SF.SL!Q:Q,Inf.!O$2-Inf.!F$10+B20),SF.SL!Q:R,2,FALSE)),"")</f>
        <v/>
      </c>
      <c r="G20" s="50"/>
      <c r="H20" s="50"/>
      <c r="I20" s="51"/>
      <c r="J20" s="12" t="str">
        <f>IFERROR(IF(B20&gt;Inf.!$I$10,"",H20),"")</f>
        <v/>
      </c>
      <c r="K20" s="8" t="str">
        <f t="shared" si="7"/>
        <v/>
      </c>
      <c r="L20" s="8" t="str">
        <f t="shared" si="2"/>
        <v/>
      </c>
      <c r="M20" s="8" t="str">
        <f ca="1">IFERROR(VLOOKUP(F20,SF.SL!F:O,10,FALSE),"")</f>
        <v/>
      </c>
      <c r="N20" s="8" t="str">
        <f t="shared" ca="1" si="6"/>
        <v/>
      </c>
      <c r="O20" s="8" t="str">
        <f t="shared" ca="1" si="3"/>
        <v/>
      </c>
      <c r="P20" s="8" t="str">
        <f ca="1">IFERROR(O20*100+Rec.!I13,"")</f>
        <v/>
      </c>
      <c r="Q20" s="8" t="str">
        <f t="shared" ca="1" si="4"/>
        <v/>
      </c>
      <c r="R20" s="8" t="str">
        <f t="shared" si="8"/>
        <v/>
      </c>
    </row>
    <row r="21" spans="1:18" ht="21.95" customHeight="1">
      <c r="A21" s="8" t="str">
        <f t="shared" ca="1" si="0"/>
        <v/>
      </c>
      <c r="B21" s="20" t="str">
        <f>IF(ROW()-8&gt;Inf.!$F$10,"",ROW()-8)</f>
        <v/>
      </c>
      <c r="C21" s="36" t="str">
        <f>IFERROR(VLOOKUP(F21,Rec.!B:H,4,FALSE),"")</f>
        <v/>
      </c>
      <c r="D21" s="36" t="str">
        <f>IFERROR(VLOOKUP(F21,Rec.!B:H,5,FALSE),"")</f>
        <v/>
      </c>
      <c r="E21" s="20" t="str">
        <f>IFERROR(VLOOKUP(F21,Rec.!B:H,6,FALSE),"")</f>
        <v/>
      </c>
      <c r="F21" s="20" t="str">
        <f>IFERROR(IF(B21&gt;Inf.!$F$10,"",VLOOKUP(LARGE(SF.SL!Q:Q,Inf.!O$2-Inf.!F$10+B21),SF.SL!Q:R,2,FALSE)),"")</f>
        <v/>
      </c>
      <c r="G21" s="50"/>
      <c r="H21" s="50"/>
      <c r="I21" s="51"/>
      <c r="J21" s="12" t="str">
        <f>IFERROR(IF(B21&gt;Inf.!$I$10,"",H21),"")</f>
        <v/>
      </c>
      <c r="K21" s="8" t="str">
        <f t="shared" si="7"/>
        <v/>
      </c>
      <c r="L21" s="8" t="str">
        <f t="shared" si="2"/>
        <v/>
      </c>
      <c r="M21" s="8" t="str">
        <f ca="1">IFERROR(VLOOKUP(F21,SF.SL!F:O,10,FALSE),"")</f>
        <v/>
      </c>
      <c r="N21" s="8" t="str">
        <f t="shared" ca="1" si="6"/>
        <v/>
      </c>
      <c r="O21" s="8" t="str">
        <f t="shared" ca="1" si="3"/>
        <v/>
      </c>
      <c r="P21" s="8" t="str">
        <f ca="1">IFERROR(O21*100+Rec.!I14,"")</f>
        <v/>
      </c>
      <c r="Q21" s="8" t="str">
        <f t="shared" ca="1" si="4"/>
        <v/>
      </c>
      <c r="R21" s="8" t="str">
        <f t="shared" si="8"/>
        <v/>
      </c>
    </row>
    <row r="22" spans="1:18" ht="21.95" customHeight="1">
      <c r="A22" s="8" t="str">
        <f t="shared" ca="1" si="0"/>
        <v/>
      </c>
      <c r="B22" s="20" t="str">
        <f>IF(ROW()-8&gt;Inf.!$F$10,"",ROW()-8)</f>
        <v/>
      </c>
      <c r="C22" s="36" t="str">
        <f>IFERROR(VLOOKUP(F22,Rec.!B:H,4,FALSE),"")</f>
        <v/>
      </c>
      <c r="D22" s="36" t="str">
        <f>IFERROR(VLOOKUP(F22,Rec.!B:H,5,FALSE),"")</f>
        <v/>
      </c>
      <c r="E22" s="20" t="str">
        <f>IFERROR(VLOOKUP(F22,Rec.!B:H,6,FALSE),"")</f>
        <v/>
      </c>
      <c r="F22" s="20" t="str">
        <f>IFERROR(IF(B22&gt;Inf.!$F$10,"",VLOOKUP(LARGE(SF.SL!Q:Q,Inf.!O$2-Inf.!F$10+B22),SF.SL!Q:R,2,FALSE)),"")</f>
        <v/>
      </c>
      <c r="G22" s="50"/>
      <c r="H22" s="50"/>
      <c r="I22" s="51"/>
      <c r="J22" s="12" t="str">
        <f>IFERROR(IF(B22&gt;Inf.!$I$10,"",H22),"")</f>
        <v/>
      </c>
      <c r="K22" s="8" t="str">
        <f t="shared" si="7"/>
        <v/>
      </c>
      <c r="L22" s="8" t="str">
        <f t="shared" si="2"/>
        <v/>
      </c>
      <c r="M22" s="8" t="str">
        <f ca="1">IFERROR(VLOOKUP(F22,SF.SL!F:O,10,FALSE),"")</f>
        <v/>
      </c>
      <c r="N22" s="8" t="str">
        <f t="shared" ca="1" si="6"/>
        <v/>
      </c>
      <c r="O22" s="8" t="str">
        <f t="shared" ca="1" si="3"/>
        <v/>
      </c>
      <c r="P22" s="8" t="str">
        <f ca="1">IFERROR(O22*100+Rec.!I15,"")</f>
        <v/>
      </c>
      <c r="Q22" s="8" t="str">
        <f t="shared" ca="1" si="4"/>
        <v/>
      </c>
      <c r="R22" s="8" t="str">
        <f t="shared" si="8"/>
        <v/>
      </c>
    </row>
    <row r="23" spans="1:18" ht="21.95" customHeight="1">
      <c r="A23" s="8" t="str">
        <f t="shared" ca="1" si="0"/>
        <v/>
      </c>
      <c r="B23" s="20" t="str">
        <f>IF(ROW()-8&gt;Inf.!$F$10,"",ROW()-8)</f>
        <v/>
      </c>
      <c r="C23" s="36" t="str">
        <f>IFERROR(VLOOKUP(F23,Rec.!B:H,4,FALSE),"")</f>
        <v/>
      </c>
      <c r="D23" s="36" t="str">
        <f>IFERROR(VLOOKUP(F23,Rec.!B:H,5,FALSE),"")</f>
        <v/>
      </c>
      <c r="E23" s="20" t="str">
        <f>IFERROR(VLOOKUP(F23,Rec.!B:H,6,FALSE),"")</f>
        <v/>
      </c>
      <c r="F23" s="20" t="str">
        <f>IFERROR(IF(B23&gt;Inf.!$F$10,"",VLOOKUP(LARGE(SF.SL!Q:Q,Inf.!O$2-Inf.!F$10+B23),SF.SL!Q:R,2,FALSE)),"")</f>
        <v/>
      </c>
      <c r="G23" s="50"/>
      <c r="H23" s="50"/>
      <c r="I23" s="51"/>
      <c r="J23" s="12" t="str">
        <f>IFERROR(IF(B23&gt;Inf.!$I$10,"",H23),"")</f>
        <v/>
      </c>
      <c r="K23" s="8" t="str">
        <f t="shared" si="7"/>
        <v/>
      </c>
      <c r="L23" s="8" t="str">
        <f t="shared" si="2"/>
        <v/>
      </c>
      <c r="M23" s="8" t="str">
        <f ca="1">IFERROR(VLOOKUP(F23,SF.SL!F:O,10,FALSE),"")</f>
        <v/>
      </c>
      <c r="N23" s="8" t="str">
        <f t="shared" ca="1" si="6"/>
        <v/>
      </c>
      <c r="O23" s="8" t="str">
        <f t="shared" ca="1" si="3"/>
        <v/>
      </c>
      <c r="P23" s="8" t="str">
        <f ca="1">IFERROR(O23*100+Rec.!I16,"")</f>
        <v/>
      </c>
      <c r="Q23" s="8" t="str">
        <f t="shared" ca="1" si="4"/>
        <v/>
      </c>
      <c r="R23" s="8" t="str">
        <f t="shared" si="8"/>
        <v/>
      </c>
    </row>
    <row r="24" spans="1:18" ht="21.95" customHeight="1">
      <c r="A24" s="8" t="str">
        <f t="shared" ca="1" si="0"/>
        <v/>
      </c>
      <c r="B24" s="20" t="str">
        <f>IF(ROW()-8&gt;Inf.!$F$10,"",ROW()-8)</f>
        <v/>
      </c>
      <c r="C24" s="36" t="str">
        <f>IFERROR(VLOOKUP(F24,Rec.!B:H,4,FALSE),"")</f>
        <v/>
      </c>
      <c r="D24" s="36" t="str">
        <f>IFERROR(VLOOKUP(F24,Rec.!B:H,5,FALSE),"")</f>
        <v/>
      </c>
      <c r="E24" s="20" t="str">
        <f>IFERROR(VLOOKUP(F24,Rec.!B:H,6,FALSE),"")</f>
        <v/>
      </c>
      <c r="F24" s="20" t="str">
        <f>IFERROR(IF(B24&gt;Inf.!$F$10,"",VLOOKUP(LARGE(SF.SL!Q:Q,Inf.!O$2-Inf.!F$10+B24),SF.SL!Q:R,2,FALSE)),"")</f>
        <v/>
      </c>
      <c r="G24" s="50"/>
      <c r="H24" s="50"/>
      <c r="I24" s="51"/>
      <c r="J24" s="12" t="str">
        <f>IFERROR(IF(B24&gt;Inf.!$I$10,"",H24),"")</f>
        <v/>
      </c>
      <c r="K24" s="8" t="str">
        <f t="shared" si="7"/>
        <v/>
      </c>
      <c r="L24" s="8" t="str">
        <f t="shared" si="2"/>
        <v/>
      </c>
      <c r="M24" s="8" t="str">
        <f ca="1">IFERROR(VLOOKUP(F24,SF.SL!F:O,10,FALSE),"")</f>
        <v/>
      </c>
      <c r="N24" s="8" t="str">
        <f t="shared" ca="1" si="6"/>
        <v/>
      </c>
      <c r="O24" s="8" t="str">
        <f t="shared" ca="1" si="3"/>
        <v/>
      </c>
      <c r="P24" s="8" t="str">
        <f ca="1">IFERROR(O24*100+Rec.!I17,"")</f>
        <v/>
      </c>
      <c r="Q24" s="8" t="str">
        <f t="shared" ca="1" si="4"/>
        <v/>
      </c>
      <c r="R24" s="8" t="str">
        <f t="shared" si="8"/>
        <v/>
      </c>
    </row>
    <row r="25" spans="1:18" ht="21.95" customHeight="1">
      <c r="A25" s="8" t="str">
        <f t="shared" ca="1" si="0"/>
        <v/>
      </c>
      <c r="B25" s="20" t="str">
        <f>IF(ROW()-8&gt;Inf.!$F$10,"",ROW()-8)</f>
        <v/>
      </c>
      <c r="C25" s="36" t="str">
        <f>IFERROR(VLOOKUP(F25,Rec.!B:H,4,FALSE),"")</f>
        <v/>
      </c>
      <c r="D25" s="36" t="str">
        <f>IFERROR(VLOOKUP(F25,Rec.!B:H,5,FALSE),"")</f>
        <v/>
      </c>
      <c r="E25" s="20" t="str">
        <f>IFERROR(VLOOKUP(F25,Rec.!B:H,6,FALSE),"")</f>
        <v/>
      </c>
      <c r="F25" s="20" t="str">
        <f>IFERROR(IF(B25&gt;Inf.!$F$10,"",VLOOKUP(LARGE(SF.SL!Q:Q,Inf.!O$2-Inf.!F$10+B25),SF.SL!Q:R,2,FALSE)),"")</f>
        <v/>
      </c>
      <c r="G25" s="50"/>
      <c r="H25" s="50"/>
      <c r="I25" s="51"/>
      <c r="J25" s="12" t="str">
        <f>IFERROR(IF(B25&gt;Inf.!$I$10,"",H25),"")</f>
        <v/>
      </c>
      <c r="K25" s="8" t="str">
        <f t="shared" si="7"/>
        <v/>
      </c>
      <c r="L25" s="8" t="str">
        <f t="shared" si="2"/>
        <v/>
      </c>
      <c r="M25" s="8" t="str">
        <f ca="1">IFERROR(VLOOKUP(F25,SF.SL!F:O,10,FALSE),"")</f>
        <v/>
      </c>
      <c r="N25" s="8" t="str">
        <f t="shared" ca="1" si="6"/>
        <v/>
      </c>
      <c r="O25" s="8" t="str">
        <f t="shared" ca="1" si="3"/>
        <v/>
      </c>
      <c r="P25" s="8" t="str">
        <f ca="1">IFERROR(O25*100+Rec.!I18,"")</f>
        <v/>
      </c>
      <c r="Q25" s="8" t="str">
        <f t="shared" ca="1" si="4"/>
        <v/>
      </c>
      <c r="R25" s="8" t="str">
        <f t="shared" si="8"/>
        <v/>
      </c>
    </row>
    <row r="26" spans="1:18" ht="21.95" customHeight="1">
      <c r="A26" s="8" t="str">
        <f t="shared" ca="1" si="0"/>
        <v/>
      </c>
      <c r="B26" s="20" t="str">
        <f>IF(ROW()-8&gt;Inf.!$F$10,"",ROW()-8)</f>
        <v/>
      </c>
      <c r="C26" s="36" t="str">
        <f>IFERROR(VLOOKUP(F26,Rec.!B:H,4,FALSE),"")</f>
        <v/>
      </c>
      <c r="D26" s="36" t="str">
        <f>IFERROR(VLOOKUP(F26,Rec.!B:H,5,FALSE),"")</f>
        <v/>
      </c>
      <c r="E26" s="20" t="str">
        <f>IFERROR(VLOOKUP(F26,Rec.!B:H,6,FALSE),"")</f>
        <v/>
      </c>
      <c r="F26" s="20" t="str">
        <f>IFERROR(IF(B26&gt;Inf.!$F$10,"",VLOOKUP(LARGE(SF.SL!Q:Q,Inf.!O$2-Inf.!F$10+B26),SF.SL!Q:R,2,FALSE)),"")</f>
        <v/>
      </c>
      <c r="G26" s="50"/>
      <c r="H26" s="50"/>
      <c r="I26" s="51"/>
      <c r="J26" s="12" t="str">
        <f>IFERROR(IF(B26&gt;Inf.!$I$10,"",H26),"")</f>
        <v/>
      </c>
      <c r="K26" s="8" t="str">
        <f t="shared" si="7"/>
        <v/>
      </c>
      <c r="L26" s="8" t="str">
        <f t="shared" si="2"/>
        <v/>
      </c>
      <c r="M26" s="8" t="str">
        <f ca="1">IFERROR(VLOOKUP(F26,SF.SL!F:O,10,FALSE),"")</f>
        <v/>
      </c>
      <c r="N26" s="8" t="str">
        <f t="shared" ca="1" si="6"/>
        <v/>
      </c>
      <c r="O26" s="8" t="str">
        <f t="shared" ca="1" si="3"/>
        <v/>
      </c>
      <c r="P26" s="8" t="str">
        <f ca="1">IFERROR(O26*100+Rec.!I19,"")</f>
        <v/>
      </c>
      <c r="Q26" s="8" t="str">
        <f t="shared" ca="1" si="4"/>
        <v/>
      </c>
      <c r="R26" s="8" t="str">
        <f t="shared" si="8"/>
        <v/>
      </c>
    </row>
    <row r="27" spans="1:18" ht="21.95" customHeight="1">
      <c r="A27" s="8" t="str">
        <f t="shared" ca="1" si="0"/>
        <v/>
      </c>
      <c r="B27" s="20" t="str">
        <f>IF(ROW()-8&gt;Inf.!$F$10,"",ROW()-8)</f>
        <v/>
      </c>
      <c r="C27" s="36" t="str">
        <f>IFERROR(VLOOKUP(F27,Rec.!B:H,4,FALSE),"")</f>
        <v/>
      </c>
      <c r="D27" s="36" t="str">
        <f>IFERROR(VLOOKUP(F27,Rec.!B:H,5,FALSE),"")</f>
        <v/>
      </c>
      <c r="E27" s="20" t="str">
        <f>IFERROR(VLOOKUP(F27,Rec.!B:H,6,FALSE),"")</f>
        <v/>
      </c>
      <c r="F27" s="20" t="str">
        <f>IFERROR(IF(B27&gt;Inf.!$F$10,"",VLOOKUP(LARGE(SF.SL!Q:Q,Inf.!O$2-Inf.!F$10+B27),SF.SL!Q:R,2,FALSE)),"")</f>
        <v/>
      </c>
      <c r="G27" s="50"/>
      <c r="H27" s="50"/>
      <c r="I27" s="51"/>
      <c r="J27" s="12" t="str">
        <f>IFERROR(IF(B27&gt;Inf.!$I$10,"",H27),"")</f>
        <v/>
      </c>
      <c r="K27" s="8" t="str">
        <f t="shared" si="7"/>
        <v/>
      </c>
      <c r="L27" s="8" t="str">
        <f t="shared" si="2"/>
        <v/>
      </c>
      <c r="M27" s="8" t="str">
        <f ca="1">IFERROR(VLOOKUP(F27,SF.SL!F:O,10,FALSE),"")</f>
        <v/>
      </c>
      <c r="N27" s="8" t="str">
        <f t="shared" ca="1" si="6"/>
        <v/>
      </c>
      <c r="O27" s="8" t="str">
        <f t="shared" ca="1" si="3"/>
        <v/>
      </c>
      <c r="P27" s="8" t="str">
        <f ca="1">IFERROR(O27*100+Rec.!I20,"")</f>
        <v/>
      </c>
      <c r="Q27" s="8" t="str">
        <f t="shared" ca="1" si="4"/>
        <v/>
      </c>
      <c r="R27" s="8" t="str">
        <f t="shared" si="8"/>
        <v/>
      </c>
    </row>
    <row r="28" spans="1:18" ht="21.95" customHeight="1">
      <c r="A28" s="8" t="str">
        <f t="shared" ca="1" si="0"/>
        <v/>
      </c>
      <c r="B28" s="20" t="str">
        <f>IF(ROW()-8&gt;Inf.!$F$10,"",ROW()-8)</f>
        <v/>
      </c>
      <c r="C28" s="36" t="str">
        <f>IFERROR(VLOOKUP(F28,Rec.!B:H,4,FALSE),"")</f>
        <v/>
      </c>
      <c r="D28" s="36" t="str">
        <f>IFERROR(VLOOKUP(F28,Rec.!B:H,5,FALSE),"")</f>
        <v/>
      </c>
      <c r="E28" s="20" t="str">
        <f>IFERROR(VLOOKUP(F28,Rec.!B:H,6,FALSE),"")</f>
        <v/>
      </c>
      <c r="F28" s="20" t="str">
        <f>IFERROR(IF(B28&gt;Inf.!$F$10,"",VLOOKUP(LARGE(SF.SL!Q:Q,Inf.!O$2-Inf.!F$10+B28),SF.SL!Q:R,2,FALSE)),"")</f>
        <v/>
      </c>
      <c r="G28" s="50"/>
      <c r="H28" s="50"/>
      <c r="I28" s="51"/>
      <c r="J28" s="12" t="str">
        <f>IFERROR(IF(B28&gt;Inf.!$I$10,"",H28),"")</f>
        <v/>
      </c>
      <c r="K28" s="8" t="str">
        <f t="shared" si="7"/>
        <v/>
      </c>
      <c r="L28" s="8" t="str">
        <f t="shared" si="2"/>
        <v/>
      </c>
      <c r="M28" s="8" t="str">
        <f ca="1">IFERROR(VLOOKUP(F28,SF.SL!F:O,10,FALSE),"")</f>
        <v/>
      </c>
      <c r="N28" s="8" t="str">
        <f t="shared" ca="1" si="6"/>
        <v/>
      </c>
      <c r="O28" s="8" t="str">
        <f t="shared" ca="1" si="3"/>
        <v/>
      </c>
      <c r="P28" s="8" t="str">
        <f ca="1">IFERROR(O28*100+Rec.!I21,"")</f>
        <v/>
      </c>
      <c r="Q28" s="8" t="str">
        <f t="shared" ca="1" si="4"/>
        <v/>
      </c>
      <c r="R28" s="8" t="str">
        <f t="shared" si="8"/>
        <v/>
      </c>
    </row>
    <row r="29" spans="1:18" ht="21.95" customHeight="1">
      <c r="A29" s="8" t="str">
        <f t="shared" ca="1" si="0"/>
        <v/>
      </c>
      <c r="B29" s="20" t="str">
        <f>IF(ROW()-8&gt;Inf.!$F$10,"",ROW()-8)</f>
        <v/>
      </c>
      <c r="C29" s="36" t="str">
        <f>IFERROR(VLOOKUP(F29,Rec.!B:H,4,FALSE),"")</f>
        <v/>
      </c>
      <c r="D29" s="36" t="str">
        <f>IFERROR(VLOOKUP(F29,Rec.!B:H,5,FALSE),"")</f>
        <v/>
      </c>
      <c r="E29" s="20" t="str">
        <f>IFERROR(VLOOKUP(F29,Rec.!B:H,6,FALSE),"")</f>
        <v/>
      </c>
      <c r="F29" s="20" t="str">
        <f>IFERROR(IF(B29&gt;Inf.!$F$10,"",VLOOKUP(LARGE(SF.SL!Q:Q,Inf.!O$2-Inf.!F$10+B29),SF.SL!Q:R,2,FALSE)),"")</f>
        <v/>
      </c>
      <c r="G29" s="50"/>
      <c r="H29" s="50"/>
      <c r="I29" s="51"/>
      <c r="J29" s="12" t="str">
        <f>IFERROR(IF(B29&gt;Inf.!$I$10,"",H29),"")</f>
        <v/>
      </c>
      <c r="K29" s="8" t="str">
        <f t="shared" si="7"/>
        <v/>
      </c>
      <c r="L29" s="8" t="str">
        <f t="shared" si="2"/>
        <v/>
      </c>
      <c r="M29" s="8" t="str">
        <f ca="1">IFERROR(VLOOKUP(F29,SF.SL!F:O,10,FALSE),"")</f>
        <v/>
      </c>
      <c r="N29" s="8" t="str">
        <f t="shared" ca="1" si="6"/>
        <v/>
      </c>
      <c r="O29" s="8" t="str">
        <f t="shared" ca="1" si="3"/>
        <v/>
      </c>
      <c r="P29" s="8" t="str">
        <f ca="1">IFERROR(O29*100+Rec.!I22,"")</f>
        <v/>
      </c>
      <c r="Q29" s="8" t="str">
        <f t="shared" ca="1" si="4"/>
        <v/>
      </c>
      <c r="R29" s="8" t="str">
        <f t="shared" si="8"/>
        <v/>
      </c>
    </row>
    <row r="30" spans="1:18" ht="21.95" customHeight="1">
      <c r="A30" s="8" t="str">
        <f t="shared" ca="1" si="0"/>
        <v/>
      </c>
      <c r="B30" s="20" t="str">
        <f>IF(ROW()-8&gt;Inf.!$F$10,"",ROW()-8)</f>
        <v/>
      </c>
      <c r="C30" s="36" t="str">
        <f>IFERROR(VLOOKUP(F30,Rec.!B:H,4,FALSE),"")</f>
        <v/>
      </c>
      <c r="D30" s="36" t="str">
        <f>IFERROR(VLOOKUP(F30,Rec.!B:H,5,FALSE),"")</f>
        <v/>
      </c>
      <c r="E30" s="20" t="str">
        <f>IFERROR(VLOOKUP(F30,Rec.!B:H,6,FALSE),"")</f>
        <v/>
      </c>
      <c r="F30" s="20" t="str">
        <f>IFERROR(IF(B30&gt;Inf.!$F$10,"",VLOOKUP(LARGE(SF.SL!Q:Q,Inf.!O$2-Inf.!F$10+B30),SF.SL!Q:R,2,FALSE)),"")</f>
        <v/>
      </c>
      <c r="G30" s="50"/>
      <c r="H30" s="50"/>
      <c r="I30" s="51"/>
      <c r="J30" s="12" t="str">
        <f>IFERROR(IF(B30&gt;Inf.!$I$10,"",H30),"")</f>
        <v/>
      </c>
      <c r="K30" s="8" t="str">
        <f t="shared" si="7"/>
        <v/>
      </c>
      <c r="L30" s="8" t="str">
        <f t="shared" si="2"/>
        <v/>
      </c>
      <c r="M30" s="8" t="str">
        <f ca="1">IFERROR(VLOOKUP(F30,SF.SL!F:O,10,FALSE),"")</f>
        <v/>
      </c>
      <c r="N30" s="8" t="str">
        <f t="shared" ca="1" si="6"/>
        <v/>
      </c>
      <c r="O30" s="8" t="str">
        <f t="shared" ca="1" si="3"/>
        <v/>
      </c>
      <c r="P30" s="8" t="str">
        <f ca="1">IFERROR(O30*100+Rec.!I23,"")</f>
        <v/>
      </c>
      <c r="Q30" s="8" t="str">
        <f t="shared" ca="1" si="4"/>
        <v/>
      </c>
      <c r="R30" s="8" t="str">
        <f t="shared" si="8"/>
        <v/>
      </c>
    </row>
    <row r="31" spans="1:18" ht="21.95" customHeight="1">
      <c r="A31" s="8" t="str">
        <f t="shared" ca="1" si="0"/>
        <v/>
      </c>
      <c r="B31" s="20" t="str">
        <f>IF(ROW()-8&gt;Inf.!$F$10,"",ROW()-8)</f>
        <v/>
      </c>
      <c r="C31" s="36" t="str">
        <f>IFERROR(VLOOKUP(F31,Rec.!B:H,4,FALSE),"")</f>
        <v/>
      </c>
      <c r="D31" s="36" t="str">
        <f>IFERROR(VLOOKUP(F31,Rec.!B:H,5,FALSE),"")</f>
        <v/>
      </c>
      <c r="E31" s="20" t="str">
        <f>IFERROR(VLOOKUP(F31,Rec.!B:H,6,FALSE),"")</f>
        <v/>
      </c>
      <c r="F31" s="20" t="str">
        <f>IFERROR(IF(B31&gt;Inf.!$F$10,"",VLOOKUP(LARGE(SF.SL!Q:Q,Inf.!O$2-Inf.!F$10+B31),SF.SL!Q:R,2,FALSE)),"")</f>
        <v/>
      </c>
      <c r="G31" s="50"/>
      <c r="H31" s="50"/>
      <c r="I31" s="51"/>
      <c r="J31" s="12" t="str">
        <f>IFERROR(IF(B31&gt;Inf.!$I$10,"",H31),"")</f>
        <v/>
      </c>
      <c r="K31" s="8" t="str">
        <f t="shared" si="7"/>
        <v/>
      </c>
      <c r="L31" s="8" t="str">
        <f t="shared" si="2"/>
        <v/>
      </c>
      <c r="M31" s="8" t="str">
        <f ca="1">IFERROR(VLOOKUP(F31,SF.SL!F:O,10,FALSE),"")</f>
        <v/>
      </c>
      <c r="N31" s="8" t="str">
        <f t="shared" ca="1" si="6"/>
        <v/>
      </c>
      <c r="O31" s="8" t="str">
        <f t="shared" ca="1" si="3"/>
        <v/>
      </c>
      <c r="P31" s="8" t="str">
        <f ca="1">IFERROR(O31*100+Rec.!I24,"")</f>
        <v/>
      </c>
      <c r="Q31" s="8" t="str">
        <f t="shared" ca="1" si="4"/>
        <v/>
      </c>
      <c r="R31" s="8" t="str">
        <f t="shared" si="8"/>
        <v/>
      </c>
    </row>
    <row r="32" spans="1:18" ht="21.95" customHeight="1">
      <c r="A32" s="8" t="str">
        <f t="shared" ca="1" si="0"/>
        <v/>
      </c>
      <c r="B32" s="20" t="str">
        <f>IF(ROW()-8&gt;Inf.!$F$10,"",ROW()-8)</f>
        <v/>
      </c>
      <c r="C32" s="36" t="str">
        <f>IFERROR(VLOOKUP(F32,Rec.!B:H,4,FALSE),"")</f>
        <v/>
      </c>
      <c r="D32" s="36" t="str">
        <f>IFERROR(VLOOKUP(F32,Rec.!B:H,5,FALSE),"")</f>
        <v/>
      </c>
      <c r="E32" s="20" t="str">
        <f>IFERROR(VLOOKUP(F32,Rec.!B:H,6,FALSE),"")</f>
        <v/>
      </c>
      <c r="F32" s="20" t="str">
        <f>IFERROR(IF(B32&gt;Inf.!$F$10,"",VLOOKUP(LARGE(SF.SL!Q:Q,Inf.!O$2-Inf.!F$10+B32),SF.SL!Q:R,2,FALSE)),"")</f>
        <v/>
      </c>
      <c r="G32" s="50"/>
      <c r="H32" s="50"/>
      <c r="I32" s="51"/>
      <c r="J32" s="12" t="str">
        <f>IFERROR(IF(B32&gt;Inf.!$I$10,"",H32),"")</f>
        <v/>
      </c>
      <c r="K32" s="8" t="str">
        <f t="shared" si="7"/>
        <v/>
      </c>
      <c r="L32" s="8" t="str">
        <f t="shared" si="2"/>
        <v/>
      </c>
      <c r="M32" s="8" t="str">
        <f ca="1">IFERROR(VLOOKUP(F32,SF.SL!F:O,10,FALSE),"")</f>
        <v/>
      </c>
      <c r="N32" s="8" t="str">
        <f t="shared" ca="1" si="6"/>
        <v/>
      </c>
      <c r="O32" s="8" t="str">
        <f t="shared" ca="1" si="3"/>
        <v/>
      </c>
      <c r="P32" s="8" t="str">
        <f ca="1">IFERROR(O32*100+Rec.!I25,"")</f>
        <v/>
      </c>
      <c r="Q32" s="8" t="str">
        <f t="shared" ca="1" si="4"/>
        <v/>
      </c>
      <c r="R32" s="8" t="str">
        <f t="shared" si="8"/>
        <v/>
      </c>
    </row>
  </sheetData>
  <mergeCells count="5">
    <mergeCell ref="B1:G1"/>
    <mergeCell ref="B2:G2"/>
    <mergeCell ref="E6:F6"/>
    <mergeCell ref="E4:F4"/>
    <mergeCell ref="E5:F5"/>
  </mergeCells>
  <conditionalFormatting sqref="B9:I32">
    <cfRule type="expression" dxfId="14" priority="1">
      <formula>$C9&lt;&gt;""</formula>
    </cfRule>
  </conditionalFormatting>
  <pageMargins left="0.92" right="0.7" top="0.75" bottom="0.75" header="0.3" footer="0.3"/>
  <pageSetup paperSize="9" fitToHeight="0" orientation="portrait" horizontalDpi="200" verticalDpi="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33"/>
  <sheetViews>
    <sheetView zoomScaleNormal="100" workbookViewId="0">
      <pane ySplit="8" topLeftCell="A9" activePane="bottomLeft" state="frozen"/>
      <selection pane="bottomLeft" activeCell="G16" sqref="G16"/>
    </sheetView>
  </sheetViews>
  <sheetFormatPr defaultRowHeight="15"/>
  <cols>
    <col min="1" max="1" width="6.140625" bestFit="1" customWidth="1"/>
    <col min="2" max="2" width="17.28515625" customWidth="1"/>
    <col min="3" max="3" width="16.42578125" customWidth="1"/>
    <col min="4" max="4" width="6.7109375" customWidth="1"/>
    <col min="5" max="5" width="8.42578125" bestFit="1" customWidth="1"/>
    <col min="6" max="6" width="8" customWidth="1"/>
    <col min="7" max="7" width="6.85546875" customWidth="1"/>
    <col min="8" max="8" width="9.7109375" customWidth="1"/>
    <col min="9" max="9" width="12.7109375" style="41" customWidth="1"/>
    <col min="10" max="10" width="9.85546875" customWidth="1"/>
  </cols>
  <sheetData>
    <row r="1" spans="1:12" s="41" customFormat="1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147"/>
      <c r="I1" s="147"/>
      <c r="L1" s="44"/>
    </row>
    <row r="2" spans="1:12" s="41" customFormat="1" ht="18" customHeight="1">
      <c r="A2" s="146" t="str">
        <f>"Resultlist final "&amp;Inf.!C7 &amp;" " &amp;Inf.!C8&amp;" Lead"</f>
        <v>Resultlist final Women  Lead</v>
      </c>
      <c r="B2" s="146"/>
      <c r="C2" s="146"/>
      <c r="D2" s="146"/>
      <c r="E2" s="146"/>
      <c r="F2" s="146"/>
      <c r="G2" s="146"/>
      <c r="H2" s="146"/>
      <c r="I2" s="146"/>
      <c r="L2" s="44"/>
    </row>
    <row r="3" spans="1:12" s="41" customFormat="1" ht="18" customHeight="1">
      <c r="D3" s="43"/>
      <c r="E3" s="43"/>
      <c r="G3" s="56"/>
      <c r="H3" s="56"/>
      <c r="L3" s="44"/>
    </row>
    <row r="4" spans="1:12" s="41" customFormat="1" ht="18" customHeight="1">
      <c r="B4" s="80" t="s">
        <v>18</v>
      </c>
      <c r="C4" s="151" t="str">
        <f>Inf.!C5</f>
        <v xml:space="preserve">Zilina LaSkala, Slovakia </v>
      </c>
      <c r="D4" s="151"/>
      <c r="E4" s="46"/>
      <c r="F4" s="46"/>
      <c r="G4" s="46"/>
      <c r="H4" s="46"/>
      <c r="I4" s="47"/>
      <c r="L4" s="44"/>
    </row>
    <row r="5" spans="1:12" s="41" customFormat="1" ht="18" customHeight="1">
      <c r="B5" s="80" t="s">
        <v>19</v>
      </c>
      <c r="C5" s="152" t="str">
        <f>Inf.!F5</f>
        <v xml:space="preserve">Zilina LaSkala, Slovakia </v>
      </c>
      <c r="D5" s="152"/>
      <c r="E5" s="46"/>
      <c r="G5" s="76"/>
      <c r="H5" s="76"/>
      <c r="I5" s="47"/>
      <c r="L5" s="44"/>
    </row>
    <row r="6" spans="1:12" s="41" customFormat="1" ht="18" customHeight="1">
      <c r="B6" s="80"/>
      <c r="C6" s="82"/>
      <c r="D6" s="57"/>
      <c r="E6" s="46"/>
      <c r="F6" s="80" t="s">
        <v>29</v>
      </c>
      <c r="G6" s="161"/>
      <c r="H6" s="161"/>
      <c r="I6" s="47"/>
      <c r="L6" s="44"/>
    </row>
    <row r="7" spans="1:12" s="41" customFormat="1" ht="18" customHeight="1">
      <c r="B7" s="80"/>
      <c r="C7" s="82"/>
      <c r="D7" s="57"/>
      <c r="E7" s="46"/>
      <c r="F7" s="46"/>
      <c r="G7" s="46"/>
      <c r="H7" s="46"/>
      <c r="I7" s="47"/>
      <c r="L7" s="44"/>
    </row>
    <row r="8" spans="1:12" ht="35.1" customHeight="1">
      <c r="A8" s="34" t="s">
        <v>25</v>
      </c>
      <c r="B8" s="34" t="s">
        <v>15</v>
      </c>
      <c r="C8" s="34" t="s">
        <v>16</v>
      </c>
      <c r="D8" s="35" t="s">
        <v>45</v>
      </c>
      <c r="E8" s="34" t="s">
        <v>22</v>
      </c>
      <c r="F8" s="34" t="s">
        <v>28</v>
      </c>
      <c r="G8" s="34" t="s">
        <v>24</v>
      </c>
      <c r="H8" s="35" t="s">
        <v>40</v>
      </c>
      <c r="I8" s="49" t="s">
        <v>30</v>
      </c>
      <c r="J8" s="15"/>
      <c r="K8" s="15"/>
      <c r="L8" s="11"/>
    </row>
    <row r="9" spans="1:12" ht="21.95" customHeight="1">
      <c r="A9" s="20" t="str">
        <f ca="1">VLOOKUP(E9,F.SL!F:O,10,FALSE)</f>
        <v/>
      </c>
      <c r="B9" s="33" t="str">
        <f ca="1">IFERROR(VLOOKUP(E9,Rec.!B:H,4,FALSE),"")</f>
        <v/>
      </c>
      <c r="C9" s="33" t="str">
        <f ca="1">IFERROR(VLOOKUP(E9,Rec.!B:H,5,FALSE),"")</f>
        <v/>
      </c>
      <c r="D9" s="20" t="str">
        <f ca="1">IFERROR(VLOOKUP(E9,Rec.!B:H,6,FALSE),"")</f>
        <v/>
      </c>
      <c r="E9" s="20" t="str">
        <f ca="1">IFERROR(VLOOKUP(ROW()-8,F.SL!Q:R,2,FALSE),"")</f>
        <v/>
      </c>
      <c r="F9" s="20"/>
      <c r="G9" s="39">
        <f ca="1">IF(ROW()-8&gt;Inf.!$F$10,"",VLOOKUP(E9,F.SL!F:I,4,FALSE))</f>
        <v>3.25</v>
      </c>
      <c r="H9" s="26" t="str">
        <f ca="1">IF(ROW()-8&gt;Inf.!$F$10,"",VLOOKUP(E9,F.SL!F:M,8,FALSE))</f>
        <v/>
      </c>
      <c r="I9" s="58"/>
      <c r="J9" t="str">
        <f t="shared" ref="J9:J33" ca="1" si="0">IFERROR(_xlfn.RANK.AVG(A9,A:A,1),"")</f>
        <v/>
      </c>
    </row>
    <row r="10" spans="1:12" ht="21.95" customHeight="1">
      <c r="A10" s="20" t="str">
        <f ca="1">VLOOKUP(E10,F.SL!F:O,10,FALSE)</f>
        <v/>
      </c>
      <c r="B10" s="33" t="str">
        <f ca="1">IFERROR(VLOOKUP(E10,Rec.!B:H,4,FALSE),"")</f>
        <v/>
      </c>
      <c r="C10" s="33" t="str">
        <f ca="1">IFERROR(VLOOKUP(E10,Rec.!B:H,5,FALSE),"")</f>
        <v/>
      </c>
      <c r="D10" s="20" t="str">
        <f ca="1">IFERROR(VLOOKUP(E10,Rec.!B:H,6,FALSE),"")</f>
        <v/>
      </c>
      <c r="E10" s="20" t="str">
        <f ca="1">IFERROR(VLOOKUP(ROW()-8,F.SL!Q:R,2,FALSE),"")</f>
        <v/>
      </c>
      <c r="F10" s="20"/>
      <c r="G10" s="39">
        <f ca="1">IF(ROW()-8&gt;Inf.!$F$10,"",VLOOKUP(E10,F.SL!F:I,4,FALSE))</f>
        <v>3.25</v>
      </c>
      <c r="H10" s="26" t="str">
        <f ca="1">IF(ROW()-8&gt;Inf.!$F$10,"",VLOOKUP(E10,F.SL!F:M,8,FALSE))</f>
        <v/>
      </c>
      <c r="I10" s="58"/>
      <c r="J10" t="str">
        <f t="shared" ca="1" si="0"/>
        <v/>
      </c>
    </row>
    <row r="11" spans="1:12" ht="21.95" customHeight="1">
      <c r="A11" s="20" t="str">
        <f ca="1">VLOOKUP(E11,F.SL!F:O,10,FALSE)</f>
        <v/>
      </c>
      <c r="B11" s="33" t="str">
        <f ca="1">IFERROR(VLOOKUP(E11,Rec.!B:H,4,FALSE),"")</f>
        <v/>
      </c>
      <c r="C11" s="33" t="str">
        <f ca="1">IFERROR(VLOOKUP(E11,Rec.!B:H,5,FALSE),"")</f>
        <v/>
      </c>
      <c r="D11" s="20" t="str">
        <f ca="1">IFERROR(VLOOKUP(E11,Rec.!B:H,6,FALSE),"")</f>
        <v/>
      </c>
      <c r="E11" s="20" t="str">
        <f ca="1">IFERROR(VLOOKUP(ROW()-8,F.SL!Q:R,2,FALSE),"")</f>
        <v/>
      </c>
      <c r="F11" s="20"/>
      <c r="G11" s="39">
        <f ca="1">IF(ROW()-8&gt;Inf.!$F$10,"",VLOOKUP(E11,F.SL!F:I,4,FALSE))</f>
        <v>3.25</v>
      </c>
      <c r="H11" s="26" t="str">
        <f ca="1">IF(ROW()-8&gt;Inf.!$F$10,"",VLOOKUP(E11,F.SL!F:M,8,FALSE))</f>
        <v/>
      </c>
      <c r="I11" s="58"/>
      <c r="J11" t="str">
        <f t="shared" ca="1" si="0"/>
        <v/>
      </c>
    </row>
    <row r="12" spans="1:12" ht="21.95" customHeight="1">
      <c r="A12" s="20" t="str">
        <f ca="1">VLOOKUP(E12,F.SL!F:O,10,FALSE)</f>
        <v/>
      </c>
      <c r="B12" s="33" t="str">
        <f ca="1">IFERROR(VLOOKUP(E12,Rec.!B:H,4,FALSE),"")</f>
        <v/>
      </c>
      <c r="C12" s="33" t="str">
        <f ca="1">IFERROR(VLOOKUP(E12,Rec.!B:H,5,FALSE),"")</f>
        <v/>
      </c>
      <c r="D12" s="20" t="str">
        <f ca="1">IFERROR(VLOOKUP(E12,Rec.!B:H,6,FALSE),"")</f>
        <v/>
      </c>
      <c r="E12" s="20" t="str">
        <f ca="1">IFERROR(VLOOKUP(ROW()-8,F.SL!Q:R,2,FALSE),"")</f>
        <v/>
      </c>
      <c r="F12" s="20"/>
      <c r="G12" s="39">
        <f ca="1">IF(ROW()-8&gt;Inf.!$F$10,"",VLOOKUP(E12,F.SL!F:I,4,FALSE))</f>
        <v>3.25</v>
      </c>
      <c r="H12" s="26" t="str">
        <f ca="1">IF(ROW()-8&gt;Inf.!$F$10,"",VLOOKUP(E12,F.SL!F:M,8,FALSE))</f>
        <v/>
      </c>
      <c r="I12" s="58"/>
      <c r="J12" t="str">
        <f t="shared" ca="1" si="0"/>
        <v/>
      </c>
    </row>
    <row r="13" spans="1:12" ht="21.95" customHeight="1">
      <c r="A13" s="20" t="str">
        <f ca="1">VLOOKUP(E13,F.SL!F:O,10,FALSE)</f>
        <v/>
      </c>
      <c r="B13" s="33" t="str">
        <f ca="1">IFERROR(VLOOKUP(E13,Rec.!B:H,4,FALSE),"")</f>
        <v/>
      </c>
      <c r="C13" s="33" t="str">
        <f ca="1">IFERROR(VLOOKUP(E13,Rec.!B:H,5,FALSE),"")</f>
        <v/>
      </c>
      <c r="D13" s="20" t="str">
        <f ca="1">IFERROR(VLOOKUP(E13,Rec.!B:H,6,FALSE),"")</f>
        <v/>
      </c>
      <c r="E13" s="20" t="str">
        <f ca="1">IFERROR(VLOOKUP(ROW()-8,F.SL!Q:R,2,FALSE),"")</f>
        <v/>
      </c>
      <c r="F13" s="20"/>
      <c r="G13" s="39">
        <f ca="1">IF(ROW()-8&gt;Inf.!$F$10,"",VLOOKUP(E13,F.SL!F:I,4,FALSE))</f>
        <v>3.25</v>
      </c>
      <c r="H13" s="26" t="str">
        <f ca="1">IF(ROW()-8&gt;Inf.!$F$10,"",VLOOKUP(E13,F.SL!F:M,8,FALSE))</f>
        <v/>
      </c>
      <c r="I13" s="58"/>
      <c r="J13" t="str">
        <f t="shared" ca="1" si="0"/>
        <v/>
      </c>
    </row>
    <row r="14" spans="1:12" ht="21.95" customHeight="1">
      <c r="A14" s="20" t="str">
        <f ca="1">VLOOKUP(E14,F.SL!F:O,10,FALSE)</f>
        <v/>
      </c>
      <c r="B14" s="33" t="str">
        <f ca="1">IFERROR(VLOOKUP(E14,Rec.!B:H,4,FALSE),"")</f>
        <v/>
      </c>
      <c r="C14" s="33" t="str">
        <f ca="1">IFERROR(VLOOKUP(E14,Rec.!B:H,5,FALSE),"")</f>
        <v/>
      </c>
      <c r="D14" s="20" t="str">
        <f ca="1">IFERROR(VLOOKUP(E14,Rec.!B:H,6,FALSE),"")</f>
        <v/>
      </c>
      <c r="E14" s="20" t="str">
        <f ca="1">IFERROR(VLOOKUP(ROW()-8,F.SL!Q:R,2,FALSE),"")</f>
        <v/>
      </c>
      <c r="F14" s="20"/>
      <c r="G14" s="39">
        <f ca="1">IF(ROW()-8&gt;Inf.!$F$10,"",VLOOKUP(E14,F.SL!F:I,4,FALSE))</f>
        <v>3.25</v>
      </c>
      <c r="H14" s="26" t="str">
        <f ca="1">IF(ROW()-8&gt;Inf.!$F$10,"",VLOOKUP(E14,F.SL!F:M,8,FALSE))</f>
        <v/>
      </c>
      <c r="I14" s="58"/>
      <c r="J14" t="str">
        <f t="shared" ca="1" si="0"/>
        <v/>
      </c>
    </row>
    <row r="15" spans="1:12" ht="21.95" customHeight="1">
      <c r="A15" s="20" t="str">
        <f ca="1">VLOOKUP(E15,F.SL!F:O,10,FALSE)</f>
        <v/>
      </c>
      <c r="B15" s="33" t="str">
        <f ca="1">IFERROR(VLOOKUP(E15,Rec.!B:H,4,FALSE),"")</f>
        <v/>
      </c>
      <c r="C15" s="33" t="str">
        <f ca="1">IFERROR(VLOOKUP(E15,Rec.!B:H,5,FALSE),"")</f>
        <v/>
      </c>
      <c r="D15" s="20" t="str">
        <f ca="1">IFERROR(VLOOKUP(E15,Rec.!B:H,6,FALSE),"")</f>
        <v/>
      </c>
      <c r="E15" s="20" t="str">
        <f ca="1">IFERROR(VLOOKUP(ROW()-8,F.SL!Q:R,2,FALSE),"")</f>
        <v/>
      </c>
      <c r="F15" s="20"/>
      <c r="G15" s="39" t="str">
        <f>IF(ROW()-8&gt;Inf.!$F$10,"",VLOOKUP(E15,F.SL!F:I,4,FALSE))</f>
        <v/>
      </c>
      <c r="H15" s="26" t="str">
        <f>IF(ROW()-8&gt;Inf.!$F$10,"",VLOOKUP(E15,F.SL!F:M,8,FALSE))</f>
        <v/>
      </c>
      <c r="I15" s="58"/>
      <c r="J15" t="str">
        <f t="shared" ca="1" si="0"/>
        <v/>
      </c>
    </row>
    <row r="16" spans="1:12" ht="21.95" customHeight="1">
      <c r="A16" s="20" t="str">
        <f ca="1">VLOOKUP(E16,F.SL!F:O,10,FALSE)</f>
        <v/>
      </c>
      <c r="B16" s="33" t="str">
        <f ca="1">IFERROR(VLOOKUP(E16,Rec.!B:H,4,FALSE),"")</f>
        <v/>
      </c>
      <c r="C16" s="33" t="str">
        <f ca="1">IFERROR(VLOOKUP(E16,Rec.!B:H,5,FALSE),"")</f>
        <v/>
      </c>
      <c r="D16" s="20" t="str">
        <f ca="1">IFERROR(VLOOKUP(E16,Rec.!B:H,6,FALSE),"")</f>
        <v/>
      </c>
      <c r="E16" s="20" t="str">
        <f ca="1">IFERROR(VLOOKUP(ROW()-8,F.SL!Q:R,2,FALSE),"")</f>
        <v/>
      </c>
      <c r="F16" s="20"/>
      <c r="G16" s="39" t="str">
        <f>IF(ROW()-8&gt;Inf.!$F$10,"",VLOOKUP(E16,F.SL!F:I,4,FALSE))</f>
        <v/>
      </c>
      <c r="H16" s="26" t="str">
        <f>IF(ROW()-8&gt;Inf.!$F$10,"",VLOOKUP(E16,F.SL!F:M,8,FALSE))</f>
        <v/>
      </c>
      <c r="I16" s="58"/>
      <c r="J16" t="str">
        <f t="shared" ca="1" si="0"/>
        <v/>
      </c>
    </row>
    <row r="17" spans="1:10" ht="21.95" customHeight="1">
      <c r="A17" s="20" t="str">
        <f ca="1">VLOOKUP(E17,F.SL!F:O,10,FALSE)</f>
        <v/>
      </c>
      <c r="B17" s="33" t="str">
        <f ca="1">IFERROR(VLOOKUP(E17,Rec.!B:H,4,FALSE),"")</f>
        <v/>
      </c>
      <c r="C17" s="33" t="str">
        <f ca="1">IFERROR(VLOOKUP(E17,Rec.!B:H,5,FALSE),"")</f>
        <v/>
      </c>
      <c r="D17" s="20" t="str">
        <f ca="1">IFERROR(VLOOKUP(E17,Rec.!B:H,6,FALSE),"")</f>
        <v/>
      </c>
      <c r="E17" s="20" t="str">
        <f ca="1">IFERROR(VLOOKUP(ROW()-8,F.SL!Q:R,2,FALSE),"")</f>
        <v/>
      </c>
      <c r="F17" s="20">
        <f ca="1">VLOOKUP(E17,F.SL!F:J,5,FALSE)</f>
        <v>1.01</v>
      </c>
      <c r="G17" s="39" t="str">
        <f>IF(ROW()-8&gt;Inf.!$F$10,"",VLOOKUP(E17,F.SL!F:I,4,FALSE))</f>
        <v/>
      </c>
      <c r="H17" s="26" t="str">
        <f>IF(ROW()-8&gt;Inf.!$F$10,"",VLOOKUP(E17,F.SL!F:M,8,FALSE))</f>
        <v/>
      </c>
      <c r="I17" s="58"/>
      <c r="J17" t="str">
        <f t="shared" ca="1" si="0"/>
        <v/>
      </c>
    </row>
    <row r="18" spans="1:10" ht="21.95" customHeight="1">
      <c r="A18" s="20" t="str">
        <f ca="1">VLOOKUP(E18,F.SL!F:O,10,FALSE)</f>
        <v/>
      </c>
      <c r="B18" s="33" t="str">
        <f ca="1">IFERROR(VLOOKUP(E18,Rec.!B:H,4,FALSE),"")</f>
        <v/>
      </c>
      <c r="C18" s="33" t="str">
        <f ca="1">IFERROR(VLOOKUP(E18,Rec.!B:H,5,FALSE),"")</f>
        <v/>
      </c>
      <c r="D18" s="20" t="str">
        <f ca="1">IFERROR(VLOOKUP(E18,Rec.!B:H,6,FALSE),"")</f>
        <v/>
      </c>
      <c r="E18" s="20" t="str">
        <f ca="1">IFERROR(VLOOKUP(ROW()-8,F.SL!Q:R,2,FALSE),"")</f>
        <v/>
      </c>
      <c r="F18" s="20">
        <f ca="1">VLOOKUP(E18,F.SL!F:J,5,FALSE)</f>
        <v>1.01</v>
      </c>
      <c r="G18" s="39" t="str">
        <f>IF(ROW()-8&gt;Inf.!$F$10,"",VLOOKUP(E18,F.SL!F:I,4,FALSE))</f>
        <v/>
      </c>
      <c r="H18" s="26" t="str">
        <f>IF(ROW()-8&gt;Inf.!$F$10,"",VLOOKUP(E18,F.SL!F:M,8,FALSE))</f>
        <v/>
      </c>
      <c r="I18" s="58"/>
      <c r="J18" t="str">
        <f t="shared" ca="1" si="0"/>
        <v/>
      </c>
    </row>
    <row r="19" spans="1:10" ht="21.95" customHeight="1">
      <c r="A19" s="20" t="str">
        <f ca="1">VLOOKUP(E19,F.SL!F:O,10,FALSE)</f>
        <v/>
      </c>
      <c r="B19" s="33" t="str">
        <f ca="1">IFERROR(VLOOKUP(E19,Rec.!B:H,4,FALSE),"")</f>
        <v/>
      </c>
      <c r="C19" s="33" t="str">
        <f ca="1">IFERROR(VLOOKUP(E19,Rec.!B:H,5,FALSE),"")</f>
        <v/>
      </c>
      <c r="D19" s="20" t="str">
        <f ca="1">IFERROR(VLOOKUP(E19,Rec.!B:H,6,FALSE),"")</f>
        <v/>
      </c>
      <c r="E19" s="20" t="str">
        <f ca="1">IFERROR(VLOOKUP(ROW()-8,F.SL!Q:R,2,FALSE),"")</f>
        <v/>
      </c>
      <c r="F19" s="20">
        <f ca="1">VLOOKUP(E19,F.SL!F:J,5,FALSE)</f>
        <v>1.01</v>
      </c>
      <c r="G19" s="39" t="str">
        <f>IF(ROW()-8&gt;Inf.!$F$10,"",VLOOKUP(E19,F.SL!F:I,4,FALSE))</f>
        <v/>
      </c>
      <c r="H19" s="26" t="str">
        <f>IF(ROW()-8&gt;Inf.!$F$10,"",VLOOKUP(E19,F.SL!F:M,8,FALSE))</f>
        <v/>
      </c>
      <c r="I19" s="58"/>
      <c r="J19" t="str">
        <f t="shared" ca="1" si="0"/>
        <v/>
      </c>
    </row>
    <row r="20" spans="1:10" ht="21.95" customHeight="1">
      <c r="A20" s="20" t="str">
        <f ca="1">VLOOKUP(E20,F.SL!F:O,10,FALSE)</f>
        <v/>
      </c>
      <c r="B20" s="33" t="str">
        <f ca="1">IFERROR(VLOOKUP(E20,Rec.!B:H,4,FALSE),"")</f>
        <v/>
      </c>
      <c r="C20" s="33" t="str">
        <f ca="1">IFERROR(VLOOKUP(E20,Rec.!B:H,5,FALSE),"")</f>
        <v/>
      </c>
      <c r="D20" s="20" t="str">
        <f ca="1">IFERROR(VLOOKUP(E20,Rec.!B:H,6,FALSE),"")</f>
        <v/>
      </c>
      <c r="E20" s="20" t="str">
        <f ca="1">IFERROR(VLOOKUP(ROW()-8,F.SL!Q:R,2,FALSE),"")</f>
        <v/>
      </c>
      <c r="F20" s="20">
        <f ca="1">VLOOKUP(E20,F.SL!F:J,5,FALSE)</f>
        <v>1.01</v>
      </c>
      <c r="G20" s="39" t="str">
        <f>IF(ROW()-8&gt;Inf.!$F$10,"",VLOOKUP(E20,F.SL!F:I,4,FALSE))</f>
        <v/>
      </c>
      <c r="H20" s="26" t="str">
        <f>IF(ROW()-8&gt;Inf.!$F$10,"",VLOOKUP(E20,F.SL!F:M,8,FALSE))</f>
        <v/>
      </c>
      <c r="I20" s="58"/>
      <c r="J20" t="str">
        <f t="shared" ca="1" si="0"/>
        <v/>
      </c>
    </row>
    <row r="21" spans="1:10" ht="21.95" customHeight="1">
      <c r="A21" s="20" t="str">
        <f ca="1">VLOOKUP(E21,F.SL!F:O,10,FALSE)</f>
        <v/>
      </c>
      <c r="B21" s="33" t="str">
        <f ca="1">IFERROR(VLOOKUP(E21,Rec.!B:H,4,FALSE),"")</f>
        <v/>
      </c>
      <c r="C21" s="33" t="str">
        <f ca="1">IFERROR(VLOOKUP(E21,Rec.!B:H,5,FALSE),"")</f>
        <v/>
      </c>
      <c r="D21" s="20" t="str">
        <f ca="1">IFERROR(VLOOKUP(E21,Rec.!B:H,6,FALSE),"")</f>
        <v/>
      </c>
      <c r="E21" s="20" t="str">
        <f ca="1">IFERROR(VLOOKUP(ROW()-8,F.SL!Q:R,2,FALSE),"")</f>
        <v/>
      </c>
      <c r="F21" s="20">
        <f ca="1">VLOOKUP(E21,F.SL!F:J,5,FALSE)</f>
        <v>1.01</v>
      </c>
      <c r="G21" s="39" t="str">
        <f>IF(ROW()-8&gt;Inf.!$F$10,"",VLOOKUP(E21,F.SL!F:I,4,FALSE))</f>
        <v/>
      </c>
      <c r="H21" s="26" t="str">
        <f>IF(ROW()-8&gt;Inf.!$F$10,"",VLOOKUP(E21,F.SL!F:M,8,FALSE))</f>
        <v/>
      </c>
      <c r="I21" s="58"/>
      <c r="J21" t="str">
        <f t="shared" ca="1" si="0"/>
        <v/>
      </c>
    </row>
    <row r="22" spans="1:10" ht="21.95" customHeight="1">
      <c r="A22" s="20" t="str">
        <f ca="1">VLOOKUP(E22,F.SL!F:O,10,FALSE)</f>
        <v/>
      </c>
      <c r="B22" s="33" t="str">
        <f ca="1">IFERROR(VLOOKUP(E22,Rec.!B:H,4,FALSE),"")</f>
        <v/>
      </c>
      <c r="C22" s="33" t="str">
        <f ca="1">IFERROR(VLOOKUP(E22,Rec.!B:H,5,FALSE),"")</f>
        <v/>
      </c>
      <c r="D22" s="20" t="str">
        <f ca="1">IFERROR(VLOOKUP(E22,Rec.!B:H,6,FALSE),"")</f>
        <v/>
      </c>
      <c r="E22" s="20" t="str">
        <f ca="1">IFERROR(VLOOKUP(ROW()-8,F.SL!Q:R,2,FALSE),"")</f>
        <v/>
      </c>
      <c r="F22" s="20">
        <f ca="1">VLOOKUP(E22,F.SL!F:J,5,FALSE)</f>
        <v>1.01</v>
      </c>
      <c r="G22" s="39" t="str">
        <f>IF(ROW()-8&gt;Inf.!$F$10,"",VLOOKUP(E22,F.SL!F:I,4,FALSE))</f>
        <v/>
      </c>
      <c r="H22" s="26" t="str">
        <f>IF(ROW()-8&gt;Inf.!$F$10,"",VLOOKUP(E22,F.SL!F:M,8,FALSE))</f>
        <v/>
      </c>
      <c r="I22" s="58"/>
      <c r="J22" t="str">
        <f t="shared" ca="1" si="0"/>
        <v/>
      </c>
    </row>
    <row r="23" spans="1:10" ht="21.95" customHeight="1">
      <c r="A23" s="20" t="str">
        <f ca="1">VLOOKUP(E23,F.SL!F:O,10,FALSE)</f>
        <v/>
      </c>
      <c r="B23" s="33" t="str">
        <f ca="1">IFERROR(VLOOKUP(E23,Rec.!B:H,4,FALSE),"")</f>
        <v/>
      </c>
      <c r="C23" s="33" t="str">
        <f ca="1">IFERROR(VLOOKUP(E23,Rec.!B:H,5,FALSE),"")</f>
        <v/>
      </c>
      <c r="D23" s="20" t="str">
        <f ca="1">IFERROR(VLOOKUP(E23,Rec.!B:H,6,FALSE),"")</f>
        <v/>
      </c>
      <c r="E23" s="20" t="str">
        <f ca="1">IFERROR(VLOOKUP(ROW()-8,F.SL!Q:R,2,FALSE),"")</f>
        <v/>
      </c>
      <c r="F23" s="20">
        <f ca="1">VLOOKUP(E23,F.SL!F:J,5,FALSE)</f>
        <v>1.01</v>
      </c>
      <c r="G23" s="39" t="str">
        <f>IF(ROW()-8&gt;Inf.!$F$10,"",VLOOKUP(E23,F.SL!F:I,4,FALSE))</f>
        <v/>
      </c>
      <c r="H23" s="26" t="str">
        <f>IF(ROW()-8&gt;Inf.!$F$10,"",VLOOKUP(E23,F.SL!F:M,8,FALSE))</f>
        <v/>
      </c>
      <c r="I23" s="58"/>
      <c r="J23" t="str">
        <f t="shared" ca="1" si="0"/>
        <v/>
      </c>
    </row>
    <row r="24" spans="1:10" ht="21.95" customHeight="1">
      <c r="A24" s="20" t="str">
        <f ca="1">VLOOKUP(E24,F.SL!F:O,10,FALSE)</f>
        <v/>
      </c>
      <c r="B24" s="33" t="str">
        <f ca="1">IFERROR(VLOOKUP(E24,Rec.!B:H,4,FALSE),"")</f>
        <v/>
      </c>
      <c r="C24" s="33" t="str">
        <f ca="1">IFERROR(VLOOKUP(E24,Rec.!B:H,5,FALSE),"")</f>
        <v/>
      </c>
      <c r="D24" s="20" t="str">
        <f ca="1">IFERROR(VLOOKUP(E24,Rec.!B:H,6,FALSE),"")</f>
        <v/>
      </c>
      <c r="E24" s="20" t="str">
        <f ca="1">IFERROR(VLOOKUP(ROW()-8,F.SL!Q:R,2,FALSE),"")</f>
        <v/>
      </c>
      <c r="F24" s="20">
        <f ca="1">VLOOKUP(E24,F.SL!F:J,5,FALSE)</f>
        <v>1.01</v>
      </c>
      <c r="G24" s="39" t="str">
        <f>IF(ROW()-8&gt;Inf.!$F$10,"",VLOOKUP(E24,F.SL!F:I,4,FALSE))</f>
        <v/>
      </c>
      <c r="H24" s="26" t="str">
        <f>IF(ROW()-8&gt;Inf.!$F$10,"",VLOOKUP(E24,F.SL!F:M,8,FALSE))</f>
        <v/>
      </c>
      <c r="I24" s="58"/>
      <c r="J24" t="str">
        <f t="shared" ca="1" si="0"/>
        <v/>
      </c>
    </row>
    <row r="25" spans="1:10" ht="21.95" customHeight="1">
      <c r="A25" s="20" t="str">
        <f ca="1">VLOOKUP(E25,F.SL!F:O,10,FALSE)</f>
        <v/>
      </c>
      <c r="B25" s="33" t="str">
        <f ca="1">IFERROR(VLOOKUP(E25,Rec.!B:H,4,FALSE),"")</f>
        <v/>
      </c>
      <c r="C25" s="33" t="str">
        <f ca="1">IFERROR(VLOOKUP(E25,Rec.!B:H,5,FALSE),"")</f>
        <v/>
      </c>
      <c r="D25" s="20" t="str">
        <f ca="1">IFERROR(VLOOKUP(E25,Rec.!B:H,6,FALSE),"")</f>
        <v/>
      </c>
      <c r="E25" s="20" t="str">
        <f ca="1">IFERROR(VLOOKUP(ROW()-8,F.SL!Q:R,2,FALSE),"")</f>
        <v/>
      </c>
      <c r="F25" s="20">
        <f ca="1">VLOOKUP(E25,F.SL!F:J,5,FALSE)</f>
        <v>1.01</v>
      </c>
      <c r="G25" s="39" t="str">
        <f>IF(ROW()-8&gt;Inf.!$F$10,"",VLOOKUP(E25,F.SL!F:I,4,FALSE))</f>
        <v/>
      </c>
      <c r="H25" s="26" t="str">
        <f>IF(ROW()-8&gt;Inf.!$F$10,"",VLOOKUP(E25,F.SL!F:M,8,FALSE))</f>
        <v/>
      </c>
      <c r="I25" s="58"/>
      <c r="J25" t="str">
        <f t="shared" ca="1" si="0"/>
        <v/>
      </c>
    </row>
    <row r="26" spans="1:10" ht="21.95" customHeight="1">
      <c r="A26" s="20" t="str">
        <f ca="1">VLOOKUP(E26,F.SL!F:O,10,FALSE)</f>
        <v/>
      </c>
      <c r="B26" s="33" t="str">
        <f ca="1">IFERROR(VLOOKUP(E26,Rec.!B:H,4,FALSE),"")</f>
        <v/>
      </c>
      <c r="C26" s="33" t="str">
        <f ca="1">IFERROR(VLOOKUP(E26,Rec.!B:H,5,FALSE),"")</f>
        <v/>
      </c>
      <c r="D26" s="20" t="str">
        <f ca="1">IFERROR(VLOOKUP(E26,Rec.!B:H,6,FALSE),"")</f>
        <v/>
      </c>
      <c r="E26" s="20" t="str">
        <f ca="1">IFERROR(VLOOKUP(ROW()-8,F.SL!Q:R,2,FALSE),"")</f>
        <v/>
      </c>
      <c r="F26" s="20">
        <f ca="1">VLOOKUP(E26,F.SL!F:J,5,FALSE)</f>
        <v>1.01</v>
      </c>
      <c r="G26" s="39" t="str">
        <f>IF(ROW()-8&gt;Inf.!$F$10,"",VLOOKUP(E26,F.SL!F:I,4,FALSE))</f>
        <v/>
      </c>
      <c r="H26" s="26" t="str">
        <f>IF(ROW()-8&gt;Inf.!$F$10,"",VLOOKUP(E26,F.SL!F:M,8,FALSE))</f>
        <v/>
      </c>
      <c r="I26" s="58"/>
      <c r="J26" t="str">
        <f t="shared" ca="1" si="0"/>
        <v/>
      </c>
    </row>
    <row r="27" spans="1:10" ht="21.95" customHeight="1">
      <c r="A27" s="20" t="str">
        <f ca="1">VLOOKUP(E27,F.SL!F:O,10,FALSE)</f>
        <v/>
      </c>
      <c r="B27" s="33" t="str">
        <f ca="1">IFERROR(VLOOKUP(E27,Rec.!B:H,4,FALSE),"")</f>
        <v/>
      </c>
      <c r="C27" s="33" t="str">
        <f ca="1">IFERROR(VLOOKUP(E27,Rec.!B:H,5,FALSE),"")</f>
        <v/>
      </c>
      <c r="D27" s="20" t="str">
        <f ca="1">IFERROR(VLOOKUP(E27,Rec.!B:H,6,FALSE),"")</f>
        <v/>
      </c>
      <c r="E27" s="20" t="str">
        <f ca="1">IFERROR(VLOOKUP(ROW()-8,F.SL!Q:R,2,FALSE),"")</f>
        <v/>
      </c>
      <c r="F27" s="20">
        <f ca="1">VLOOKUP(E27,F.SL!F:J,5,FALSE)</f>
        <v>1.01</v>
      </c>
      <c r="G27" s="39" t="str">
        <f>IF(ROW()-8&gt;Inf.!$F$10,"",VLOOKUP(E27,F.SL!F:I,4,FALSE))</f>
        <v/>
      </c>
      <c r="H27" s="26" t="str">
        <f>IF(ROW()-8&gt;Inf.!$F$10,"",VLOOKUP(E27,F.SL!F:M,8,FALSE))</f>
        <v/>
      </c>
      <c r="I27" s="58"/>
      <c r="J27" t="str">
        <f t="shared" ca="1" si="0"/>
        <v/>
      </c>
    </row>
    <row r="28" spans="1:10" ht="21.95" customHeight="1">
      <c r="A28" s="20" t="str">
        <f ca="1">VLOOKUP(E28,F.SL!F:O,10,FALSE)</f>
        <v/>
      </c>
      <c r="B28" s="33" t="str">
        <f ca="1">IFERROR(VLOOKUP(E28,Rec.!B:H,4,FALSE),"")</f>
        <v/>
      </c>
      <c r="C28" s="33" t="str">
        <f ca="1">IFERROR(VLOOKUP(E28,Rec.!B:H,5,FALSE),"")</f>
        <v/>
      </c>
      <c r="D28" s="20" t="str">
        <f ca="1">IFERROR(VLOOKUP(E28,Rec.!B:H,6,FALSE),"")</f>
        <v/>
      </c>
      <c r="E28" s="20" t="str">
        <f ca="1">IFERROR(VLOOKUP(ROW()-8,F.SL!Q:R,2,FALSE),"")</f>
        <v/>
      </c>
      <c r="F28" s="20">
        <f ca="1">VLOOKUP(E28,F.SL!F:J,5,FALSE)</f>
        <v>1.01</v>
      </c>
      <c r="G28" s="39" t="str">
        <f>IF(ROW()-8&gt;Inf.!$F$10,"",VLOOKUP(E28,F.SL!F:I,4,FALSE))</f>
        <v/>
      </c>
      <c r="H28" s="26" t="str">
        <f>IF(ROW()-8&gt;Inf.!$F$10,"",VLOOKUP(E28,F.SL!F:M,8,FALSE))</f>
        <v/>
      </c>
      <c r="I28" s="58"/>
      <c r="J28" t="str">
        <f t="shared" ca="1" si="0"/>
        <v/>
      </c>
    </row>
    <row r="29" spans="1:10" ht="21.95" customHeight="1">
      <c r="A29" s="20" t="str">
        <f ca="1">VLOOKUP(E29,F.SL!F:O,10,FALSE)</f>
        <v/>
      </c>
      <c r="B29" s="33" t="str">
        <f ca="1">IFERROR(VLOOKUP(E29,Rec.!B:H,4,FALSE),"")</f>
        <v/>
      </c>
      <c r="C29" s="33" t="str">
        <f ca="1">IFERROR(VLOOKUP(E29,Rec.!B:H,5,FALSE),"")</f>
        <v/>
      </c>
      <c r="D29" s="20" t="str">
        <f ca="1">IFERROR(VLOOKUP(E29,Rec.!B:H,6,FALSE),"")</f>
        <v/>
      </c>
      <c r="E29" s="20" t="str">
        <f ca="1">IFERROR(VLOOKUP(ROW()-8,F.SL!Q:R,2,FALSE),"")</f>
        <v/>
      </c>
      <c r="F29" s="20">
        <f ca="1">VLOOKUP(E29,F.SL!F:J,5,FALSE)</f>
        <v>1.01</v>
      </c>
      <c r="G29" s="39" t="str">
        <f>IF(ROW()-8&gt;Inf.!$F$10,"",VLOOKUP(E29,F.SL!F:I,4,FALSE))</f>
        <v/>
      </c>
      <c r="H29" s="26" t="str">
        <f>IF(ROW()-8&gt;Inf.!$F$10,"",VLOOKUP(E29,F.SL!F:M,8,FALSE))</f>
        <v/>
      </c>
      <c r="I29" s="58"/>
      <c r="J29" t="str">
        <f t="shared" ca="1" si="0"/>
        <v/>
      </c>
    </row>
    <row r="30" spans="1:10" ht="21.95" customHeight="1">
      <c r="A30" s="20" t="str">
        <f ca="1">VLOOKUP(E30,F.SL!F:O,10,FALSE)</f>
        <v/>
      </c>
      <c r="B30" s="33" t="str">
        <f ca="1">IFERROR(VLOOKUP(E30,Rec.!B:H,4,FALSE),"")</f>
        <v/>
      </c>
      <c r="C30" s="33" t="str">
        <f ca="1">IFERROR(VLOOKUP(E30,Rec.!B:H,5,FALSE),"")</f>
        <v/>
      </c>
      <c r="D30" s="20" t="str">
        <f ca="1">IFERROR(VLOOKUP(E30,Rec.!B:H,6,FALSE),"")</f>
        <v/>
      </c>
      <c r="E30" s="20" t="str">
        <f ca="1">IFERROR(VLOOKUP(ROW()-8,F.SL!Q:R,2,FALSE),"")</f>
        <v/>
      </c>
      <c r="F30" s="20">
        <f ca="1">VLOOKUP(E30,F.SL!F:J,5,FALSE)</f>
        <v>1.01</v>
      </c>
      <c r="G30" s="39" t="str">
        <f>IF(ROW()-8&gt;Inf.!$F$10,"",VLOOKUP(E30,F.SL!F:I,4,FALSE))</f>
        <v/>
      </c>
      <c r="H30" s="26" t="str">
        <f>IF(ROW()-8&gt;Inf.!$F$10,"",VLOOKUP(E30,F.SL!F:M,8,FALSE))</f>
        <v/>
      </c>
      <c r="I30" s="58"/>
      <c r="J30" t="str">
        <f t="shared" ca="1" si="0"/>
        <v/>
      </c>
    </row>
    <row r="31" spans="1:10" ht="21.95" customHeight="1">
      <c r="A31" s="20" t="str">
        <f ca="1">VLOOKUP(E31,F.SL!F:O,10,FALSE)</f>
        <v/>
      </c>
      <c r="B31" s="33" t="str">
        <f ca="1">IFERROR(VLOOKUP(E31,Rec.!B:H,4,FALSE),"")</f>
        <v/>
      </c>
      <c r="C31" s="33" t="str">
        <f ca="1">IFERROR(VLOOKUP(E31,Rec.!B:H,5,FALSE),"")</f>
        <v/>
      </c>
      <c r="D31" s="20" t="str">
        <f ca="1">IFERROR(VLOOKUP(E31,Rec.!B:H,6,FALSE),"")</f>
        <v/>
      </c>
      <c r="E31" s="20" t="str">
        <f ca="1">IFERROR(VLOOKUP(ROW()-8,F.SL!Q:R,2,FALSE),"")</f>
        <v/>
      </c>
      <c r="F31" s="20">
        <f ca="1">VLOOKUP(E31,F.SL!F:J,5,FALSE)</f>
        <v>1.01</v>
      </c>
      <c r="G31" s="39" t="str">
        <f>IF(ROW()-8&gt;Inf.!$F$10,"",VLOOKUP(E31,F.SL!F:I,4,FALSE))</f>
        <v/>
      </c>
      <c r="H31" s="26" t="str">
        <f>IF(ROW()-8&gt;Inf.!$F$10,"",VLOOKUP(E31,F.SL!F:M,8,FALSE))</f>
        <v/>
      </c>
      <c r="I31" s="58"/>
      <c r="J31" t="str">
        <f t="shared" ca="1" si="0"/>
        <v/>
      </c>
    </row>
    <row r="32" spans="1:10" ht="21.95" customHeight="1">
      <c r="A32" s="20" t="str">
        <f ca="1">VLOOKUP(E32,F.SL!F:O,10,FALSE)</f>
        <v/>
      </c>
      <c r="B32" s="33" t="str">
        <f ca="1">IFERROR(VLOOKUP(E32,Rec.!B:H,4,FALSE),"")</f>
        <v/>
      </c>
      <c r="C32" s="33" t="str">
        <f ca="1">IFERROR(VLOOKUP(E32,Rec.!B:H,5,FALSE),"")</f>
        <v/>
      </c>
      <c r="D32" s="20" t="str">
        <f ca="1">IFERROR(VLOOKUP(E32,Rec.!B:H,6,FALSE),"")</f>
        <v/>
      </c>
      <c r="E32" s="20" t="str">
        <f ca="1">IFERROR(VLOOKUP(ROW()-8,F.SL!Q:R,2,FALSE),"")</f>
        <v/>
      </c>
      <c r="F32" s="20">
        <f ca="1">VLOOKUP(E32,F.SL!F:J,5,FALSE)</f>
        <v>1.01</v>
      </c>
      <c r="G32" s="39" t="str">
        <f>IF(ROW()-8&gt;Inf.!$F$10,"",VLOOKUP(E32,F.SL!F:I,4,FALSE))</f>
        <v/>
      </c>
      <c r="H32" s="26" t="str">
        <f>IF(ROW()-8&gt;Inf.!$F$10,"",VLOOKUP(E32,F.SL!F:M,8,FALSE))</f>
        <v/>
      </c>
      <c r="I32" s="58"/>
      <c r="J32" t="str">
        <f t="shared" ca="1" si="0"/>
        <v/>
      </c>
    </row>
    <row r="33" spans="1:10" ht="21.95" customHeight="1">
      <c r="A33" s="20" t="str">
        <f ca="1">VLOOKUP(E33,F.SL!F:O,10,FALSE)</f>
        <v/>
      </c>
      <c r="B33" s="33" t="str">
        <f ca="1">IFERROR(VLOOKUP(E33,Rec.!B:H,4,FALSE),"")</f>
        <v/>
      </c>
      <c r="C33" s="33" t="str">
        <f ca="1">IFERROR(VLOOKUP(E33,Rec.!B:H,5,FALSE),"")</f>
        <v/>
      </c>
      <c r="D33" s="20" t="str">
        <f ca="1">IFERROR(VLOOKUP(E33,Rec.!B:H,6,FALSE),"")</f>
        <v/>
      </c>
      <c r="E33" s="20" t="str">
        <f ca="1">IFERROR(VLOOKUP(ROW()-8,F.SL!Q:R,2,FALSE),"")</f>
        <v/>
      </c>
      <c r="F33" s="20">
        <f ca="1">VLOOKUP(E33,F.SL!F:J,5,FALSE)</f>
        <v>1.01</v>
      </c>
      <c r="G33" s="39" t="str">
        <f>IF(ROW()-8&gt;Inf.!$F$10,"",VLOOKUP(E33,F.SL!F:I,4,FALSE))</f>
        <v/>
      </c>
      <c r="H33" s="26" t="str">
        <f>IF(ROW()-8&gt;Inf.!$F$10,"",VLOOKUP(E33,F.SL!F:M,8,FALSE))</f>
        <v/>
      </c>
      <c r="I33" s="58"/>
      <c r="J33" t="str">
        <f t="shared" ca="1" si="0"/>
        <v/>
      </c>
    </row>
  </sheetData>
  <mergeCells count="5">
    <mergeCell ref="G6:H6"/>
    <mergeCell ref="C4:D4"/>
    <mergeCell ref="C5:D5"/>
    <mergeCell ref="A2:I2"/>
    <mergeCell ref="A1:I1"/>
  </mergeCells>
  <conditionalFormatting sqref="A9:I33">
    <cfRule type="expression" dxfId="13" priority="2">
      <formula>$A9&lt;&gt;""</formula>
    </cfRule>
  </conditionalFormatting>
  <conditionalFormatting sqref="F9:H33">
    <cfRule type="cellIs" dxfId="12" priority="1" operator="equal">
      <formula>0</formula>
    </cfRule>
  </conditionalFormatting>
  <pageMargins left="1" right="1" top="1" bottom="1" header="0.5" footer="0.5"/>
  <pageSetup paperSize="9" scale="86" fitToHeight="0" orientation="landscape" horizontalDpi="200" verticalDpi="200" r:id="rId1"/>
  <headerFooter>
    <oddFooter>&amp;R&amp;"B Titr"&amp;10   Jury President:  &amp;"B Mitra"&amp;12Peter Kuric st&amp;C&amp;"B Titr"&amp;10Category Judge:  &amp;"B Mitra"&amp;12Marek Radovský&amp;L&amp;"B Titr"&amp;10Route Judge:  &amp;"B Mitra"&amp;12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AM310"/>
  <sheetViews>
    <sheetView zoomScaleNormal="100" workbookViewId="0">
      <pane ySplit="9" topLeftCell="A10" activePane="bottomLeft" state="frozen"/>
      <selection pane="bottomLeft" activeCell="N33" sqref="N33"/>
    </sheetView>
  </sheetViews>
  <sheetFormatPr defaultColWidth="9" defaultRowHeight="15"/>
  <cols>
    <col min="1" max="1" width="6.140625" style="41" bestFit="1" customWidth="1"/>
    <col min="2" max="2" width="17.28515625" style="41" customWidth="1"/>
    <col min="3" max="3" width="16.42578125" style="41" customWidth="1"/>
    <col min="4" max="4" width="6.85546875" style="41" customWidth="1"/>
    <col min="5" max="5" width="8.42578125" style="41" bestFit="1" customWidth="1"/>
    <col min="6" max="9" width="9.7109375" style="41" customWidth="1"/>
    <col min="10" max="10" width="6.140625" style="41" bestFit="1" customWidth="1"/>
    <col min="11" max="11" width="8" style="41" hidden="1" customWidth="1"/>
    <col min="12" max="12" width="6" style="41" hidden="1" customWidth="1"/>
    <col min="13" max="13" width="6.140625" style="41" hidden="1" customWidth="1"/>
    <col min="14" max="14" width="8" style="41" customWidth="1"/>
    <col min="15" max="15" width="6" style="41" bestFit="1" customWidth="1"/>
    <col min="16" max="16" width="6.140625" style="41" bestFit="1" customWidth="1"/>
    <col min="17" max="17" width="14.42578125" style="41" customWidth="1"/>
    <col min="18" max="16384" width="9" style="41"/>
  </cols>
  <sheetData>
    <row r="1" spans="1:3419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3419" ht="18" customHeight="1">
      <c r="A2" s="147" t="str">
        <f>"General Result "&amp;Inf.!C7 &amp;" "&amp; Inf.!C8&amp;" Lead"</f>
        <v>General Result Women  Lead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  <c r="ALN2" s="147"/>
      <c r="ALO2" s="147"/>
      <c r="ALP2" s="147"/>
      <c r="ALQ2" s="147"/>
      <c r="ALR2" s="147"/>
      <c r="ALS2" s="147"/>
      <c r="ALT2" s="147"/>
      <c r="ALU2" s="147"/>
      <c r="ALV2" s="147"/>
      <c r="ALW2" s="147"/>
      <c r="ALX2" s="147"/>
      <c r="ALY2" s="147"/>
      <c r="ALZ2" s="147"/>
      <c r="AMA2" s="147"/>
      <c r="AMB2" s="147"/>
      <c r="AMC2" s="147"/>
      <c r="AMD2" s="147"/>
      <c r="AME2" s="147"/>
      <c r="AMF2" s="147"/>
      <c r="AMG2" s="147"/>
      <c r="AMH2" s="147"/>
      <c r="AMI2" s="147"/>
      <c r="AMJ2" s="147"/>
      <c r="AMK2" s="147"/>
      <c r="AML2" s="147"/>
      <c r="AMM2" s="147"/>
      <c r="AMN2" s="147"/>
      <c r="AMO2" s="147"/>
      <c r="AMP2" s="147"/>
      <c r="AMQ2" s="147"/>
      <c r="AMR2" s="147"/>
      <c r="AMS2" s="147"/>
      <c r="AMT2" s="147"/>
      <c r="AMU2" s="147"/>
      <c r="AMV2" s="147"/>
      <c r="AMW2" s="147"/>
      <c r="AMX2" s="147"/>
      <c r="AMY2" s="147"/>
      <c r="AMZ2" s="147"/>
      <c r="ANA2" s="147"/>
      <c r="ANB2" s="147"/>
      <c r="ANC2" s="147"/>
      <c r="AND2" s="147"/>
      <c r="ANE2" s="147"/>
      <c r="ANF2" s="147"/>
      <c r="ANG2" s="147"/>
      <c r="ANH2" s="147"/>
      <c r="ANI2" s="147"/>
      <c r="ANJ2" s="147"/>
      <c r="ANK2" s="147"/>
      <c r="ANL2" s="147"/>
      <c r="ANM2" s="147"/>
      <c r="ANN2" s="147"/>
      <c r="ANO2" s="147"/>
      <c r="ANP2" s="147"/>
      <c r="ANQ2" s="147"/>
      <c r="ANR2" s="147"/>
      <c r="ANS2" s="147"/>
      <c r="ANT2" s="147"/>
      <c r="ANU2" s="147"/>
      <c r="ANV2" s="147"/>
      <c r="ANW2" s="147"/>
      <c r="ANX2" s="147"/>
      <c r="ANY2" s="147"/>
      <c r="ANZ2" s="147"/>
      <c r="AOA2" s="147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147"/>
      <c r="BKP2" s="147"/>
      <c r="BKQ2" s="147"/>
      <c r="BKR2" s="147"/>
      <c r="BKS2" s="147"/>
      <c r="BKT2" s="147"/>
      <c r="BKU2" s="147"/>
      <c r="BKV2" s="147"/>
      <c r="BKW2" s="147"/>
      <c r="BKX2" s="147"/>
      <c r="BKY2" s="147"/>
      <c r="BKZ2" s="147"/>
      <c r="BLA2" s="147"/>
      <c r="BLB2" s="147"/>
      <c r="BLC2" s="147"/>
      <c r="BLD2" s="147"/>
      <c r="BLE2" s="147"/>
      <c r="BLF2" s="147"/>
      <c r="BLG2" s="147"/>
      <c r="BLH2" s="147"/>
      <c r="BLI2" s="147"/>
      <c r="BLJ2" s="147"/>
      <c r="BLK2" s="147"/>
      <c r="BLL2" s="147"/>
      <c r="BLM2" s="147"/>
      <c r="BLN2" s="147"/>
      <c r="BLO2" s="147"/>
      <c r="BLP2" s="147"/>
      <c r="BLQ2" s="147"/>
      <c r="BLR2" s="147"/>
      <c r="BLS2" s="147"/>
      <c r="BLT2" s="147"/>
      <c r="BLU2" s="147"/>
      <c r="BLV2" s="147"/>
      <c r="BLW2" s="147"/>
      <c r="BLX2" s="147"/>
      <c r="BLY2" s="147"/>
      <c r="BLZ2" s="147"/>
      <c r="BMA2" s="147"/>
      <c r="BMB2" s="147"/>
      <c r="BMC2" s="147"/>
      <c r="BMD2" s="147"/>
      <c r="BME2" s="147"/>
      <c r="BMF2" s="147"/>
      <c r="BMG2" s="147"/>
      <c r="BMH2" s="147"/>
      <c r="BMI2" s="147"/>
      <c r="BMJ2" s="147"/>
      <c r="BMK2" s="147"/>
      <c r="BML2" s="147"/>
      <c r="BMM2" s="147"/>
      <c r="BMN2" s="147"/>
      <c r="BMO2" s="147"/>
      <c r="BMP2" s="147"/>
      <c r="BMQ2" s="147"/>
      <c r="BMR2" s="147"/>
      <c r="BMS2" s="147"/>
      <c r="BMT2" s="147"/>
      <c r="BMU2" s="147"/>
      <c r="BMV2" s="147"/>
      <c r="BMW2" s="147"/>
      <c r="BMX2" s="147"/>
      <c r="BMY2" s="147"/>
      <c r="BMZ2" s="147"/>
      <c r="BNA2" s="147"/>
      <c r="BNB2" s="147"/>
      <c r="BNC2" s="147"/>
      <c r="BND2" s="147"/>
      <c r="BNE2" s="147"/>
      <c r="BNF2" s="147"/>
      <c r="BNG2" s="147"/>
      <c r="BNH2" s="147"/>
      <c r="BNI2" s="147"/>
      <c r="BNJ2" s="147"/>
      <c r="BNK2" s="147"/>
      <c r="BNL2" s="147"/>
      <c r="BNM2" s="147"/>
      <c r="BNN2" s="147"/>
      <c r="BNO2" s="147"/>
      <c r="BNP2" s="147"/>
      <c r="BNQ2" s="147"/>
      <c r="BNR2" s="147"/>
      <c r="BNS2" s="147"/>
      <c r="BNT2" s="147"/>
      <c r="BNU2" s="147"/>
      <c r="BNV2" s="147"/>
      <c r="BNW2" s="147"/>
      <c r="BNX2" s="147"/>
      <c r="BNY2" s="147"/>
      <c r="BNZ2" s="147"/>
      <c r="BOA2" s="147"/>
      <c r="BOB2" s="147"/>
      <c r="BOC2" s="147"/>
      <c r="BOD2" s="147"/>
      <c r="BOE2" s="147"/>
      <c r="BOF2" s="147"/>
      <c r="BOG2" s="147"/>
      <c r="BOH2" s="147"/>
      <c r="BOI2" s="147"/>
      <c r="BOJ2" s="147"/>
      <c r="BOK2" s="147"/>
      <c r="BOL2" s="147"/>
      <c r="BOM2" s="147"/>
      <c r="BON2" s="147"/>
      <c r="BOO2" s="147"/>
      <c r="BOP2" s="147"/>
      <c r="BOQ2" s="147"/>
      <c r="BOR2" s="147"/>
      <c r="BOS2" s="147"/>
      <c r="BOT2" s="147"/>
      <c r="BOU2" s="147"/>
      <c r="BOV2" s="147"/>
      <c r="BOW2" s="147"/>
      <c r="BOX2" s="147"/>
      <c r="BOY2" s="147"/>
      <c r="BOZ2" s="147"/>
      <c r="BPA2" s="147"/>
      <c r="BPB2" s="147"/>
      <c r="BPC2" s="147"/>
      <c r="BPD2" s="147"/>
      <c r="BPE2" s="147"/>
      <c r="BPF2" s="147"/>
      <c r="BPG2" s="147"/>
      <c r="BPH2" s="147"/>
      <c r="BPI2" s="147"/>
      <c r="BPJ2" s="147"/>
      <c r="BPK2" s="147"/>
      <c r="BPL2" s="147"/>
      <c r="BPM2" s="147"/>
      <c r="BPN2" s="147"/>
      <c r="BPO2" s="147"/>
      <c r="BPP2" s="147"/>
      <c r="BPQ2" s="147"/>
      <c r="BPR2" s="147"/>
      <c r="BPS2" s="147"/>
      <c r="BPT2" s="147"/>
      <c r="BPU2" s="147"/>
      <c r="BPV2" s="147"/>
      <c r="BPW2" s="147"/>
      <c r="BPX2" s="147"/>
      <c r="BPY2" s="147"/>
      <c r="BPZ2" s="147"/>
      <c r="BQA2" s="147"/>
      <c r="BQB2" s="147"/>
      <c r="BQC2" s="147"/>
      <c r="BQD2" s="147"/>
      <c r="BQE2" s="147"/>
      <c r="BQF2" s="147"/>
      <c r="BQG2" s="147"/>
      <c r="BQH2" s="147"/>
      <c r="BQI2" s="147"/>
      <c r="BQJ2" s="147"/>
      <c r="BQK2" s="147"/>
      <c r="BQL2" s="147"/>
      <c r="BQM2" s="147"/>
      <c r="BQN2" s="147"/>
      <c r="BQO2" s="147"/>
      <c r="BQP2" s="147"/>
      <c r="BQQ2" s="147"/>
      <c r="BQR2" s="147"/>
      <c r="BQS2" s="147"/>
      <c r="BQT2" s="147"/>
      <c r="BQU2" s="147"/>
      <c r="BQV2" s="147"/>
      <c r="BQW2" s="147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</row>
    <row r="3" spans="1:3419" ht="18" customHeight="1">
      <c r="D3" s="43"/>
      <c r="E3" s="43"/>
      <c r="F3" s="43"/>
      <c r="G3" s="43"/>
      <c r="H3" s="43"/>
      <c r="I3" s="43"/>
      <c r="J3" s="150"/>
      <c r="K3" s="150"/>
      <c r="L3" s="150"/>
      <c r="M3" s="150"/>
      <c r="N3" s="150"/>
      <c r="Q3" s="44"/>
    </row>
    <row r="4" spans="1:3419" ht="18" customHeight="1">
      <c r="D4" s="112" t="s">
        <v>18</v>
      </c>
      <c r="E4" s="166" t="str">
        <f>Inf.!C5</f>
        <v xml:space="preserve">Zilina LaSkala, Slovakia </v>
      </c>
      <c r="F4" s="166"/>
      <c r="G4" s="166"/>
      <c r="H4" s="46"/>
      <c r="I4" s="46"/>
      <c r="J4" s="46"/>
      <c r="K4" s="46"/>
      <c r="L4" s="81"/>
      <c r="M4" s="46"/>
      <c r="N4" s="46"/>
      <c r="O4" s="81"/>
      <c r="P4" s="46"/>
      <c r="Q4" s="44"/>
    </row>
    <row r="5" spans="1:3419" ht="18" customHeight="1">
      <c r="D5" s="112" t="s">
        <v>19</v>
      </c>
      <c r="E5" s="168">
        <f>Inf.!C6</f>
        <v>44877</v>
      </c>
      <c r="F5" s="168"/>
      <c r="G5" s="115"/>
      <c r="H5" s="112" t="s">
        <v>29</v>
      </c>
      <c r="I5" s="167"/>
      <c r="J5" s="167"/>
      <c r="K5" s="116"/>
      <c r="P5" s="46"/>
      <c r="Q5" s="44"/>
    </row>
    <row r="6" spans="1:3419" ht="18" customHeight="1">
      <c r="B6" s="45"/>
      <c r="C6" s="48"/>
      <c r="D6" s="48"/>
      <c r="E6" s="46"/>
      <c r="F6" s="46"/>
      <c r="G6" s="46"/>
      <c r="H6" s="46"/>
      <c r="I6" s="46"/>
      <c r="J6" s="46"/>
      <c r="K6" s="46"/>
      <c r="L6" s="47"/>
      <c r="M6" s="46"/>
      <c r="N6" s="46"/>
      <c r="O6" s="47"/>
      <c r="P6" s="46"/>
      <c r="Q6" s="44"/>
    </row>
    <row r="7" spans="1:3419" ht="18" customHeight="1">
      <c r="B7" s="80"/>
      <c r="C7" s="82"/>
      <c r="D7" s="82"/>
      <c r="E7" s="46"/>
      <c r="F7" s="46"/>
      <c r="G7" s="46"/>
      <c r="H7" s="46"/>
      <c r="I7" s="46"/>
      <c r="J7" s="46"/>
      <c r="K7" s="46"/>
      <c r="L7" s="47"/>
      <c r="M7" s="46"/>
      <c r="N7" s="46"/>
      <c r="O7" s="47"/>
      <c r="P7" s="46"/>
      <c r="Q7" s="44"/>
    </row>
    <row r="8" spans="1:3419" ht="15" customHeight="1">
      <c r="A8" s="153" t="s">
        <v>25</v>
      </c>
      <c r="B8" s="153" t="s">
        <v>15</v>
      </c>
      <c r="C8" s="153" t="s">
        <v>16</v>
      </c>
      <c r="D8" s="154" t="s">
        <v>45</v>
      </c>
      <c r="E8" s="153" t="s">
        <v>22</v>
      </c>
      <c r="F8" s="162" t="s">
        <v>6</v>
      </c>
      <c r="G8" s="163"/>
      <c r="H8" s="163"/>
      <c r="I8" s="163"/>
      <c r="J8" s="164"/>
      <c r="K8" s="153" t="s">
        <v>44</v>
      </c>
      <c r="L8" s="153"/>
      <c r="M8" s="153"/>
      <c r="N8" s="153" t="s">
        <v>8</v>
      </c>
      <c r="O8" s="153"/>
      <c r="P8" s="153"/>
      <c r="Q8" s="165" t="s">
        <v>30</v>
      </c>
    </row>
    <row r="9" spans="1:3419" ht="20.100000000000001" customHeight="1">
      <c r="A9" s="153"/>
      <c r="B9" s="153"/>
      <c r="C9" s="153"/>
      <c r="D9" s="154"/>
      <c r="E9" s="153"/>
      <c r="F9" s="77" t="s">
        <v>52</v>
      </c>
      <c r="G9" s="77" t="s">
        <v>53</v>
      </c>
      <c r="H9" s="113" t="s">
        <v>70</v>
      </c>
      <c r="I9" s="113" t="s">
        <v>71</v>
      </c>
      <c r="J9" s="84" t="s">
        <v>25</v>
      </c>
      <c r="K9" s="84" t="s">
        <v>28</v>
      </c>
      <c r="L9" s="84" t="s">
        <v>24</v>
      </c>
      <c r="M9" s="84" t="s">
        <v>25</v>
      </c>
      <c r="N9" s="84" t="s">
        <v>28</v>
      </c>
      <c r="O9" s="84" t="s">
        <v>24</v>
      </c>
      <c r="P9" s="84" t="s">
        <v>25</v>
      </c>
      <c r="Q9" s="165"/>
    </row>
    <row r="10" spans="1:3419" ht="21.95" customHeight="1">
      <c r="A10" s="52" t="str">
        <f ca="1">IFERROR(VLOOKUP(E10,Rec.!Q:R,2,FALSE),"")</f>
        <v/>
      </c>
      <c r="B10" s="53" t="str">
        <f ca="1">IFERROR(VLOOKUP(E10,Rec.!B:H,4,FALSE),"")</f>
        <v/>
      </c>
      <c r="C10" s="53" t="str">
        <f ca="1">IFERROR(VLOOKUP(E10,Rec.!B:H,5,FALSE),"")</f>
        <v/>
      </c>
      <c r="D10" s="52" t="str">
        <f ca="1">IFERROR(VLOOKUP(E10,Rec.!B:H,6,FALSE),"")</f>
        <v/>
      </c>
      <c r="E10" s="52" t="str">
        <f ca="1">IFERROR(VLOOKUP(ROW()-9,Rec.!T:U,2,FALSE),"")</f>
        <v/>
      </c>
      <c r="F10" s="52" t="str">
        <f ca="1">IF(AND(Inf.!C$10="Onsight",VLOOKUP(E10,Q1.SL!F:M,6,FALSE)="TOP"),VLOOKUP(E10,Q1.SL!F:M,6,FALSE)&amp;"("&amp;VLOOKUP(E10,Q1.SL!F:M,4,FALSE)&amp;")",VLOOKUP(E10,Q1.SL!F:M,6,FALSE))</f>
        <v/>
      </c>
      <c r="G10" s="52" t="str">
        <f ca="1">IF(AND(Inf.!C$10="Onsight",VLOOKUP(E10,Q2.SL!G:O,6,FALSE)="TOP"),VLOOKUP(E10,Q2.SL!G:O,6,FALSE)&amp;"("&amp;VLOOKUP(E10,Q2.SL!G:O,4,FALSE)&amp;")",VLOOKUP(E10,Q2.SL!G:O,6,FALSE))</f>
        <v/>
      </c>
      <c r="H10" s="99" t="str">
        <f ca="1">IF(AND(Inf.!C$10="Onsight",VLOOKUP(E10,Q3.SL!G:O,6,FALSE)="TOP"),VLOOKUP(E10,Q3.SL!G:O,6,FALSE)&amp;"("&amp;VLOOKUP(E10,Q3.SL!G:O,4,FALSE)&amp;")",VLOOKUP(E10,Q3.SL!G:O,6,FALSE))</f>
        <v/>
      </c>
      <c r="I10" s="99" t="str">
        <f ca="1">IF(AND(Inf.!C$10="Onsight",VLOOKUP(E10,Q4.SL!G:O,6,FALSE)="TOP"),VLOOKUP(E10,Q4.SL!G:O,6,FALSE)&amp;"("&amp;VLOOKUP(E10,Q4.SL!G:O,4,FALSE)&amp;")",VLOOKUP(E10,Q4.SL!G:O,6,FALSE))</f>
        <v/>
      </c>
      <c r="J10" s="54" t="str">
        <f ca="1">IFERROR(VLOOKUP(E10,Rec.!H:N,7,FALSE),"")</f>
        <v/>
      </c>
      <c r="K10" s="52" t="str">
        <f ca="1">IFERROR(VLOOKUP(E10,SF.SL!F:J,5,FALSE),"")</f>
        <v/>
      </c>
      <c r="L10" s="55" t="str">
        <f ca="1">IF(ROW()-9&gt;Inf.!$O$2,"",VLOOKUP(E10,SF.SL!F:J,4,FALSE))</f>
        <v/>
      </c>
      <c r="M10" s="54" t="str">
        <f ca="1">IF(ROW()-9&gt;Inf.!$O$2,"",VLOOKUP(E10,SF.SL!F:O,10,FALSE))</f>
        <v/>
      </c>
      <c r="N10" s="52">
        <f ca="1">IFERROR(VLOOKUP(E10,F.SL!F:J,5,FALSE),"")</f>
        <v>1.01</v>
      </c>
      <c r="O10" s="55">
        <f ca="1">IF(ROW()-9&gt;Inf.!$F$10,"",VLOOKUP(E10,F.SL!F:J,4,FALSE))</f>
        <v>3.25</v>
      </c>
      <c r="P10" s="54" t="str">
        <f ca="1">IF(ROW()-9&gt;Inf.!$F$10,"",VLOOKUP(E10,F.SL!F:O,10,FALSE))</f>
        <v/>
      </c>
      <c r="Q10" s="50"/>
    </row>
    <row r="11" spans="1:3419" ht="21.95" customHeight="1">
      <c r="A11" s="52" t="str">
        <f ca="1">IFERROR(VLOOKUP(E11,Rec.!Q:R,2,FALSE),"")</f>
        <v/>
      </c>
      <c r="B11" s="53" t="str">
        <f ca="1">IFERROR(VLOOKUP(E11,Rec.!B:H,4,FALSE),"")</f>
        <v/>
      </c>
      <c r="C11" s="53" t="str">
        <f ca="1">IFERROR(VLOOKUP(E11,Rec.!B:H,5,FALSE),"")</f>
        <v/>
      </c>
      <c r="D11" s="52" t="str">
        <f ca="1">IFERROR(VLOOKUP(E11,Rec.!B:H,6,FALSE),"")</f>
        <v/>
      </c>
      <c r="E11" s="91" t="str">
        <f ca="1">IFERROR(VLOOKUP(ROW()-9,Rec.!T:U,2,FALSE),"")</f>
        <v/>
      </c>
      <c r="F11" s="99" t="str">
        <f ca="1">IF(AND(Inf.!C$10="Onsight",VLOOKUP(E11,Q1.SL!F:M,6,FALSE)="TOP"),VLOOKUP(E11,Q1.SL!F:M,6,FALSE)&amp;"("&amp;VLOOKUP(E11,Q1.SL!F:M,4,FALSE)&amp;")",VLOOKUP(E11,Q1.SL!F:M,6,FALSE))</f>
        <v/>
      </c>
      <c r="G11" s="99" t="str">
        <f ca="1">IF(AND(Inf.!C$10="Onsight",VLOOKUP(E11,Q2.SL!G:O,6,FALSE)="TOP"),VLOOKUP(E11,Q2.SL!G:O,6,FALSE)&amp;"("&amp;VLOOKUP(E11,Q2.SL!G:O,4,FALSE)&amp;")",VLOOKUP(E11,Q2.SL!G:O,6,FALSE))</f>
        <v/>
      </c>
      <c r="H11" s="125" t="str">
        <f ca="1">IF(AND(Inf.!C$10="Onsight",VLOOKUP(E11,Q3.SL!G:O,6,FALSE)="TOP"),VLOOKUP(E11,Q3.SL!G:O,6,FALSE)&amp;"("&amp;VLOOKUP(E11,Q3.SL!G:O,4,FALSE)&amp;")",VLOOKUP(E11,Q3.SL!G:O,6,FALSE))</f>
        <v/>
      </c>
      <c r="I11" s="125" t="str">
        <f ca="1">IF(AND(Inf.!C$10="Onsight",VLOOKUP(E11,Q4.SL!G:O,6,FALSE)="TOP"),VLOOKUP(E11,Q4.SL!G:O,6,FALSE)&amp;"("&amp;VLOOKUP(E11,Q4.SL!G:O,4,FALSE)&amp;")",VLOOKUP(E11,Q4.SL!G:O,6,FALSE))</f>
        <v/>
      </c>
      <c r="J11" s="54" t="str">
        <f ca="1">IFERROR(VLOOKUP(E11,Rec.!H:N,7,FALSE),"")</f>
        <v/>
      </c>
      <c r="K11" s="99" t="str">
        <f ca="1">IFERROR(VLOOKUP(E11,SF.SL!F:J,5,FALSE),"")</f>
        <v/>
      </c>
      <c r="L11" s="55" t="str">
        <f ca="1">IF(ROW()-9&gt;Inf.!$O$2,"",VLOOKUP(E11,SF.SL!F:J,4,FALSE))</f>
        <v/>
      </c>
      <c r="M11" s="54" t="str">
        <f ca="1">IF(ROW()-9&gt;Inf.!$O$2,"",VLOOKUP(E11,SF.SL!F:O,10,FALSE))</f>
        <v/>
      </c>
      <c r="N11" s="99">
        <f ca="1">IFERROR(VLOOKUP(E11,F.SL!F:J,5,FALSE),"")</f>
        <v>1.01</v>
      </c>
      <c r="O11" s="55">
        <f ca="1">IF(ROW()-9&gt;Inf.!$F$10,"",VLOOKUP(E11,F.SL!F:J,4,FALSE))</f>
        <v>3.25</v>
      </c>
      <c r="P11" s="54" t="str">
        <f ca="1">IF(ROW()-9&gt;Inf.!$F$10,"",VLOOKUP(E11,F.SL!F:O,10,FALSE))</f>
        <v/>
      </c>
      <c r="Q11" s="50"/>
    </row>
    <row r="12" spans="1:3419" ht="21.95" customHeight="1">
      <c r="A12" s="52" t="str">
        <f ca="1">IFERROR(VLOOKUP(E12,Rec.!Q:R,2,FALSE),"")</f>
        <v/>
      </c>
      <c r="B12" s="53" t="str">
        <f ca="1">IFERROR(VLOOKUP(E12,Rec.!B:H,4,FALSE),"")</f>
        <v/>
      </c>
      <c r="C12" s="53" t="str">
        <f ca="1">IFERROR(VLOOKUP(E12,Rec.!B:H,5,FALSE),"")</f>
        <v/>
      </c>
      <c r="D12" s="52" t="str">
        <f ca="1">IFERROR(VLOOKUP(E12,Rec.!B:H,6,FALSE),"")</f>
        <v/>
      </c>
      <c r="E12" s="91" t="str">
        <f ca="1">IFERROR(VLOOKUP(ROW()-9,Rec.!T:U,2,FALSE),"")</f>
        <v/>
      </c>
      <c r="F12" s="99" t="str">
        <f ca="1">IF(AND(Inf.!C$10="Onsight",VLOOKUP(E12,Q1.SL!F:M,6,FALSE)="TOP"),VLOOKUP(E12,Q1.SL!F:M,6,FALSE)&amp;"("&amp;VLOOKUP(E12,Q1.SL!F:M,4,FALSE)&amp;")",VLOOKUP(E12,Q1.SL!F:M,6,FALSE))</f>
        <v/>
      </c>
      <c r="G12" s="99" t="str">
        <f ca="1">IF(AND(Inf.!C$10="Onsight",VLOOKUP(E12,Q2.SL!G:O,6,FALSE)="TOP"),VLOOKUP(E12,Q2.SL!G:O,6,FALSE)&amp;"("&amp;VLOOKUP(E12,Q2.SL!G:O,4,FALSE)&amp;")",VLOOKUP(E12,Q2.SL!G:O,6,FALSE))</f>
        <v/>
      </c>
      <c r="H12" s="125" t="str">
        <f ca="1">IF(AND(Inf.!C$10="Onsight",VLOOKUP(E12,Q3.SL!G:O,6,FALSE)="TOP"),VLOOKUP(E12,Q3.SL!G:O,6,FALSE)&amp;"("&amp;VLOOKUP(E12,Q3.SL!G:O,4,FALSE)&amp;")",VLOOKUP(E12,Q3.SL!G:O,6,FALSE))</f>
        <v/>
      </c>
      <c r="I12" s="125" t="str">
        <f ca="1">IF(AND(Inf.!C$10="Onsight",VLOOKUP(E12,Q4.SL!G:O,6,FALSE)="TOP"),VLOOKUP(E12,Q4.SL!G:O,6,FALSE)&amp;"("&amp;VLOOKUP(E12,Q4.SL!G:O,4,FALSE)&amp;")",VLOOKUP(E12,Q4.SL!G:O,6,FALSE))</f>
        <v/>
      </c>
      <c r="J12" s="54" t="str">
        <f ca="1">IFERROR(VLOOKUP(E12,Rec.!H:N,7,FALSE),"")</f>
        <v/>
      </c>
      <c r="K12" s="99" t="str">
        <f ca="1">IFERROR(VLOOKUP(E12,SF.SL!F:J,5,FALSE),"")</f>
        <v/>
      </c>
      <c r="L12" s="55" t="str">
        <f ca="1">IF(ROW()-9&gt;Inf.!$O$2,"",VLOOKUP(E12,SF.SL!F:J,4,FALSE))</f>
        <v/>
      </c>
      <c r="M12" s="54" t="str">
        <f ca="1">IF(ROW()-9&gt;Inf.!$O$2,"",VLOOKUP(E12,SF.SL!F:O,10,FALSE))</f>
        <v/>
      </c>
      <c r="N12" s="99">
        <f ca="1">IFERROR(VLOOKUP(E12,F.SL!F:J,5,FALSE),"")</f>
        <v>1.01</v>
      </c>
      <c r="O12" s="55">
        <f ca="1">IF(ROW()-9&gt;Inf.!$F$10,"",VLOOKUP(E12,F.SL!F:J,4,FALSE))</f>
        <v>3.25</v>
      </c>
      <c r="P12" s="54" t="str">
        <f ca="1">IF(ROW()-9&gt;Inf.!$F$10,"",VLOOKUP(E12,F.SL!F:O,10,FALSE))</f>
        <v/>
      </c>
      <c r="Q12" s="50"/>
    </row>
    <row r="13" spans="1:3419" ht="21.95" customHeight="1">
      <c r="A13" s="52" t="str">
        <f ca="1">IFERROR(VLOOKUP(E13,Rec.!Q:R,2,FALSE),"")</f>
        <v/>
      </c>
      <c r="B13" s="53" t="str">
        <f ca="1">IFERROR(VLOOKUP(E13,Rec.!B:H,4,FALSE),"")</f>
        <v/>
      </c>
      <c r="C13" s="53" t="str">
        <f ca="1">IFERROR(VLOOKUP(E13,Rec.!B:H,5,FALSE),"")</f>
        <v/>
      </c>
      <c r="D13" s="52" t="str">
        <f ca="1">IFERROR(VLOOKUP(E13,Rec.!B:H,6,FALSE),"")</f>
        <v/>
      </c>
      <c r="E13" s="91" t="str">
        <f ca="1">IFERROR(VLOOKUP(ROW()-9,Rec.!T:U,2,FALSE),"")</f>
        <v/>
      </c>
      <c r="F13" s="99" t="str">
        <f ca="1">IF(AND(Inf.!C$10="Onsight",VLOOKUP(E13,Q1.SL!F:M,6,FALSE)="TOP"),VLOOKUP(E13,Q1.SL!F:M,6,FALSE)&amp;"("&amp;VLOOKUP(E13,Q1.SL!F:M,4,FALSE)&amp;")",VLOOKUP(E13,Q1.SL!F:M,6,FALSE))</f>
        <v/>
      </c>
      <c r="G13" s="99" t="str">
        <f ca="1">IF(AND(Inf.!C$10="Onsight",VLOOKUP(E13,Q2.SL!G:O,6,FALSE)="TOP"),VLOOKUP(E13,Q2.SL!G:O,6,FALSE)&amp;"("&amp;VLOOKUP(E13,Q2.SL!G:O,4,FALSE)&amp;")",VLOOKUP(E13,Q2.SL!G:O,6,FALSE))</f>
        <v/>
      </c>
      <c r="H13" s="125" t="str">
        <f ca="1">IF(AND(Inf.!C$10="Onsight",VLOOKUP(E13,Q3.SL!G:O,6,FALSE)="TOP"),VLOOKUP(E13,Q3.SL!G:O,6,FALSE)&amp;"("&amp;VLOOKUP(E13,Q3.SL!G:O,4,FALSE)&amp;")",VLOOKUP(E13,Q3.SL!G:O,6,FALSE))</f>
        <v/>
      </c>
      <c r="I13" s="125" t="str">
        <f ca="1">IF(AND(Inf.!C$10="Onsight",VLOOKUP(E13,Q4.SL!G:O,6,FALSE)="TOP"),VLOOKUP(E13,Q4.SL!G:O,6,FALSE)&amp;"("&amp;VLOOKUP(E13,Q4.SL!G:O,4,FALSE)&amp;")",VLOOKUP(E13,Q4.SL!G:O,6,FALSE))</f>
        <v/>
      </c>
      <c r="J13" s="54" t="str">
        <f ca="1">IFERROR(VLOOKUP(E13,Rec.!H:N,7,FALSE),"")</f>
        <v/>
      </c>
      <c r="K13" s="99" t="str">
        <f ca="1">IFERROR(VLOOKUP(E13,SF.SL!F:J,5,FALSE),"")</f>
        <v/>
      </c>
      <c r="L13" s="55" t="str">
        <f ca="1">IF(ROW()-9&gt;Inf.!$O$2,"",VLOOKUP(E13,SF.SL!F:J,4,FALSE))</f>
        <v/>
      </c>
      <c r="M13" s="54" t="str">
        <f ca="1">IF(ROW()-9&gt;Inf.!$O$2,"",VLOOKUP(E13,SF.SL!F:O,10,FALSE))</f>
        <v/>
      </c>
      <c r="N13" s="99">
        <f ca="1">IFERROR(VLOOKUP(E13,F.SL!F:J,5,FALSE),"")</f>
        <v>1.01</v>
      </c>
      <c r="O13" s="55">
        <f ca="1">IF(ROW()-9&gt;Inf.!$F$10,"",VLOOKUP(E13,F.SL!F:J,4,FALSE))</f>
        <v>3.25</v>
      </c>
      <c r="P13" s="54" t="str">
        <f ca="1">IF(ROW()-9&gt;Inf.!$F$10,"",VLOOKUP(E13,F.SL!F:O,10,FALSE))</f>
        <v/>
      </c>
      <c r="Q13" s="50"/>
    </row>
    <row r="14" spans="1:3419" ht="21.95" customHeight="1">
      <c r="A14" s="52" t="str">
        <f ca="1">IFERROR(VLOOKUP(E14,Rec.!Q:R,2,FALSE),"")</f>
        <v/>
      </c>
      <c r="B14" s="53" t="str">
        <f ca="1">IFERROR(VLOOKUP(E14,Rec.!B:H,4,FALSE),"")</f>
        <v/>
      </c>
      <c r="C14" s="53" t="str">
        <f ca="1">IFERROR(VLOOKUP(E14,Rec.!B:H,5,FALSE),"")</f>
        <v/>
      </c>
      <c r="D14" s="52" t="str">
        <f ca="1">IFERROR(VLOOKUP(E14,Rec.!B:H,6,FALSE),"")</f>
        <v/>
      </c>
      <c r="E14" s="91" t="str">
        <f ca="1">IFERROR(VLOOKUP(ROW()-9,Rec.!T:U,2,FALSE),"")</f>
        <v/>
      </c>
      <c r="F14" s="99" t="str">
        <f ca="1">IF(AND(Inf.!C$10="Onsight",VLOOKUP(E14,Q1.SL!F:M,6,FALSE)="TOP"),VLOOKUP(E14,Q1.SL!F:M,6,FALSE)&amp;"("&amp;VLOOKUP(E14,Q1.SL!F:M,4,FALSE)&amp;")",VLOOKUP(E14,Q1.SL!F:M,6,FALSE))</f>
        <v/>
      </c>
      <c r="G14" s="99" t="str">
        <f ca="1">IF(AND(Inf.!C$10="Onsight",VLOOKUP(E14,Q2.SL!G:O,6,FALSE)="TOP"),VLOOKUP(E14,Q2.SL!G:O,6,FALSE)&amp;"("&amp;VLOOKUP(E14,Q2.SL!G:O,4,FALSE)&amp;")",VLOOKUP(E14,Q2.SL!G:O,6,FALSE))</f>
        <v/>
      </c>
      <c r="H14" s="125" t="str">
        <f ca="1">IF(AND(Inf.!C$10="Onsight",VLOOKUP(E14,Q3.SL!G:O,6,FALSE)="TOP"),VLOOKUP(E14,Q3.SL!G:O,6,FALSE)&amp;"("&amp;VLOOKUP(E14,Q3.SL!G:O,4,FALSE)&amp;")",VLOOKUP(E14,Q3.SL!G:O,6,FALSE))</f>
        <v/>
      </c>
      <c r="I14" s="125" t="str">
        <f ca="1">IF(AND(Inf.!C$10="Onsight",VLOOKUP(E14,Q4.SL!G:O,6,FALSE)="TOP"),VLOOKUP(E14,Q4.SL!G:O,6,FALSE)&amp;"("&amp;VLOOKUP(E14,Q4.SL!G:O,4,FALSE)&amp;")",VLOOKUP(E14,Q4.SL!G:O,6,FALSE))</f>
        <v/>
      </c>
      <c r="J14" s="54" t="str">
        <f ca="1">IFERROR(VLOOKUP(E14,Rec.!H:N,7,FALSE),"")</f>
        <v/>
      </c>
      <c r="K14" s="99" t="str">
        <f ca="1">IFERROR(VLOOKUP(E14,SF.SL!F:J,5,FALSE),"")</f>
        <v/>
      </c>
      <c r="L14" s="55" t="str">
        <f ca="1">IF(ROW()-9&gt;Inf.!$O$2,"",VLOOKUP(E14,SF.SL!F:J,4,FALSE))</f>
        <v/>
      </c>
      <c r="M14" s="54" t="str">
        <f ca="1">IF(ROW()-9&gt;Inf.!$O$2,"",VLOOKUP(E14,SF.SL!F:O,10,FALSE))</f>
        <v/>
      </c>
      <c r="N14" s="99">
        <f ca="1">IFERROR(VLOOKUP(E14,F.SL!F:J,5,FALSE),"")</f>
        <v>1.01</v>
      </c>
      <c r="O14" s="55">
        <f ca="1">IF(ROW()-9&gt;Inf.!$F$10,"",VLOOKUP(E14,F.SL!F:J,4,FALSE))</f>
        <v>3.25</v>
      </c>
      <c r="P14" s="54" t="str">
        <f ca="1">IF(ROW()-9&gt;Inf.!$F$10,"",VLOOKUP(E14,F.SL!F:O,10,FALSE))</f>
        <v/>
      </c>
      <c r="Q14" s="50"/>
    </row>
    <row r="15" spans="1:3419" ht="21.95" customHeight="1">
      <c r="A15" s="52" t="str">
        <f ca="1">IFERROR(VLOOKUP(E15,Rec.!Q:R,2,FALSE),"")</f>
        <v/>
      </c>
      <c r="B15" s="53" t="str">
        <f ca="1">IFERROR(VLOOKUP(E15,Rec.!B:H,4,FALSE),"")</f>
        <v/>
      </c>
      <c r="C15" s="53" t="str">
        <f ca="1">IFERROR(VLOOKUP(E15,Rec.!B:H,5,FALSE),"")</f>
        <v/>
      </c>
      <c r="D15" s="52" t="str">
        <f ca="1">IFERROR(VLOOKUP(E15,Rec.!B:H,6,FALSE),"")</f>
        <v/>
      </c>
      <c r="E15" s="91" t="str">
        <f ca="1">IFERROR(VLOOKUP(ROW()-9,Rec.!T:U,2,FALSE),"")</f>
        <v/>
      </c>
      <c r="F15" s="99" t="str">
        <f ca="1">IF(AND(Inf.!C$10="Onsight",VLOOKUP(E15,Q1.SL!F:M,6,FALSE)="TOP"),VLOOKUP(E15,Q1.SL!F:M,6,FALSE)&amp;"("&amp;VLOOKUP(E15,Q1.SL!F:M,4,FALSE)&amp;")",VLOOKUP(E15,Q1.SL!F:M,6,FALSE))</f>
        <v/>
      </c>
      <c r="G15" s="99" t="str">
        <f ca="1">IF(AND(Inf.!C$10="Onsight",VLOOKUP(E15,Q2.SL!G:O,6,FALSE)="TOP"),VLOOKUP(E15,Q2.SL!G:O,6,FALSE)&amp;"("&amp;VLOOKUP(E15,Q2.SL!G:O,4,FALSE)&amp;")",VLOOKUP(E15,Q2.SL!G:O,6,FALSE))</f>
        <v/>
      </c>
      <c r="H15" s="125" t="str">
        <f ca="1">IF(AND(Inf.!C$10="Onsight",VLOOKUP(E15,Q3.SL!G:O,6,FALSE)="TOP"),VLOOKUP(E15,Q3.SL!G:O,6,FALSE)&amp;"("&amp;VLOOKUP(E15,Q3.SL!G:O,4,FALSE)&amp;")",VLOOKUP(E15,Q3.SL!G:O,6,FALSE))</f>
        <v/>
      </c>
      <c r="I15" s="125" t="str">
        <f ca="1">IF(AND(Inf.!C$10="Onsight",VLOOKUP(E15,Q4.SL!G:O,6,FALSE)="TOP"),VLOOKUP(E15,Q4.SL!G:O,6,FALSE)&amp;"("&amp;VLOOKUP(E15,Q4.SL!G:O,4,FALSE)&amp;")",VLOOKUP(E15,Q4.SL!G:O,6,FALSE))</f>
        <v/>
      </c>
      <c r="J15" s="54" t="str">
        <f ca="1">IFERROR(VLOOKUP(E15,Rec.!H:N,7,FALSE),"")</f>
        <v/>
      </c>
      <c r="K15" s="99" t="str">
        <f ca="1">IFERROR(VLOOKUP(E15,SF.SL!F:J,5,FALSE),"")</f>
        <v/>
      </c>
      <c r="L15" s="55" t="str">
        <f ca="1">IF(ROW()-9&gt;Inf.!$O$2,"",VLOOKUP(E15,SF.SL!F:J,4,FALSE))</f>
        <v/>
      </c>
      <c r="M15" s="54" t="str">
        <f ca="1">IF(ROW()-9&gt;Inf.!$O$2,"",VLOOKUP(E15,SF.SL!F:O,10,FALSE))</f>
        <v/>
      </c>
      <c r="N15" s="99"/>
      <c r="O15" s="55"/>
      <c r="P15" s="54" t="str">
        <f ca="1">IF(ROW()-9&gt;Inf.!$F$10,"",VLOOKUP(E15,F.SL!F:O,10,FALSE))</f>
        <v/>
      </c>
      <c r="Q15" s="50"/>
    </row>
    <row r="16" spans="1:3419" ht="21.95" customHeight="1">
      <c r="A16" s="52" t="str">
        <f ca="1">IFERROR(VLOOKUP(E16,Rec.!Q:R,2,FALSE),"")</f>
        <v/>
      </c>
      <c r="B16" s="53" t="str">
        <f ca="1">IFERROR(VLOOKUP(E16,Rec.!B:H,4,FALSE),"")</f>
        <v/>
      </c>
      <c r="C16" s="53" t="str">
        <f ca="1">IFERROR(VLOOKUP(E16,Rec.!B:H,5,FALSE),"")</f>
        <v/>
      </c>
      <c r="D16" s="52" t="str">
        <f ca="1">IFERROR(VLOOKUP(E16,Rec.!B:H,6,FALSE),"")</f>
        <v/>
      </c>
      <c r="E16" s="91" t="str">
        <f ca="1">IFERROR(VLOOKUP(ROW()-9,Rec.!T:U,2,FALSE),"")</f>
        <v/>
      </c>
      <c r="F16" s="99" t="str">
        <f ca="1">IF(AND(Inf.!C$10="Onsight",VLOOKUP(E16,Q1.SL!F:M,6,FALSE)="TOP"),VLOOKUP(E16,Q1.SL!F:M,6,FALSE)&amp;"("&amp;VLOOKUP(E16,Q1.SL!F:M,4,FALSE)&amp;")",VLOOKUP(E16,Q1.SL!F:M,6,FALSE))</f>
        <v/>
      </c>
      <c r="G16" s="99" t="str">
        <f ca="1">IF(AND(Inf.!C$10="Onsight",VLOOKUP(E16,Q2.SL!G:O,6,FALSE)="TOP"),VLOOKUP(E16,Q2.SL!G:O,6,FALSE)&amp;"("&amp;VLOOKUP(E16,Q2.SL!G:O,4,FALSE)&amp;")",VLOOKUP(E16,Q2.SL!G:O,6,FALSE))</f>
        <v/>
      </c>
      <c r="H16" s="125" t="str">
        <f ca="1">IF(AND(Inf.!C$10="Onsight",VLOOKUP(E16,Q3.SL!G:O,6,FALSE)="TOP"),VLOOKUP(E16,Q3.SL!G:O,6,FALSE)&amp;"("&amp;VLOOKUP(E16,Q3.SL!G:O,4,FALSE)&amp;")",VLOOKUP(E16,Q3.SL!G:O,6,FALSE))</f>
        <v/>
      </c>
      <c r="I16" s="125" t="str">
        <f ca="1">IF(AND(Inf.!C$10="Onsight",VLOOKUP(E16,Q4.SL!G:O,6,FALSE)="TOP"),VLOOKUP(E16,Q4.SL!G:O,6,FALSE)&amp;"("&amp;VLOOKUP(E16,Q4.SL!G:O,4,FALSE)&amp;")",VLOOKUP(E16,Q4.SL!G:O,6,FALSE))</f>
        <v/>
      </c>
      <c r="J16" s="54" t="str">
        <f ca="1">IFERROR(VLOOKUP(E16,Rec.!H:N,7,FALSE),"")</f>
        <v/>
      </c>
      <c r="K16" s="99" t="str">
        <f ca="1">IFERROR(VLOOKUP(E16,SF.SL!F:J,5,FALSE),"")</f>
        <v/>
      </c>
      <c r="L16" s="55" t="str">
        <f ca="1">IF(ROW()-9&gt;Inf.!$O$2,"",VLOOKUP(E16,SF.SL!F:J,4,FALSE))</f>
        <v/>
      </c>
      <c r="M16" s="54" t="str">
        <f ca="1">IF(ROW()-9&gt;Inf.!$O$2,"",VLOOKUP(E16,SF.SL!F:O,10,FALSE))</f>
        <v/>
      </c>
      <c r="N16" s="99"/>
      <c r="O16" s="55"/>
      <c r="P16" s="54" t="str">
        <f>IF(ROW()-9&gt;Inf.!$F$10,"",VLOOKUP(E16,F.SL!F:O,10,FALSE))</f>
        <v/>
      </c>
      <c r="Q16" s="50"/>
    </row>
    <row r="17" spans="1:17" ht="21.95" customHeight="1">
      <c r="A17" s="52" t="str">
        <f ca="1">IFERROR(VLOOKUP(E17,Rec.!Q:R,2,FALSE),"")</f>
        <v/>
      </c>
      <c r="B17" s="53" t="str">
        <f ca="1">IFERROR(VLOOKUP(E17,Rec.!B:H,4,FALSE),"")</f>
        <v/>
      </c>
      <c r="C17" s="53" t="str">
        <f ca="1">IFERROR(VLOOKUP(E17,Rec.!B:H,5,FALSE),"")</f>
        <v/>
      </c>
      <c r="D17" s="52" t="str">
        <f ca="1">IFERROR(VLOOKUP(E17,Rec.!B:H,6,FALSE),"")</f>
        <v/>
      </c>
      <c r="E17" s="91" t="str">
        <f ca="1">IFERROR(VLOOKUP(ROW()-9,Rec.!T:U,2,FALSE),"")</f>
        <v/>
      </c>
      <c r="F17" s="99" t="str">
        <f ca="1">IF(AND(Inf.!C$10="Onsight",VLOOKUP(E17,Q1.SL!F:M,6,FALSE)="TOP"),VLOOKUP(E17,Q1.SL!F:M,6,FALSE)&amp;"("&amp;VLOOKUP(E17,Q1.SL!F:M,4,FALSE)&amp;")",VLOOKUP(E17,Q1.SL!F:M,6,FALSE))</f>
        <v/>
      </c>
      <c r="G17" s="99" t="str">
        <f ca="1">IF(AND(Inf.!C$10="Onsight",VLOOKUP(E17,Q2.SL!G:O,6,FALSE)="TOP"),VLOOKUP(E17,Q2.SL!G:O,6,FALSE)&amp;"("&amp;VLOOKUP(E17,Q2.SL!G:O,4,FALSE)&amp;")",VLOOKUP(E17,Q2.SL!G:O,6,FALSE))</f>
        <v/>
      </c>
      <c r="H17" s="125" t="str">
        <f ca="1">IF(AND(Inf.!C$10="Onsight",VLOOKUP(E17,Q3.SL!G:O,6,FALSE)="TOP"),VLOOKUP(E17,Q3.SL!G:O,6,FALSE)&amp;"("&amp;VLOOKUP(E17,Q3.SL!G:O,4,FALSE)&amp;")",VLOOKUP(E17,Q3.SL!G:O,6,FALSE))</f>
        <v/>
      </c>
      <c r="I17" s="125" t="str">
        <f ca="1">IF(AND(Inf.!C$10="Onsight",VLOOKUP(E17,Q4.SL!G:O,6,FALSE)="TOP"),VLOOKUP(E17,Q4.SL!G:O,6,FALSE)&amp;"("&amp;VLOOKUP(E17,Q4.SL!G:O,4,FALSE)&amp;")",VLOOKUP(E17,Q4.SL!G:O,6,FALSE))</f>
        <v/>
      </c>
      <c r="J17" s="54" t="str">
        <f ca="1">IFERROR(VLOOKUP(E17,Rec.!H:N,7,FALSE),"")</f>
        <v/>
      </c>
      <c r="K17" s="99" t="str">
        <f ca="1">IFERROR(VLOOKUP(E17,SF.SL!F:J,5,FALSE),"")</f>
        <v/>
      </c>
      <c r="L17" s="55" t="str">
        <f ca="1">IF(ROW()-9&gt;Inf.!$O$2,"",VLOOKUP(E17,SF.SL!F:J,4,FALSE))</f>
        <v/>
      </c>
      <c r="M17" s="54" t="str">
        <f ca="1">IF(ROW()-9&gt;Inf.!$O$2,"",VLOOKUP(E17,SF.SL!F:O,10,FALSE))</f>
        <v/>
      </c>
      <c r="N17" s="99"/>
      <c r="O17" s="55" t="str">
        <f>IF(ROW()-9&gt;Inf.!$F$10,"",VLOOKUP(E17,F.SL!F:J,4,FALSE))</f>
        <v/>
      </c>
      <c r="P17" s="54" t="str">
        <f>IF(ROW()-9&gt;Inf.!$F$10,"",VLOOKUP(E17,F.SL!F:O,10,FALSE))</f>
        <v/>
      </c>
      <c r="Q17" s="50"/>
    </row>
    <row r="18" spans="1:17" ht="21.95" customHeight="1">
      <c r="A18" s="52" t="str">
        <f ca="1">IFERROR(VLOOKUP(E18,Rec.!Q:R,2,FALSE),"")</f>
        <v/>
      </c>
      <c r="B18" s="53" t="str">
        <f ca="1">IFERROR(VLOOKUP(E18,Rec.!B:H,4,FALSE),"")</f>
        <v/>
      </c>
      <c r="C18" s="53" t="str">
        <f ca="1">IFERROR(VLOOKUP(E18,Rec.!B:H,5,FALSE),"")</f>
        <v/>
      </c>
      <c r="D18" s="52" t="str">
        <f ca="1">IFERROR(VLOOKUP(E18,Rec.!B:H,6,FALSE),"")</f>
        <v/>
      </c>
      <c r="E18" s="91" t="str">
        <f ca="1">IFERROR(VLOOKUP(ROW()-9,Rec.!T:U,2,FALSE),"")</f>
        <v/>
      </c>
      <c r="F18" s="99" t="str">
        <f ca="1">IF(AND(Inf.!C$10="Onsight",VLOOKUP(E18,Q1.SL!F:M,6,FALSE)="TOP"),VLOOKUP(E18,Q1.SL!F:M,6,FALSE)&amp;"("&amp;VLOOKUP(E18,Q1.SL!F:M,4,FALSE)&amp;")",VLOOKUP(E18,Q1.SL!F:M,6,FALSE))</f>
        <v/>
      </c>
      <c r="G18" s="99" t="str">
        <f ca="1">IF(AND(Inf.!C$10="Onsight",VLOOKUP(E18,Q2.SL!G:O,6,FALSE)="TOP"),VLOOKUP(E18,Q2.SL!G:O,6,FALSE)&amp;"("&amp;VLOOKUP(E18,Q2.SL!G:O,4,FALSE)&amp;")",VLOOKUP(E18,Q2.SL!G:O,6,FALSE))</f>
        <v/>
      </c>
      <c r="H18" s="125" t="str">
        <f ca="1">IF(AND(Inf.!C$10="Onsight",VLOOKUP(E18,Q3.SL!G:O,6,FALSE)="TOP"),VLOOKUP(E18,Q3.SL!G:O,6,FALSE)&amp;"("&amp;VLOOKUP(E18,Q3.SL!G:O,4,FALSE)&amp;")",VLOOKUP(E18,Q3.SL!G:O,6,FALSE))</f>
        <v/>
      </c>
      <c r="I18" s="125" t="str">
        <f ca="1">IF(AND(Inf.!C$10="Onsight",VLOOKUP(E18,Q4.SL!G:O,6,FALSE)="TOP"),VLOOKUP(E18,Q4.SL!G:O,6,FALSE)&amp;"("&amp;VLOOKUP(E18,Q4.SL!G:O,4,FALSE)&amp;")",VLOOKUP(E18,Q4.SL!G:O,6,FALSE))</f>
        <v/>
      </c>
      <c r="J18" s="54" t="str">
        <f ca="1">IFERROR(VLOOKUP(E18,Rec.!H:N,7,FALSE),"")</f>
        <v/>
      </c>
      <c r="K18" s="99" t="str">
        <f ca="1">IFERROR(VLOOKUP(E18,SF.SL!F:J,5,FALSE),"")</f>
        <v/>
      </c>
      <c r="L18" s="55" t="str">
        <f ca="1">IF(ROW()-9&gt;Inf.!$O$2,"",VLOOKUP(E18,SF.SL!F:J,4,FALSE))</f>
        <v/>
      </c>
      <c r="M18" s="54" t="str">
        <f ca="1">IF(ROW()-9&gt;Inf.!$O$2,"",VLOOKUP(E18,SF.SL!F:O,10,FALSE))</f>
        <v/>
      </c>
      <c r="N18" s="99"/>
      <c r="O18" s="55" t="str">
        <f>IF(ROW()-9&gt;Inf.!$F$10,"",VLOOKUP(E18,F.SL!F:J,4,FALSE))</f>
        <v/>
      </c>
      <c r="P18" s="54" t="str">
        <f>IF(ROW()-9&gt;Inf.!$F$10,"",VLOOKUP(E18,F.SL!F:O,10,FALSE))</f>
        <v/>
      </c>
      <c r="Q18" s="50"/>
    </row>
    <row r="19" spans="1:17" ht="21.95" customHeight="1">
      <c r="A19" s="52" t="str">
        <f ca="1">IFERROR(VLOOKUP(E19,Rec.!Q:R,2,FALSE),"")</f>
        <v/>
      </c>
      <c r="B19" s="53" t="str">
        <f ca="1">IFERROR(VLOOKUP(E19,Rec.!B:H,4,FALSE),"")</f>
        <v/>
      </c>
      <c r="C19" s="53" t="str">
        <f ca="1">IFERROR(VLOOKUP(E19,Rec.!B:H,5,FALSE),"")</f>
        <v/>
      </c>
      <c r="D19" s="52" t="str">
        <f ca="1">IFERROR(VLOOKUP(E19,Rec.!B:H,6,FALSE),"")</f>
        <v/>
      </c>
      <c r="E19" s="91" t="str">
        <f ca="1">IFERROR(VLOOKUP(ROW()-9,Rec.!T:U,2,FALSE),"")</f>
        <v/>
      </c>
      <c r="F19" s="99" t="str">
        <f ca="1">IF(AND(Inf.!C$10="Onsight",VLOOKUP(E19,Q1.SL!F:M,6,FALSE)="TOP"),VLOOKUP(E19,Q1.SL!F:M,6,FALSE)&amp;"("&amp;VLOOKUP(E19,Q1.SL!F:M,4,FALSE)&amp;")",VLOOKUP(E19,Q1.SL!F:M,6,FALSE))</f>
        <v/>
      </c>
      <c r="G19" s="99" t="str">
        <f ca="1">IF(AND(Inf.!C$10="Onsight",VLOOKUP(E19,Q2.SL!G:O,6,FALSE)="TOP"),VLOOKUP(E19,Q2.SL!G:O,6,FALSE)&amp;"("&amp;VLOOKUP(E19,Q2.SL!G:O,4,FALSE)&amp;")",VLOOKUP(E19,Q2.SL!G:O,6,FALSE))</f>
        <v/>
      </c>
      <c r="H19" s="125" t="str">
        <f ca="1">IF(AND(Inf.!C$10="Onsight",VLOOKUP(E19,Q3.SL!G:O,6,FALSE)="TOP"),VLOOKUP(E19,Q3.SL!G:O,6,FALSE)&amp;"("&amp;VLOOKUP(E19,Q3.SL!G:O,4,FALSE)&amp;")",VLOOKUP(E19,Q3.SL!G:O,6,FALSE))</f>
        <v/>
      </c>
      <c r="I19" s="125" t="str">
        <f ca="1">IF(AND(Inf.!C$10="Onsight",VLOOKUP(E19,Q4.SL!G:O,6,FALSE)="TOP"),VLOOKUP(E19,Q4.SL!G:O,6,FALSE)&amp;"("&amp;VLOOKUP(E19,Q4.SL!G:O,4,FALSE)&amp;")",VLOOKUP(E19,Q4.SL!G:O,6,FALSE))</f>
        <v/>
      </c>
      <c r="J19" s="54" t="str">
        <f ca="1">IFERROR(VLOOKUP(E19,Rec.!H:N,7,FALSE),"")</f>
        <v/>
      </c>
      <c r="K19" s="99" t="str">
        <f ca="1">IFERROR(VLOOKUP(E19,SF.SL!F:J,5,FALSE),"")</f>
        <v/>
      </c>
      <c r="L19" s="55" t="str">
        <f ca="1">IF(ROW()-9&gt;Inf.!$O$2,"",VLOOKUP(E19,SF.SL!F:J,4,FALSE))</f>
        <v/>
      </c>
      <c r="M19" s="54" t="str">
        <f ca="1">IF(ROW()-9&gt;Inf.!$O$2,"",VLOOKUP(E19,SF.SL!F:O,10,FALSE))</f>
        <v/>
      </c>
      <c r="N19" s="99"/>
      <c r="O19" s="55" t="str">
        <f>IF(ROW()-9&gt;Inf.!$F$10,"",VLOOKUP(E19,F.SL!F:J,4,FALSE))</f>
        <v/>
      </c>
      <c r="P19" s="54" t="str">
        <f>IF(ROW()-9&gt;Inf.!$F$10,"",VLOOKUP(E19,F.SL!F:O,10,FALSE))</f>
        <v/>
      </c>
      <c r="Q19" s="50"/>
    </row>
    <row r="20" spans="1:17" ht="21.95" customHeight="1">
      <c r="A20" s="52" t="str">
        <f ca="1">IFERROR(VLOOKUP(E20,Rec.!Q:R,2,FALSE),"")</f>
        <v/>
      </c>
      <c r="B20" s="53" t="str">
        <f ca="1">IFERROR(VLOOKUP(E20,Rec.!B:H,4,FALSE),"")</f>
        <v/>
      </c>
      <c r="C20" s="53" t="str">
        <f ca="1">IFERROR(VLOOKUP(E20,Rec.!B:H,5,FALSE),"")</f>
        <v/>
      </c>
      <c r="D20" s="52" t="str">
        <f ca="1">IFERROR(VLOOKUP(E20,Rec.!B:H,6,FALSE),"")</f>
        <v/>
      </c>
      <c r="E20" s="91" t="str">
        <f ca="1">IFERROR(VLOOKUP(ROW()-9,Rec.!T:U,2,FALSE),"")</f>
        <v/>
      </c>
      <c r="F20" s="99" t="str">
        <f ca="1">IF(AND(Inf.!C$10="Onsight",VLOOKUP(E20,Q1.SL!F:M,6,FALSE)="TOP"),VLOOKUP(E20,Q1.SL!F:M,6,FALSE)&amp;"("&amp;VLOOKUP(E20,Q1.SL!F:M,4,FALSE)&amp;")",VLOOKUP(E20,Q1.SL!F:M,6,FALSE))</f>
        <v/>
      </c>
      <c r="G20" s="99" t="str">
        <f ca="1">IF(AND(Inf.!C$10="Onsight",VLOOKUP(E20,Q2.SL!G:O,6,FALSE)="TOP"),VLOOKUP(E20,Q2.SL!G:O,6,FALSE)&amp;"("&amp;VLOOKUP(E20,Q2.SL!G:O,4,FALSE)&amp;")",VLOOKUP(E20,Q2.SL!G:O,6,FALSE))</f>
        <v/>
      </c>
      <c r="H20" s="125" t="str">
        <f ca="1">IF(AND(Inf.!C$10="Onsight",VLOOKUP(E20,Q3.SL!G:O,6,FALSE)="TOP"),VLOOKUP(E20,Q3.SL!G:O,6,FALSE)&amp;"("&amp;VLOOKUP(E20,Q3.SL!G:O,4,FALSE)&amp;")",VLOOKUP(E20,Q3.SL!G:O,6,FALSE))</f>
        <v/>
      </c>
      <c r="I20" s="125" t="str">
        <f ca="1">IF(AND(Inf.!C$10="Onsight",VLOOKUP(E20,Q4.SL!G:O,6,FALSE)="TOP"),VLOOKUP(E20,Q4.SL!G:O,6,FALSE)&amp;"("&amp;VLOOKUP(E20,Q4.SL!G:O,4,FALSE)&amp;")",VLOOKUP(E20,Q4.SL!G:O,6,FALSE))</f>
        <v/>
      </c>
      <c r="J20" s="54" t="str">
        <f ca="1">IFERROR(VLOOKUP(E20,Rec.!H:N,7,FALSE),"")</f>
        <v/>
      </c>
      <c r="K20" s="99" t="str">
        <f ca="1">IFERROR(VLOOKUP(E20,SF.SL!F:J,5,FALSE),"")</f>
        <v/>
      </c>
      <c r="L20" s="55" t="str">
        <f ca="1">IF(ROW()-9&gt;Inf.!$O$2,"",VLOOKUP(E20,SF.SL!F:J,4,FALSE))</f>
        <v/>
      </c>
      <c r="M20" s="54" t="str">
        <f ca="1">IF(ROW()-9&gt;Inf.!$O$2,"",VLOOKUP(E20,SF.SL!F:O,10,FALSE))</f>
        <v/>
      </c>
      <c r="N20" s="99"/>
      <c r="O20" s="55" t="str">
        <f>IF(ROW()-9&gt;Inf.!$F$10,"",VLOOKUP(E20,F.SL!F:J,4,FALSE))</f>
        <v/>
      </c>
      <c r="P20" s="54" t="str">
        <f>IF(ROW()-9&gt;Inf.!$F$10,"",VLOOKUP(E20,F.SL!F:O,10,FALSE))</f>
        <v/>
      </c>
      <c r="Q20" s="50"/>
    </row>
    <row r="21" spans="1:17" ht="21.95" customHeight="1">
      <c r="A21" s="52" t="str">
        <f ca="1">IFERROR(VLOOKUP(E21,Rec.!Q:R,2,FALSE),"")</f>
        <v/>
      </c>
      <c r="B21" s="53" t="str">
        <f ca="1">IFERROR(VLOOKUP(E21,Rec.!B:H,4,FALSE),"")</f>
        <v/>
      </c>
      <c r="C21" s="53" t="str">
        <f ca="1">IFERROR(VLOOKUP(E21,Rec.!B:H,5,FALSE),"")</f>
        <v/>
      </c>
      <c r="D21" s="52" t="str">
        <f ca="1">IFERROR(VLOOKUP(E21,Rec.!B:H,6,FALSE),"")</f>
        <v/>
      </c>
      <c r="E21" s="91" t="str">
        <f ca="1">IFERROR(VLOOKUP(ROW()-9,Rec.!T:U,2,FALSE),"")</f>
        <v/>
      </c>
      <c r="F21" s="99" t="str">
        <f ca="1">IF(AND(Inf.!C$10="Onsight",VLOOKUP(E21,Q1.SL!F:M,6,FALSE)="TOP"),VLOOKUP(E21,Q1.SL!F:M,6,FALSE)&amp;"("&amp;VLOOKUP(E21,Q1.SL!F:M,4,FALSE)&amp;")",VLOOKUP(E21,Q1.SL!F:M,6,FALSE))</f>
        <v/>
      </c>
      <c r="G21" s="99" t="str">
        <f ca="1">IF(AND(Inf.!C$10="Onsight",VLOOKUP(E21,Q2.SL!G:O,6,FALSE)="TOP"),VLOOKUP(E21,Q2.SL!G:O,6,FALSE)&amp;"("&amp;VLOOKUP(E21,Q2.SL!G:O,4,FALSE)&amp;")",VLOOKUP(E21,Q2.SL!G:O,6,FALSE))</f>
        <v/>
      </c>
      <c r="H21" s="125" t="str">
        <f ca="1">IF(AND(Inf.!C$10="Onsight",VLOOKUP(E21,Q3.SL!G:O,6,FALSE)="TOP"),VLOOKUP(E21,Q3.SL!G:O,6,FALSE)&amp;"("&amp;VLOOKUP(E21,Q3.SL!G:O,4,FALSE)&amp;")",VLOOKUP(E21,Q3.SL!G:O,6,FALSE))</f>
        <v/>
      </c>
      <c r="I21" s="125" t="str">
        <f ca="1">IF(AND(Inf.!C$10="Onsight",VLOOKUP(E21,Q4.SL!G:O,6,FALSE)="TOP"),VLOOKUP(E21,Q4.SL!G:O,6,FALSE)&amp;"("&amp;VLOOKUP(E21,Q4.SL!G:O,4,FALSE)&amp;")",VLOOKUP(E21,Q4.SL!G:O,6,FALSE))</f>
        <v/>
      </c>
      <c r="J21" s="54" t="str">
        <f ca="1">IFERROR(VLOOKUP(E21,Rec.!H:N,7,FALSE),"")</f>
        <v/>
      </c>
      <c r="K21" s="99" t="str">
        <f ca="1">IFERROR(VLOOKUP(E21,SF.SL!F:J,5,FALSE),"")</f>
        <v/>
      </c>
      <c r="L21" s="55" t="str">
        <f ca="1">IF(ROW()-9&gt;Inf.!$O$2,"",VLOOKUP(E21,SF.SL!F:J,4,FALSE))</f>
        <v/>
      </c>
      <c r="M21" s="54" t="str">
        <f ca="1">IF(ROW()-9&gt;Inf.!$O$2,"",VLOOKUP(E21,SF.SL!F:O,10,FALSE))</f>
        <v/>
      </c>
      <c r="N21" s="99"/>
      <c r="O21" s="55" t="str">
        <f>IF(ROW()-9&gt;Inf.!$F$10,"",VLOOKUP(E21,F.SL!F:J,4,FALSE))</f>
        <v/>
      </c>
      <c r="P21" s="54" t="str">
        <f>IF(ROW()-9&gt;Inf.!$F$10,"",VLOOKUP(E21,F.SL!F:O,10,FALSE))</f>
        <v/>
      </c>
      <c r="Q21" s="50"/>
    </row>
    <row r="22" spans="1:17" ht="21.95" customHeight="1">
      <c r="A22" s="52" t="str">
        <f ca="1">IFERROR(VLOOKUP(E22,Rec.!Q:R,2,FALSE),"")</f>
        <v/>
      </c>
      <c r="B22" s="53" t="str">
        <f ca="1">IFERROR(VLOOKUP(E22,Rec.!B:H,4,FALSE),"")</f>
        <v/>
      </c>
      <c r="C22" s="53" t="str">
        <f ca="1">IFERROR(VLOOKUP(E22,Rec.!B:H,5,FALSE),"")</f>
        <v/>
      </c>
      <c r="D22" s="52" t="str">
        <f ca="1">IFERROR(VLOOKUP(E22,Rec.!B:H,6,FALSE),"")</f>
        <v/>
      </c>
      <c r="E22" s="91" t="str">
        <f ca="1">IFERROR(VLOOKUP(ROW()-9,Rec.!T:U,2,FALSE),"")</f>
        <v/>
      </c>
      <c r="F22" s="99" t="str">
        <f ca="1">IF(AND(Inf.!C$10="Onsight",VLOOKUP(E22,Q1.SL!F:M,6,FALSE)="TOP"),VLOOKUP(E22,Q1.SL!F:M,6,FALSE)&amp;"("&amp;VLOOKUP(E22,Q1.SL!F:M,4,FALSE)&amp;")",VLOOKUP(E22,Q1.SL!F:M,6,FALSE))</f>
        <v/>
      </c>
      <c r="G22" s="99" t="str">
        <f ca="1">IF(AND(Inf.!C$10="Onsight",VLOOKUP(E22,Q2.SL!G:O,6,FALSE)="TOP"),VLOOKUP(E22,Q2.SL!G:O,6,FALSE)&amp;"("&amp;VLOOKUP(E22,Q2.SL!G:O,4,FALSE)&amp;")",VLOOKUP(E22,Q2.SL!G:O,6,FALSE))</f>
        <v/>
      </c>
      <c r="H22" s="125" t="str">
        <f ca="1">IF(AND(Inf.!C$10="Onsight",VLOOKUP(E22,Q3.SL!G:O,6,FALSE)="TOP"),VLOOKUP(E22,Q3.SL!G:O,6,FALSE)&amp;"("&amp;VLOOKUP(E22,Q3.SL!G:O,4,FALSE)&amp;")",VLOOKUP(E22,Q3.SL!G:O,6,FALSE))</f>
        <v/>
      </c>
      <c r="I22" s="125" t="str">
        <f ca="1">IF(AND(Inf.!C$10="Onsight",VLOOKUP(E22,Q4.SL!G:O,6,FALSE)="TOP"),VLOOKUP(E22,Q4.SL!G:O,6,FALSE)&amp;"("&amp;VLOOKUP(E22,Q4.SL!G:O,4,FALSE)&amp;")",VLOOKUP(E22,Q4.SL!G:O,6,FALSE))</f>
        <v/>
      </c>
      <c r="J22" s="54" t="str">
        <f ca="1">IFERROR(VLOOKUP(E22,Rec.!H:N,7,FALSE),"")</f>
        <v/>
      </c>
      <c r="K22" s="99" t="str">
        <f ca="1">IFERROR(VLOOKUP(E22,SF.SL!F:J,5,FALSE),"")</f>
        <v/>
      </c>
      <c r="L22" s="55" t="str">
        <f ca="1">IF(ROW()-9&gt;Inf.!$O$2,"",VLOOKUP(E22,SF.SL!F:J,4,FALSE))</f>
        <v/>
      </c>
      <c r="M22" s="54" t="str">
        <f ca="1">IF(ROW()-9&gt;Inf.!$O$2,"",VLOOKUP(E22,SF.SL!F:O,10,FALSE))</f>
        <v/>
      </c>
      <c r="N22" s="99"/>
      <c r="O22" s="55" t="str">
        <f>IF(ROW()-9&gt;Inf.!$F$10,"",VLOOKUP(E22,F.SL!F:J,4,FALSE))</f>
        <v/>
      </c>
      <c r="P22" s="54" t="str">
        <f>IF(ROW()-9&gt;Inf.!$F$10,"",VLOOKUP(E22,F.SL!F:O,10,FALSE))</f>
        <v/>
      </c>
      <c r="Q22" s="50"/>
    </row>
    <row r="23" spans="1:17" ht="21.95" customHeight="1">
      <c r="A23" s="52" t="str">
        <f ca="1">IFERROR(VLOOKUP(E23,Rec.!Q:R,2,FALSE),"")</f>
        <v/>
      </c>
      <c r="B23" s="53" t="str">
        <f ca="1">IFERROR(VLOOKUP(E23,Rec.!B:H,4,FALSE),"")</f>
        <v/>
      </c>
      <c r="C23" s="53" t="str">
        <f ca="1">IFERROR(VLOOKUP(E23,Rec.!B:H,5,FALSE),"")</f>
        <v/>
      </c>
      <c r="D23" s="52" t="str">
        <f ca="1">IFERROR(VLOOKUP(E23,Rec.!B:H,6,FALSE),"")</f>
        <v/>
      </c>
      <c r="E23" s="91" t="str">
        <f ca="1">IFERROR(VLOOKUP(ROW()-9,Rec.!T:U,2,FALSE),"")</f>
        <v/>
      </c>
      <c r="F23" s="99" t="str">
        <f ca="1">IF(AND(Inf.!C$10="Onsight",VLOOKUP(E23,Q1.SL!F:M,6,FALSE)="TOP"),VLOOKUP(E23,Q1.SL!F:M,6,FALSE)&amp;"("&amp;VLOOKUP(E23,Q1.SL!F:M,4,FALSE)&amp;")",VLOOKUP(E23,Q1.SL!F:M,6,FALSE))</f>
        <v/>
      </c>
      <c r="G23" s="99" t="str">
        <f ca="1">IF(AND(Inf.!C$10="Onsight",VLOOKUP(E23,Q2.SL!G:O,6,FALSE)="TOP"),VLOOKUP(E23,Q2.SL!G:O,6,FALSE)&amp;"("&amp;VLOOKUP(E23,Q2.SL!G:O,4,FALSE)&amp;")",VLOOKUP(E23,Q2.SL!G:O,6,FALSE))</f>
        <v/>
      </c>
      <c r="H23" s="125" t="str">
        <f ca="1">IF(AND(Inf.!C$10="Onsight",VLOOKUP(E23,Q3.SL!G:O,6,FALSE)="TOP"),VLOOKUP(E23,Q3.SL!G:O,6,FALSE)&amp;"("&amp;VLOOKUP(E23,Q3.SL!G:O,4,FALSE)&amp;")",VLOOKUP(E23,Q3.SL!G:O,6,FALSE))</f>
        <v/>
      </c>
      <c r="I23" s="125" t="str">
        <f ca="1">IF(AND(Inf.!C$10="Onsight",VLOOKUP(E23,Q4.SL!G:O,6,FALSE)="TOP"),VLOOKUP(E23,Q4.SL!G:O,6,FALSE)&amp;"("&amp;VLOOKUP(E23,Q4.SL!G:O,4,FALSE)&amp;")",VLOOKUP(E23,Q4.SL!G:O,6,FALSE))</f>
        <v/>
      </c>
      <c r="J23" s="54" t="str">
        <f ca="1">IFERROR(VLOOKUP(E23,Rec.!H:N,7,FALSE),"")</f>
        <v/>
      </c>
      <c r="K23" s="99" t="str">
        <f ca="1">IFERROR(VLOOKUP(E23,SF.SL!F:J,5,FALSE),"")</f>
        <v/>
      </c>
      <c r="L23" s="55" t="str">
        <f ca="1">IF(ROW()-9&gt;Inf.!$O$2,"",VLOOKUP(E23,SF.SL!F:J,4,FALSE))</f>
        <v/>
      </c>
      <c r="M23" s="54" t="str">
        <f ca="1">IF(ROW()-9&gt;Inf.!$O$2,"",VLOOKUP(E23,SF.SL!F:O,10,FALSE))</f>
        <v/>
      </c>
      <c r="N23" s="99"/>
      <c r="O23" s="55" t="str">
        <f>IF(ROW()-9&gt;Inf.!$F$10,"",VLOOKUP(E23,F.SL!F:J,4,FALSE))</f>
        <v/>
      </c>
      <c r="P23" s="54" t="str">
        <f>IF(ROW()-9&gt;Inf.!$F$10,"",VLOOKUP(E23,F.SL!F:O,10,FALSE))</f>
        <v/>
      </c>
      <c r="Q23" s="50"/>
    </row>
    <row r="24" spans="1:17" ht="21.95" customHeight="1">
      <c r="A24" s="52" t="str">
        <f ca="1">IFERROR(VLOOKUP(E24,Rec.!Q:R,2,FALSE),"")</f>
        <v/>
      </c>
      <c r="B24" s="53" t="str">
        <f ca="1">IFERROR(VLOOKUP(E24,Rec.!B:H,4,FALSE),"")</f>
        <v/>
      </c>
      <c r="C24" s="53" t="str">
        <f ca="1">IFERROR(VLOOKUP(E24,Rec.!B:H,5,FALSE),"")</f>
        <v/>
      </c>
      <c r="D24" s="52" t="str">
        <f ca="1">IFERROR(VLOOKUP(E24,Rec.!B:H,6,FALSE),"")</f>
        <v/>
      </c>
      <c r="E24" s="91" t="str">
        <f ca="1">IFERROR(VLOOKUP(ROW()-9,Rec.!T:U,2,FALSE),"")</f>
        <v/>
      </c>
      <c r="F24" s="99" t="str">
        <f ca="1">IF(AND(Inf.!C$10="Onsight",VLOOKUP(E24,Q1.SL!F:M,6,FALSE)="TOP"),VLOOKUP(E24,Q1.SL!F:M,6,FALSE)&amp;"("&amp;VLOOKUP(E24,Q1.SL!F:M,4,FALSE)&amp;")",VLOOKUP(E24,Q1.SL!F:M,6,FALSE))</f>
        <v/>
      </c>
      <c r="G24" s="99" t="str">
        <f ca="1">IF(AND(Inf.!C$10="Onsight",VLOOKUP(E24,Q2.SL!G:O,6,FALSE)="TOP"),VLOOKUP(E24,Q2.SL!G:O,6,FALSE)&amp;"("&amp;VLOOKUP(E24,Q2.SL!G:O,4,FALSE)&amp;")",VLOOKUP(E24,Q2.SL!G:O,6,FALSE))</f>
        <v/>
      </c>
      <c r="H24" s="125" t="str">
        <f ca="1">IF(AND(Inf.!C$10="Onsight",VLOOKUP(E24,Q3.SL!G:O,6,FALSE)="TOP"),VLOOKUP(E24,Q3.SL!G:O,6,FALSE)&amp;"("&amp;VLOOKUP(E24,Q3.SL!G:O,4,FALSE)&amp;")",VLOOKUP(E24,Q3.SL!G:O,6,FALSE))</f>
        <v/>
      </c>
      <c r="I24" s="125" t="str">
        <f ca="1">IF(AND(Inf.!C$10="Onsight",VLOOKUP(E24,Q4.SL!G:O,6,FALSE)="TOP"),VLOOKUP(E24,Q4.SL!G:O,6,FALSE)&amp;"("&amp;VLOOKUP(E24,Q4.SL!G:O,4,FALSE)&amp;")",VLOOKUP(E24,Q4.SL!G:O,6,FALSE))</f>
        <v/>
      </c>
      <c r="J24" s="54" t="str">
        <f ca="1">IFERROR(VLOOKUP(E24,Rec.!H:N,7,FALSE),"")</f>
        <v/>
      </c>
      <c r="K24" s="99" t="str">
        <f ca="1">IFERROR(VLOOKUP(E24,SF.SL!F:J,5,FALSE),"")</f>
        <v/>
      </c>
      <c r="L24" s="55" t="str">
        <f ca="1">IF(ROW()-9&gt;Inf.!$O$2,"",VLOOKUP(E24,SF.SL!F:J,4,FALSE))</f>
        <v/>
      </c>
      <c r="M24" s="54" t="str">
        <f ca="1">IF(ROW()-9&gt;Inf.!$O$2,"",VLOOKUP(E24,SF.SL!F:O,10,FALSE))</f>
        <v/>
      </c>
      <c r="N24" s="99"/>
      <c r="O24" s="55" t="str">
        <f>IF(ROW()-9&gt;Inf.!$F$10,"",VLOOKUP(E24,F.SL!F:J,4,FALSE))</f>
        <v/>
      </c>
      <c r="P24" s="54" t="str">
        <f>IF(ROW()-9&gt;Inf.!$F$10,"",VLOOKUP(E24,F.SL!F:O,10,FALSE))</f>
        <v/>
      </c>
      <c r="Q24" s="50"/>
    </row>
    <row r="25" spans="1:17" ht="21.95" customHeight="1">
      <c r="A25" s="52" t="str">
        <f ca="1">IFERROR(VLOOKUP(E25,Rec.!Q:R,2,FALSE),"")</f>
        <v/>
      </c>
      <c r="B25" s="53" t="str">
        <f ca="1">IFERROR(VLOOKUP(E25,Rec.!B:H,4,FALSE),"")</f>
        <v/>
      </c>
      <c r="C25" s="53" t="str">
        <f ca="1">IFERROR(VLOOKUP(E25,Rec.!B:H,5,FALSE),"")</f>
        <v/>
      </c>
      <c r="D25" s="52" t="str">
        <f ca="1">IFERROR(VLOOKUP(E25,Rec.!B:H,6,FALSE),"")</f>
        <v/>
      </c>
      <c r="E25" s="91" t="str">
        <f ca="1">IFERROR(VLOOKUP(ROW()-9,Rec.!T:U,2,FALSE),"")</f>
        <v/>
      </c>
      <c r="F25" s="99" t="str">
        <f ca="1">IF(AND(Inf.!C$10="Onsight",VLOOKUP(E25,Q1.SL!F:M,6,FALSE)="TOP"),VLOOKUP(E25,Q1.SL!F:M,6,FALSE)&amp;"("&amp;VLOOKUP(E25,Q1.SL!F:M,4,FALSE)&amp;")",VLOOKUP(E25,Q1.SL!F:M,6,FALSE))</f>
        <v/>
      </c>
      <c r="G25" s="99" t="str">
        <f ca="1">IF(AND(Inf.!C$10="Onsight",VLOOKUP(E25,Q2.SL!G:O,6,FALSE)="TOP"),VLOOKUP(E25,Q2.SL!G:O,6,FALSE)&amp;"("&amp;VLOOKUP(E25,Q2.SL!G:O,4,FALSE)&amp;")",VLOOKUP(E25,Q2.SL!G:O,6,FALSE))</f>
        <v/>
      </c>
      <c r="H25" s="125" t="str">
        <f ca="1">IF(AND(Inf.!C$10="Onsight",VLOOKUP(E25,Q3.SL!G:O,6,FALSE)="TOP"),VLOOKUP(E25,Q3.SL!G:O,6,FALSE)&amp;"("&amp;VLOOKUP(E25,Q3.SL!G:O,4,FALSE)&amp;")",VLOOKUP(E25,Q3.SL!G:O,6,FALSE))</f>
        <v/>
      </c>
      <c r="I25" s="125" t="str">
        <f ca="1">IF(AND(Inf.!C$10="Onsight",VLOOKUP(E25,Q4.SL!G:O,6,FALSE)="TOP"),VLOOKUP(E25,Q4.SL!G:O,6,FALSE)&amp;"("&amp;VLOOKUP(E25,Q4.SL!G:O,4,FALSE)&amp;")",VLOOKUP(E25,Q4.SL!G:O,6,FALSE))</f>
        <v/>
      </c>
      <c r="J25" s="54" t="str">
        <f ca="1">IFERROR(VLOOKUP(E25,Rec.!H:N,7,FALSE),"")</f>
        <v/>
      </c>
      <c r="K25" s="99" t="str">
        <f ca="1">IFERROR(VLOOKUP(E25,SF.SL!F:J,5,FALSE),"")</f>
        <v/>
      </c>
      <c r="L25" s="55" t="str">
        <f ca="1">IF(ROW()-9&gt;Inf.!$O$2,"",VLOOKUP(E25,SF.SL!F:J,4,FALSE))</f>
        <v/>
      </c>
      <c r="M25" s="54" t="str">
        <f ca="1">IF(ROW()-9&gt;Inf.!$O$2,"",VLOOKUP(E25,SF.SL!F:O,10,FALSE))</f>
        <v/>
      </c>
      <c r="N25" s="99"/>
      <c r="O25" s="55" t="str">
        <f>IF(ROW()-9&gt;Inf.!$F$10,"",VLOOKUP(E25,F.SL!F:J,4,FALSE))</f>
        <v/>
      </c>
      <c r="P25" s="54" t="str">
        <f>IF(ROW()-9&gt;Inf.!$F$10,"",VLOOKUP(E25,F.SL!F:O,10,FALSE))</f>
        <v/>
      </c>
      <c r="Q25" s="50"/>
    </row>
    <row r="26" spans="1:17" ht="21.95" customHeight="1">
      <c r="A26" s="52" t="str">
        <f ca="1">IFERROR(VLOOKUP(E26,Rec.!Q:R,2,FALSE),"")</f>
        <v/>
      </c>
      <c r="B26" s="53" t="str">
        <f ca="1">IFERROR(VLOOKUP(E26,Rec.!B:H,4,FALSE),"")</f>
        <v/>
      </c>
      <c r="C26" s="53" t="str">
        <f ca="1">IFERROR(VLOOKUP(E26,Rec.!B:H,5,FALSE),"")</f>
        <v/>
      </c>
      <c r="D26" s="52" t="str">
        <f ca="1">IFERROR(VLOOKUP(E26,Rec.!B:H,6,FALSE),"")</f>
        <v/>
      </c>
      <c r="E26" s="91" t="str">
        <f ca="1">IFERROR(VLOOKUP(ROW()-9,Rec.!T:U,2,FALSE),"")</f>
        <v/>
      </c>
      <c r="F26" s="99" t="str">
        <f ca="1">IF(AND(Inf.!C$10="Onsight",VLOOKUP(E26,Q1.SL!F:M,6,FALSE)="TOP"),VLOOKUP(E26,Q1.SL!F:M,6,FALSE)&amp;"("&amp;VLOOKUP(E26,Q1.SL!F:M,4,FALSE)&amp;")",VLOOKUP(E26,Q1.SL!F:M,6,FALSE))</f>
        <v/>
      </c>
      <c r="G26" s="99" t="str">
        <f ca="1">IF(AND(Inf.!C$10="Onsight",VLOOKUP(E26,Q2.SL!G:O,6,FALSE)="TOP"),VLOOKUP(E26,Q2.SL!G:O,6,FALSE)&amp;"("&amp;VLOOKUP(E26,Q2.SL!G:O,4,FALSE)&amp;")",VLOOKUP(E26,Q2.SL!G:O,6,FALSE))</f>
        <v/>
      </c>
      <c r="H26" s="125" t="str">
        <f ca="1">IF(AND(Inf.!C$10="Onsight",VLOOKUP(E26,Q3.SL!G:O,6,FALSE)="TOP"),VLOOKUP(E26,Q3.SL!G:O,6,FALSE)&amp;"("&amp;VLOOKUP(E26,Q3.SL!G:O,4,FALSE)&amp;")",VLOOKUP(E26,Q3.SL!G:O,6,FALSE))</f>
        <v/>
      </c>
      <c r="I26" s="125" t="str">
        <f ca="1">IF(AND(Inf.!C$10="Onsight",VLOOKUP(E26,Q4.SL!G:O,6,FALSE)="TOP"),VLOOKUP(E26,Q4.SL!G:O,6,FALSE)&amp;"("&amp;VLOOKUP(E26,Q4.SL!G:O,4,FALSE)&amp;")",VLOOKUP(E26,Q4.SL!G:O,6,FALSE))</f>
        <v/>
      </c>
      <c r="J26" s="54" t="str">
        <f ca="1">IFERROR(VLOOKUP(E26,Rec.!H:N,7,FALSE),"")</f>
        <v/>
      </c>
      <c r="K26" s="99" t="str">
        <f ca="1">IFERROR(VLOOKUP(E26,SF.SL!F:J,5,FALSE),"")</f>
        <v/>
      </c>
      <c r="L26" s="55" t="str">
        <f ca="1">IF(ROW()-9&gt;Inf.!$O$2,"",VLOOKUP(E26,SF.SL!F:J,4,FALSE))</f>
        <v/>
      </c>
      <c r="M26" s="54" t="str">
        <f ca="1">IF(ROW()-9&gt;Inf.!$O$2,"",VLOOKUP(E26,SF.SL!F:O,10,FALSE))</f>
        <v/>
      </c>
      <c r="N26" s="99"/>
      <c r="O26" s="55" t="str">
        <f>IF(ROW()-9&gt;Inf.!$F$10,"",VLOOKUP(E26,F.SL!F:J,4,FALSE))</f>
        <v/>
      </c>
      <c r="P26" s="54" t="str">
        <f>IF(ROW()-9&gt;Inf.!$F$10,"",VLOOKUP(E26,F.SL!F:O,10,FALSE))</f>
        <v/>
      </c>
      <c r="Q26" s="50"/>
    </row>
    <row r="27" spans="1:17" ht="21.95" customHeight="1">
      <c r="A27" s="52" t="str">
        <f ca="1">IFERROR(VLOOKUP(E27,Rec.!Q:R,2,FALSE),"")</f>
        <v/>
      </c>
      <c r="B27" s="53" t="str">
        <f ca="1">IFERROR(VLOOKUP(E27,Rec.!B:H,4,FALSE),"")</f>
        <v/>
      </c>
      <c r="C27" s="53" t="str">
        <f ca="1">IFERROR(VLOOKUP(E27,Rec.!B:H,5,FALSE),"")</f>
        <v/>
      </c>
      <c r="D27" s="52" t="str">
        <f ca="1">IFERROR(VLOOKUP(E27,Rec.!B:H,6,FALSE),"")</f>
        <v/>
      </c>
      <c r="E27" s="91" t="str">
        <f ca="1">IFERROR(VLOOKUP(ROW()-9,Rec.!T:U,2,FALSE),"")</f>
        <v/>
      </c>
      <c r="F27" s="99" t="str">
        <f ca="1">IF(AND(Inf.!C$10="Onsight",VLOOKUP(E27,Q1.SL!F:M,6,FALSE)="TOP"),VLOOKUP(E27,Q1.SL!F:M,6,FALSE)&amp;"("&amp;VLOOKUP(E27,Q1.SL!F:M,4,FALSE)&amp;")",VLOOKUP(E27,Q1.SL!F:M,6,FALSE))</f>
        <v/>
      </c>
      <c r="G27" s="99" t="str">
        <f ca="1">IF(AND(Inf.!C$10="Onsight",VLOOKUP(E27,Q2.SL!G:O,6,FALSE)="TOP"),VLOOKUP(E27,Q2.SL!G:O,6,FALSE)&amp;"("&amp;VLOOKUP(E27,Q2.SL!G:O,4,FALSE)&amp;")",VLOOKUP(E27,Q2.SL!G:O,6,FALSE))</f>
        <v/>
      </c>
      <c r="H27" s="125" t="str">
        <f ca="1">IF(AND(Inf.!C$10="Onsight",VLOOKUP(E27,Q3.SL!G:O,6,FALSE)="TOP"),VLOOKUP(E27,Q3.SL!G:O,6,FALSE)&amp;"("&amp;VLOOKUP(E27,Q3.SL!G:O,4,FALSE)&amp;")",VLOOKUP(E27,Q3.SL!G:O,6,FALSE))</f>
        <v/>
      </c>
      <c r="I27" s="125" t="str">
        <f ca="1">IF(AND(Inf.!C$10="Onsight",VLOOKUP(E27,Q4.SL!G:O,6,FALSE)="TOP"),VLOOKUP(E27,Q4.SL!G:O,6,FALSE)&amp;"("&amp;VLOOKUP(E27,Q4.SL!G:O,4,FALSE)&amp;")",VLOOKUP(E27,Q4.SL!G:O,6,FALSE))</f>
        <v/>
      </c>
      <c r="J27" s="54" t="str">
        <f ca="1">IFERROR(VLOOKUP(E27,Rec.!H:N,7,FALSE),"")</f>
        <v/>
      </c>
      <c r="K27" s="99" t="str">
        <f ca="1">IFERROR(VLOOKUP(E27,SF.SL!F:J,5,FALSE),"")</f>
        <v/>
      </c>
      <c r="L27" s="55" t="str">
        <f ca="1">IF(ROW()-9&gt;Inf.!$O$2,"",VLOOKUP(E27,SF.SL!F:J,4,FALSE))</f>
        <v/>
      </c>
      <c r="M27" s="54" t="str">
        <f ca="1">IF(ROW()-9&gt;Inf.!$O$2,"",VLOOKUP(E27,SF.SL!F:O,10,FALSE))</f>
        <v/>
      </c>
      <c r="N27" s="99"/>
      <c r="O27" s="55" t="str">
        <f>IF(ROW()-9&gt;Inf.!$F$10,"",VLOOKUP(E27,F.SL!F:J,4,FALSE))</f>
        <v/>
      </c>
      <c r="P27" s="54" t="str">
        <f>IF(ROW()-9&gt;Inf.!$F$10,"",VLOOKUP(E27,F.SL!F:O,10,FALSE))</f>
        <v/>
      </c>
      <c r="Q27" s="50"/>
    </row>
    <row r="28" spans="1:17" ht="21.95" customHeight="1">
      <c r="A28" s="52" t="str">
        <f ca="1">IFERROR(VLOOKUP(E28,Rec.!Q:R,2,FALSE),"")</f>
        <v/>
      </c>
      <c r="B28" s="53" t="str">
        <f ca="1">IFERROR(VLOOKUP(E28,Rec.!B:H,4,FALSE),"")</f>
        <v/>
      </c>
      <c r="C28" s="53" t="str">
        <f ca="1">IFERROR(VLOOKUP(E28,Rec.!B:H,5,FALSE),"")</f>
        <v/>
      </c>
      <c r="D28" s="52" t="str">
        <f ca="1">IFERROR(VLOOKUP(E28,Rec.!B:H,6,FALSE),"")</f>
        <v/>
      </c>
      <c r="E28" s="91" t="str">
        <f ca="1">IFERROR(VLOOKUP(ROW()-9,Rec.!T:U,2,FALSE),"")</f>
        <v/>
      </c>
      <c r="F28" s="99" t="str">
        <f ca="1">IF(AND(Inf.!C$10="Onsight",VLOOKUP(E28,Q1.SL!F:M,6,FALSE)="TOP"),VLOOKUP(E28,Q1.SL!F:M,6,FALSE)&amp;"("&amp;VLOOKUP(E28,Q1.SL!F:M,4,FALSE)&amp;")",VLOOKUP(E28,Q1.SL!F:M,6,FALSE))</f>
        <v/>
      </c>
      <c r="G28" s="99" t="str">
        <f ca="1">IF(AND(Inf.!C$10="Onsight",VLOOKUP(E28,Q2.SL!G:O,6,FALSE)="TOP"),VLOOKUP(E28,Q2.SL!G:O,6,FALSE)&amp;"("&amp;VLOOKUP(E28,Q2.SL!G:O,4,FALSE)&amp;")",VLOOKUP(E28,Q2.SL!G:O,6,FALSE))</f>
        <v/>
      </c>
      <c r="H28" s="125" t="str">
        <f ca="1">IF(AND(Inf.!C$10="Onsight",VLOOKUP(E28,Q3.SL!G:O,6,FALSE)="TOP"),VLOOKUP(E28,Q3.SL!G:O,6,FALSE)&amp;"("&amp;VLOOKUP(E28,Q3.SL!G:O,4,FALSE)&amp;")",VLOOKUP(E28,Q3.SL!G:O,6,FALSE))</f>
        <v/>
      </c>
      <c r="I28" s="125" t="str">
        <f ca="1">IF(AND(Inf.!C$10="Onsight",VLOOKUP(E28,Q4.SL!G:O,6,FALSE)="TOP"),VLOOKUP(E28,Q4.SL!G:O,6,FALSE)&amp;"("&amp;VLOOKUP(E28,Q4.SL!G:O,4,FALSE)&amp;")",VLOOKUP(E28,Q4.SL!G:O,6,FALSE))</f>
        <v/>
      </c>
      <c r="J28" s="54" t="str">
        <f ca="1">IFERROR(VLOOKUP(E28,Rec.!H:N,7,FALSE),"")</f>
        <v/>
      </c>
      <c r="K28" s="99" t="str">
        <f ca="1">IFERROR(VLOOKUP(E28,SF.SL!F:J,5,FALSE),"")</f>
        <v/>
      </c>
      <c r="L28" s="55" t="str">
        <f ca="1">IF(ROW()-9&gt;Inf.!$O$2,"",VLOOKUP(E28,SF.SL!F:J,4,FALSE))</f>
        <v/>
      </c>
      <c r="M28" s="54" t="str">
        <f ca="1">IF(ROW()-9&gt;Inf.!$O$2,"",VLOOKUP(E28,SF.SL!F:O,10,FALSE))</f>
        <v/>
      </c>
      <c r="N28" s="99"/>
      <c r="O28" s="55" t="str">
        <f>IF(ROW()-9&gt;Inf.!$F$10,"",VLOOKUP(E28,F.SL!F:J,4,FALSE))</f>
        <v/>
      </c>
      <c r="P28" s="54" t="str">
        <f>IF(ROW()-9&gt;Inf.!$F$10,"",VLOOKUP(E28,F.SL!F:O,10,FALSE))</f>
        <v/>
      </c>
      <c r="Q28" s="50"/>
    </row>
    <row r="29" spans="1:17" ht="21.95" customHeight="1">
      <c r="A29" s="52" t="str">
        <f ca="1">IFERROR(VLOOKUP(E29,Rec.!Q:R,2,FALSE),"")</f>
        <v/>
      </c>
      <c r="B29" s="53" t="str">
        <f ca="1">IFERROR(VLOOKUP(E29,Rec.!B:H,4,FALSE),"")</f>
        <v/>
      </c>
      <c r="C29" s="53" t="str">
        <f ca="1">IFERROR(VLOOKUP(E29,Rec.!B:H,5,FALSE),"")</f>
        <v/>
      </c>
      <c r="D29" s="52" t="str">
        <f ca="1">IFERROR(VLOOKUP(E29,Rec.!B:H,6,FALSE),"")</f>
        <v/>
      </c>
      <c r="E29" s="91" t="str">
        <f ca="1">IFERROR(VLOOKUP(ROW()-9,Rec.!T:U,2,FALSE),"")</f>
        <v/>
      </c>
      <c r="F29" s="99" t="str">
        <f ca="1">IF(AND(Inf.!C$10="Onsight",VLOOKUP(E29,Q1.SL!F:M,6,FALSE)="TOP"),VLOOKUP(E29,Q1.SL!F:M,6,FALSE)&amp;"("&amp;VLOOKUP(E29,Q1.SL!F:M,4,FALSE)&amp;")",VLOOKUP(E29,Q1.SL!F:M,6,FALSE))</f>
        <v/>
      </c>
      <c r="G29" s="99" t="str">
        <f ca="1">IF(AND(Inf.!C$10="Onsight",VLOOKUP(E29,Q2.SL!G:O,6,FALSE)="TOP"),VLOOKUP(E29,Q2.SL!G:O,6,FALSE)&amp;"("&amp;VLOOKUP(E29,Q2.SL!G:O,4,FALSE)&amp;")",VLOOKUP(E29,Q2.SL!G:O,6,FALSE))</f>
        <v/>
      </c>
      <c r="H29" s="125" t="str">
        <f ca="1">IF(AND(Inf.!C$10="Onsight",VLOOKUP(E29,Q3.SL!G:O,6,FALSE)="TOP"),VLOOKUP(E29,Q3.SL!G:O,6,FALSE)&amp;"("&amp;VLOOKUP(E29,Q3.SL!G:O,4,FALSE)&amp;")",VLOOKUP(E29,Q3.SL!G:O,6,FALSE))</f>
        <v/>
      </c>
      <c r="I29" s="125" t="str">
        <f ca="1">IF(AND(Inf.!C$10="Onsight",VLOOKUP(E29,Q4.SL!G:O,6,FALSE)="TOP"),VLOOKUP(E29,Q4.SL!G:O,6,FALSE)&amp;"("&amp;VLOOKUP(E29,Q4.SL!G:O,4,FALSE)&amp;")",VLOOKUP(E29,Q4.SL!G:O,6,FALSE))</f>
        <v/>
      </c>
      <c r="J29" s="54" t="str">
        <f ca="1">IFERROR(VLOOKUP(E29,Rec.!H:N,7,FALSE),"")</f>
        <v/>
      </c>
      <c r="K29" s="99" t="str">
        <f ca="1">IFERROR(VLOOKUP(E29,SF.SL!F:J,5,FALSE),"")</f>
        <v/>
      </c>
      <c r="L29" s="55" t="str">
        <f ca="1">IF(ROW()-9&gt;Inf.!$O$2,"",VLOOKUP(E29,SF.SL!F:J,4,FALSE))</f>
        <v/>
      </c>
      <c r="M29" s="54" t="str">
        <f ca="1">IF(ROW()-9&gt;Inf.!$O$2,"",VLOOKUP(E29,SF.SL!F:O,10,FALSE))</f>
        <v/>
      </c>
      <c r="N29" s="99"/>
      <c r="O29" s="55" t="str">
        <f>IF(ROW()-9&gt;Inf.!$F$10,"",VLOOKUP(E29,F.SL!F:J,4,FALSE))</f>
        <v/>
      </c>
      <c r="P29" s="54" t="str">
        <f>IF(ROW()-9&gt;Inf.!$F$10,"",VLOOKUP(E29,F.SL!F:O,10,FALSE))</f>
        <v/>
      </c>
      <c r="Q29" s="50"/>
    </row>
    <row r="30" spans="1:17" ht="21.95" customHeight="1">
      <c r="A30" s="52" t="str">
        <f ca="1">IFERROR(VLOOKUP(E30,Rec.!Q:R,2,FALSE),"")</f>
        <v/>
      </c>
      <c r="B30" s="53" t="str">
        <f ca="1">IFERROR(VLOOKUP(E30,Rec.!B:H,4,FALSE),"")</f>
        <v/>
      </c>
      <c r="C30" s="53" t="str">
        <f ca="1">IFERROR(VLOOKUP(E30,Rec.!B:H,5,FALSE),"")</f>
        <v/>
      </c>
      <c r="D30" s="52" t="str">
        <f ca="1">IFERROR(VLOOKUP(E30,Rec.!B:H,6,FALSE),"")</f>
        <v/>
      </c>
      <c r="E30" s="91" t="str">
        <f ca="1">IFERROR(VLOOKUP(ROW()-9,Rec.!T:U,2,FALSE),"")</f>
        <v/>
      </c>
      <c r="F30" s="99" t="str">
        <f ca="1">IF(AND(Inf.!C$10="Onsight",VLOOKUP(E30,Q1.SL!F:M,6,FALSE)="TOP"),VLOOKUP(E30,Q1.SL!F:M,6,FALSE)&amp;"("&amp;VLOOKUP(E30,Q1.SL!F:M,4,FALSE)&amp;")",VLOOKUP(E30,Q1.SL!F:M,6,FALSE))</f>
        <v/>
      </c>
      <c r="G30" s="99" t="str">
        <f ca="1">IF(AND(Inf.!C$10="Onsight",VLOOKUP(E30,Q2.SL!G:O,6,FALSE)="TOP"),VLOOKUP(E30,Q2.SL!G:O,6,FALSE)&amp;"("&amp;VLOOKUP(E30,Q2.SL!G:O,4,FALSE)&amp;")",VLOOKUP(E30,Q2.SL!G:O,6,FALSE))</f>
        <v/>
      </c>
      <c r="H30" s="125" t="str">
        <f ca="1">IF(AND(Inf.!C$10="Onsight",VLOOKUP(E30,Q3.SL!G:O,6,FALSE)="TOP"),VLOOKUP(E30,Q3.SL!G:O,6,FALSE)&amp;"("&amp;VLOOKUP(E30,Q3.SL!G:O,4,FALSE)&amp;")",VLOOKUP(E30,Q3.SL!G:O,6,FALSE))</f>
        <v/>
      </c>
      <c r="I30" s="125" t="str">
        <f ca="1">IF(AND(Inf.!C$10="Onsight",VLOOKUP(E30,Q4.SL!G:O,6,FALSE)="TOP"),VLOOKUP(E30,Q4.SL!G:O,6,FALSE)&amp;"("&amp;VLOOKUP(E30,Q4.SL!G:O,4,FALSE)&amp;")",VLOOKUP(E30,Q4.SL!G:O,6,FALSE))</f>
        <v/>
      </c>
      <c r="J30" s="54" t="str">
        <f ca="1">IFERROR(VLOOKUP(E30,Rec.!H:N,7,FALSE),"")</f>
        <v/>
      </c>
      <c r="K30" s="99" t="str">
        <f ca="1">IFERROR(VLOOKUP(E30,SF.SL!F:J,5,FALSE),"")</f>
        <v/>
      </c>
      <c r="L30" s="55" t="str">
        <f ca="1">IF(ROW()-9&gt;Inf.!$O$2,"",VLOOKUP(E30,SF.SL!F:J,4,FALSE))</f>
        <v/>
      </c>
      <c r="M30" s="54" t="str">
        <f ca="1">IF(ROW()-9&gt;Inf.!$O$2,"",VLOOKUP(E30,SF.SL!F:O,10,FALSE))</f>
        <v/>
      </c>
      <c r="N30" s="99"/>
      <c r="O30" s="55" t="str">
        <f>IF(ROW()-9&gt;Inf.!$F$10,"",VLOOKUP(E30,F.SL!F:J,4,FALSE))</f>
        <v/>
      </c>
      <c r="P30" s="54" t="str">
        <f>IF(ROW()-9&gt;Inf.!$F$10,"",VLOOKUP(E30,F.SL!F:O,10,FALSE))</f>
        <v/>
      </c>
      <c r="Q30" s="50"/>
    </row>
    <row r="31" spans="1:17" ht="21.95" customHeight="1">
      <c r="A31" s="52" t="str">
        <f ca="1">IFERROR(VLOOKUP(E31,Rec.!Q:R,2,FALSE),"")</f>
        <v/>
      </c>
      <c r="B31" s="53" t="str">
        <f ca="1">IFERROR(VLOOKUP(E31,Rec.!B:H,4,FALSE),"")</f>
        <v/>
      </c>
      <c r="C31" s="53" t="str">
        <f ca="1">IFERROR(VLOOKUP(E31,Rec.!B:H,5,FALSE),"")</f>
        <v/>
      </c>
      <c r="D31" s="52" t="str">
        <f ca="1">IFERROR(VLOOKUP(E31,Rec.!B:H,6,FALSE),"")</f>
        <v/>
      </c>
      <c r="E31" s="91" t="str">
        <f ca="1">IFERROR(VLOOKUP(ROW()-9,Rec.!T:U,2,FALSE),"")</f>
        <v/>
      </c>
      <c r="F31" s="99" t="str">
        <f ca="1">IF(AND(Inf.!C$10="Onsight",VLOOKUP(E31,Q1.SL!F:M,6,FALSE)="TOP"),VLOOKUP(E31,Q1.SL!F:M,6,FALSE)&amp;"("&amp;VLOOKUP(E31,Q1.SL!F:M,4,FALSE)&amp;")",VLOOKUP(E31,Q1.SL!F:M,6,FALSE))</f>
        <v/>
      </c>
      <c r="G31" s="99" t="str">
        <f ca="1">IF(AND(Inf.!C$10="Onsight",VLOOKUP(E31,Q2.SL!G:O,6,FALSE)="TOP"),VLOOKUP(E31,Q2.SL!G:O,6,FALSE)&amp;"("&amp;VLOOKUP(E31,Q2.SL!G:O,4,FALSE)&amp;")",VLOOKUP(E31,Q2.SL!G:O,6,FALSE))</f>
        <v/>
      </c>
      <c r="H31" s="125" t="str">
        <f ca="1">IF(AND(Inf.!C$10="Onsight",VLOOKUP(E31,Q3.SL!G:O,6,FALSE)="TOP"),VLOOKUP(E31,Q3.SL!G:O,6,FALSE)&amp;"("&amp;VLOOKUP(E31,Q3.SL!G:O,4,FALSE)&amp;")",VLOOKUP(E31,Q3.SL!G:O,6,FALSE))</f>
        <v/>
      </c>
      <c r="I31" s="125" t="str">
        <f ca="1">IF(AND(Inf.!C$10="Onsight",VLOOKUP(E31,Q4.SL!G:O,6,FALSE)="TOP"),VLOOKUP(E31,Q4.SL!G:O,6,FALSE)&amp;"("&amp;VLOOKUP(E31,Q4.SL!G:O,4,FALSE)&amp;")",VLOOKUP(E31,Q4.SL!G:O,6,FALSE))</f>
        <v/>
      </c>
      <c r="J31" s="54" t="str">
        <f ca="1">IFERROR(VLOOKUP(E31,Rec.!H:N,7,FALSE),"")</f>
        <v/>
      </c>
      <c r="K31" s="99" t="str">
        <f ca="1">IFERROR(VLOOKUP(E31,SF.SL!F:J,5,FALSE),"")</f>
        <v/>
      </c>
      <c r="L31" s="55" t="str">
        <f ca="1">IF(ROW()-9&gt;Inf.!$O$2,"",VLOOKUP(E31,SF.SL!F:J,4,FALSE))</f>
        <v/>
      </c>
      <c r="M31" s="54" t="str">
        <f ca="1">IF(ROW()-9&gt;Inf.!$O$2,"",VLOOKUP(E31,SF.SL!F:O,10,FALSE))</f>
        <v/>
      </c>
      <c r="N31" s="99"/>
      <c r="O31" s="55" t="str">
        <f>IF(ROW()-9&gt;Inf.!$F$10,"",VLOOKUP(E31,F.SL!F:J,4,FALSE))</f>
        <v/>
      </c>
      <c r="P31" s="54" t="str">
        <f>IF(ROW()-9&gt;Inf.!$F$10,"",VLOOKUP(E31,F.SL!F:O,10,FALSE))</f>
        <v/>
      </c>
      <c r="Q31" s="50"/>
    </row>
    <row r="32" spans="1:17" ht="21.95" customHeight="1">
      <c r="A32" s="52" t="str">
        <f ca="1">IFERROR(VLOOKUP(E32,Rec.!Q:R,2,FALSE),"")</f>
        <v/>
      </c>
      <c r="B32" s="53" t="str">
        <f ca="1">IFERROR(VLOOKUP(E32,Rec.!B:H,4,FALSE),"")</f>
        <v/>
      </c>
      <c r="C32" s="53" t="str">
        <f ca="1">IFERROR(VLOOKUP(E32,Rec.!B:H,5,FALSE),"")</f>
        <v/>
      </c>
      <c r="D32" s="52" t="str">
        <f ca="1">IFERROR(VLOOKUP(E32,Rec.!B:H,6,FALSE),"")</f>
        <v/>
      </c>
      <c r="E32" s="91" t="str">
        <f ca="1">IFERROR(VLOOKUP(ROW()-9,Rec.!T:U,2,FALSE),"")</f>
        <v/>
      </c>
      <c r="F32" s="99" t="str">
        <f ca="1">IF(AND(Inf.!C$10="Onsight",VLOOKUP(E32,Q1.SL!F:M,6,FALSE)="TOP"),VLOOKUP(E32,Q1.SL!F:M,6,FALSE)&amp;"("&amp;VLOOKUP(E32,Q1.SL!F:M,4,FALSE)&amp;")",VLOOKUP(E32,Q1.SL!F:M,6,FALSE))</f>
        <v/>
      </c>
      <c r="G32" s="99" t="str">
        <f ca="1">IF(AND(Inf.!C$10="Onsight",VLOOKUP(E32,Q2.SL!G:O,6,FALSE)="TOP"),VLOOKUP(E32,Q2.SL!G:O,6,FALSE)&amp;"("&amp;VLOOKUP(E32,Q2.SL!G:O,4,FALSE)&amp;")",VLOOKUP(E32,Q2.SL!G:O,6,FALSE))</f>
        <v/>
      </c>
      <c r="H32" s="125" t="str">
        <f ca="1">IF(AND(Inf.!C$10="Onsight",VLOOKUP(E32,Q3.SL!G:O,6,FALSE)="TOP"),VLOOKUP(E32,Q3.SL!G:O,6,FALSE)&amp;"("&amp;VLOOKUP(E32,Q3.SL!G:O,4,FALSE)&amp;")",VLOOKUP(E32,Q3.SL!G:O,6,FALSE))</f>
        <v/>
      </c>
      <c r="I32" s="125" t="str">
        <f ca="1">IF(AND(Inf.!C$10="Onsight",VLOOKUP(E32,Q4.SL!G:O,6,FALSE)="TOP"),VLOOKUP(E32,Q4.SL!G:O,6,FALSE)&amp;"("&amp;VLOOKUP(E32,Q4.SL!G:O,4,FALSE)&amp;")",VLOOKUP(E32,Q4.SL!G:O,6,FALSE))</f>
        <v/>
      </c>
      <c r="J32" s="54" t="str">
        <f ca="1">IFERROR(VLOOKUP(E32,Rec.!H:N,7,FALSE),"")</f>
        <v/>
      </c>
      <c r="K32" s="99" t="str">
        <f ca="1">IFERROR(VLOOKUP(E32,SF.SL!F:J,5,FALSE),"")</f>
        <v/>
      </c>
      <c r="L32" s="55" t="str">
        <f ca="1">IF(ROW()-9&gt;Inf.!$O$2,"",VLOOKUP(E32,SF.SL!F:J,4,FALSE))</f>
        <v/>
      </c>
      <c r="M32" s="54" t="str">
        <f ca="1">IF(ROW()-9&gt;Inf.!$O$2,"",VLOOKUP(E32,SF.SL!F:O,10,FALSE))</f>
        <v/>
      </c>
      <c r="N32" s="99"/>
      <c r="O32" s="55" t="str">
        <f>IF(ROW()-9&gt;Inf.!$F$10,"",VLOOKUP(E32,F.SL!F:J,4,FALSE))</f>
        <v/>
      </c>
      <c r="P32" s="54" t="str">
        <f>IF(ROW()-9&gt;Inf.!$F$10,"",VLOOKUP(E32,F.SL!F:O,10,FALSE))</f>
        <v/>
      </c>
      <c r="Q32" s="50"/>
    </row>
    <row r="33" spans="1:17" ht="21.95" customHeight="1">
      <c r="A33" s="52" t="str">
        <f ca="1">IFERROR(VLOOKUP(E33,Rec.!Q:R,2,FALSE),"")</f>
        <v/>
      </c>
      <c r="B33" s="53" t="str">
        <f ca="1">IFERROR(VLOOKUP(E33,Rec.!B:H,4,FALSE),"")</f>
        <v/>
      </c>
      <c r="C33" s="53" t="str">
        <f ca="1">IFERROR(VLOOKUP(E33,Rec.!B:H,5,FALSE),"")</f>
        <v/>
      </c>
      <c r="D33" s="52" t="str">
        <f ca="1">IFERROR(VLOOKUP(E33,Rec.!B:H,6,FALSE),"")</f>
        <v/>
      </c>
      <c r="E33" s="91" t="str">
        <f ca="1">IFERROR(VLOOKUP(ROW()-9,Rec.!T:U,2,FALSE),"")</f>
        <v/>
      </c>
      <c r="F33" s="99" t="str">
        <f ca="1">IF(AND(Inf.!C$10="Onsight",VLOOKUP(E33,Q1.SL!F:M,6,FALSE)="TOP"),VLOOKUP(E33,Q1.SL!F:M,6,FALSE)&amp;"("&amp;VLOOKUP(E33,Q1.SL!F:M,4,FALSE)&amp;")",VLOOKUP(E33,Q1.SL!F:M,6,FALSE))</f>
        <v/>
      </c>
      <c r="G33" s="99" t="str">
        <f ca="1">IF(AND(Inf.!C$10="Onsight",VLOOKUP(E33,Q2.SL!G:O,6,FALSE)="TOP"),VLOOKUP(E33,Q2.SL!G:O,6,FALSE)&amp;"("&amp;VLOOKUP(E33,Q2.SL!G:O,4,FALSE)&amp;")",VLOOKUP(E33,Q2.SL!G:O,6,FALSE))</f>
        <v/>
      </c>
      <c r="H33" s="125" t="str">
        <f ca="1">IF(AND(Inf.!C$10="Onsight",VLOOKUP(E33,Q3.SL!G:O,6,FALSE)="TOP"),VLOOKUP(E33,Q3.SL!G:O,6,FALSE)&amp;"("&amp;VLOOKUP(E33,Q3.SL!G:O,4,FALSE)&amp;")",VLOOKUP(E33,Q3.SL!G:O,6,FALSE))</f>
        <v/>
      </c>
      <c r="I33" s="125" t="str">
        <f ca="1">IF(AND(Inf.!C$10="Onsight",VLOOKUP(E33,Q4.SL!G:O,6,FALSE)="TOP"),VLOOKUP(E33,Q4.SL!G:O,6,FALSE)&amp;"("&amp;VLOOKUP(E33,Q4.SL!G:O,4,FALSE)&amp;")",VLOOKUP(E33,Q4.SL!G:O,6,FALSE))</f>
        <v/>
      </c>
      <c r="J33" s="54" t="str">
        <f ca="1">IFERROR(VLOOKUP(E33,Rec.!H:N,7,FALSE),"")</f>
        <v/>
      </c>
      <c r="K33" s="99" t="str">
        <f ca="1">IFERROR(VLOOKUP(E33,SF.SL!F:J,5,FALSE),"")</f>
        <v/>
      </c>
      <c r="L33" s="55" t="str">
        <f ca="1">IF(ROW()-9&gt;Inf.!$O$2,"",VLOOKUP(E33,SF.SL!F:J,4,FALSE))</f>
        <v/>
      </c>
      <c r="M33" s="54" t="str">
        <f ca="1">IF(ROW()-9&gt;Inf.!$O$2,"",VLOOKUP(E33,SF.SL!F:O,10,FALSE))</f>
        <v/>
      </c>
      <c r="N33" s="99"/>
      <c r="O33" s="55" t="str">
        <f>IF(ROW()-9&gt;Inf.!$F$10,"",VLOOKUP(E33,F.SL!F:J,4,FALSE))</f>
        <v/>
      </c>
      <c r="P33" s="54" t="str">
        <f>IF(ROW()-9&gt;Inf.!$F$10,"",VLOOKUP(E33,F.SL!F:O,10,FALSE))</f>
        <v/>
      </c>
      <c r="Q33" s="50"/>
    </row>
    <row r="34" spans="1:17" ht="21.95" customHeight="1">
      <c r="A34" s="52" t="str">
        <f ca="1">IFERROR(VLOOKUP(E34,Rec.!Q:R,2,FALSE),"")</f>
        <v/>
      </c>
      <c r="B34" s="53" t="str">
        <f ca="1">IFERROR(VLOOKUP(E34,Rec.!B:H,4,FALSE),"")</f>
        <v/>
      </c>
      <c r="C34" s="53" t="str">
        <f ca="1">IFERROR(VLOOKUP(E34,Rec.!B:H,5,FALSE),"")</f>
        <v/>
      </c>
      <c r="D34" s="52" t="str">
        <f ca="1">IFERROR(VLOOKUP(E34,Rec.!B:H,6,FALSE),"")</f>
        <v/>
      </c>
      <c r="E34" s="91" t="str">
        <f ca="1">IFERROR(VLOOKUP(ROW()-9,Rec.!T:U,2,FALSE),"")</f>
        <v/>
      </c>
      <c r="F34" s="99" t="str">
        <f ca="1">IF(AND(Inf.!C$10="Onsight",VLOOKUP(E34,Q1.SL!F:M,6,FALSE)="TOP"),VLOOKUP(E34,Q1.SL!F:M,6,FALSE)&amp;"("&amp;VLOOKUP(E34,Q1.SL!F:M,4,FALSE)&amp;")",VLOOKUP(E34,Q1.SL!F:M,6,FALSE))</f>
        <v/>
      </c>
      <c r="G34" s="99" t="str">
        <f ca="1">IF(AND(Inf.!C$10="Onsight",VLOOKUP(E34,Q2.SL!G:O,6,FALSE)="TOP"),VLOOKUP(E34,Q2.SL!G:O,6,FALSE)&amp;"("&amp;VLOOKUP(E34,Q2.SL!G:O,4,FALSE)&amp;")",VLOOKUP(E34,Q2.SL!G:O,6,FALSE))</f>
        <v/>
      </c>
      <c r="H34" s="125" t="str">
        <f ca="1">IF(AND(Inf.!C$10="Onsight",VLOOKUP(E34,Q3.SL!G:O,6,FALSE)="TOP"),VLOOKUP(E34,Q3.SL!G:O,6,FALSE)&amp;"("&amp;VLOOKUP(E34,Q3.SL!G:O,4,FALSE)&amp;")",VLOOKUP(E34,Q3.SL!G:O,6,FALSE))</f>
        <v/>
      </c>
      <c r="I34" s="125" t="str">
        <f ca="1">IF(AND(Inf.!C$10="Onsight",VLOOKUP(E34,Q4.SL!G:O,6,FALSE)="TOP"),VLOOKUP(E34,Q4.SL!G:O,6,FALSE)&amp;"("&amp;VLOOKUP(E34,Q4.SL!G:O,4,FALSE)&amp;")",VLOOKUP(E34,Q4.SL!G:O,6,FALSE))</f>
        <v/>
      </c>
      <c r="J34" s="54" t="str">
        <f ca="1">IFERROR(VLOOKUP(E34,Rec.!H:N,7,FALSE),"")</f>
        <v/>
      </c>
      <c r="K34" s="99" t="str">
        <f ca="1">IFERROR(VLOOKUP(E34,SF.SL!F:J,5,FALSE),"")</f>
        <v/>
      </c>
      <c r="L34" s="55" t="str">
        <f ca="1">IF(ROW()-9&gt;Inf.!$O$2,"",VLOOKUP(E34,SF.SL!F:J,4,FALSE))</f>
        <v/>
      </c>
      <c r="M34" s="54" t="str">
        <f ca="1">IF(ROW()-9&gt;Inf.!$O$2,"",VLOOKUP(E34,SF.SL!F:O,10,FALSE))</f>
        <v/>
      </c>
      <c r="N34" s="99">
        <f ca="1">IFERROR(VLOOKUP(E34,F.SL!F:J,5,FALSE),"")</f>
        <v>1.01</v>
      </c>
      <c r="O34" s="55" t="str">
        <f>IF(ROW()-9&gt;Inf.!$F$10,"",VLOOKUP(E34,F.SL!F:J,4,FALSE))</f>
        <v/>
      </c>
      <c r="P34" s="54" t="str">
        <f>IF(ROW()-9&gt;Inf.!$F$10,"",VLOOKUP(E34,F.SL!F:O,10,FALSE))</f>
        <v/>
      </c>
      <c r="Q34" s="50"/>
    </row>
    <row r="35" spans="1:17" ht="21.95" customHeight="1">
      <c r="A35" s="52" t="str">
        <f ca="1">IFERROR(VLOOKUP(E35,Rec.!Q:R,2,FALSE),"")</f>
        <v/>
      </c>
      <c r="B35" s="53" t="str">
        <f ca="1">IFERROR(VLOOKUP(E35,Rec.!B:H,4,FALSE),"")</f>
        <v/>
      </c>
      <c r="C35" s="53" t="str">
        <f ca="1">IFERROR(VLOOKUP(E35,Rec.!B:H,5,FALSE),"")</f>
        <v/>
      </c>
      <c r="D35" s="52" t="str">
        <f ca="1">IFERROR(VLOOKUP(E35,Rec.!B:H,6,FALSE),"")</f>
        <v/>
      </c>
      <c r="E35" s="91" t="str">
        <f ca="1">IFERROR(VLOOKUP(ROW()-9,Rec.!T:U,2,FALSE),"")</f>
        <v/>
      </c>
      <c r="F35" s="99" t="str">
        <f ca="1">IF(AND(Inf.!C$10="Onsight",VLOOKUP(E35,Q1.SL!F:M,6,FALSE)="TOP"),VLOOKUP(E35,Q1.SL!F:M,6,FALSE)&amp;"("&amp;VLOOKUP(E35,Q1.SL!F:M,4,FALSE)&amp;")",VLOOKUP(E35,Q1.SL!F:M,6,FALSE))</f>
        <v/>
      </c>
      <c r="G35" s="99" t="str">
        <f ca="1">IF(AND(Inf.!C$10="Onsight",VLOOKUP(E35,Q2.SL!G:O,6,FALSE)="TOP"),VLOOKUP(E35,Q2.SL!G:O,6,FALSE)&amp;"("&amp;VLOOKUP(E35,Q2.SL!G:O,4,FALSE)&amp;")",VLOOKUP(E35,Q2.SL!G:O,6,FALSE))</f>
        <v/>
      </c>
      <c r="H35" s="125" t="str">
        <f ca="1">IF(AND(Inf.!C$10="Onsight",VLOOKUP(E35,Q3.SL!G:O,6,FALSE)="TOP"),VLOOKUP(E35,Q3.SL!G:O,6,FALSE)&amp;"("&amp;VLOOKUP(E35,Q3.SL!G:O,4,FALSE)&amp;")",VLOOKUP(E35,Q3.SL!G:O,6,FALSE))</f>
        <v/>
      </c>
      <c r="I35" s="125" t="str">
        <f ca="1">IF(AND(Inf.!C$10="Onsight",VLOOKUP(E35,Q4.SL!G:O,6,FALSE)="TOP"),VLOOKUP(E35,Q4.SL!G:O,6,FALSE)&amp;"("&amp;VLOOKUP(E35,Q4.SL!G:O,4,FALSE)&amp;")",VLOOKUP(E35,Q4.SL!G:O,6,FALSE))</f>
        <v/>
      </c>
      <c r="J35" s="54" t="str">
        <f ca="1">IFERROR(VLOOKUP(E35,Rec.!H:N,7,FALSE),"")</f>
        <v/>
      </c>
      <c r="K35" s="99" t="str">
        <f ca="1">IFERROR(VLOOKUP(E35,SF.SL!F:J,5,FALSE),"")</f>
        <v/>
      </c>
      <c r="L35" s="55" t="str">
        <f ca="1">IF(ROW()-9&gt;Inf.!$O$2,"",VLOOKUP(E35,SF.SL!F:J,4,FALSE))</f>
        <v/>
      </c>
      <c r="M35" s="54" t="str">
        <f ca="1">IF(ROW()-9&gt;Inf.!$O$2,"",VLOOKUP(E35,SF.SL!F:O,10,FALSE))</f>
        <v/>
      </c>
      <c r="N35" s="99">
        <f ca="1">IFERROR(VLOOKUP(E35,F.SL!F:J,5,FALSE),"")</f>
        <v>1.01</v>
      </c>
      <c r="O35" s="55" t="str">
        <f>IF(ROW()-9&gt;Inf.!$F$10,"",VLOOKUP(E35,F.SL!F:J,4,FALSE))</f>
        <v/>
      </c>
      <c r="P35" s="54" t="str">
        <f>IF(ROW()-9&gt;Inf.!$F$10,"",VLOOKUP(E35,F.SL!F:O,10,FALSE))</f>
        <v/>
      </c>
      <c r="Q35" s="50"/>
    </row>
    <row r="36" spans="1:17" ht="21.95" customHeight="1">
      <c r="A36" s="52" t="str">
        <f ca="1">IFERROR(VLOOKUP(E36,Rec.!Q:R,2,FALSE),"")</f>
        <v/>
      </c>
      <c r="B36" s="53" t="str">
        <f ca="1">IFERROR(VLOOKUP(E36,Rec.!B:H,4,FALSE),"")</f>
        <v/>
      </c>
      <c r="C36" s="53" t="str">
        <f ca="1">IFERROR(VLOOKUP(E36,Rec.!B:H,5,FALSE),"")</f>
        <v/>
      </c>
      <c r="D36" s="52" t="str">
        <f ca="1">IFERROR(VLOOKUP(E36,Rec.!B:H,6,FALSE),"")</f>
        <v/>
      </c>
      <c r="E36" s="91" t="str">
        <f ca="1">IFERROR(VLOOKUP(ROW()-9,Rec.!T:U,2,FALSE),"")</f>
        <v/>
      </c>
      <c r="F36" s="99" t="str">
        <f ca="1">IF(AND(Inf.!C$10="Onsight",VLOOKUP(E36,Q1.SL!F:M,6,FALSE)="TOP"),VLOOKUP(E36,Q1.SL!F:M,6,FALSE)&amp;"("&amp;VLOOKUP(E36,Q1.SL!F:M,4,FALSE)&amp;")",VLOOKUP(E36,Q1.SL!F:M,6,FALSE))</f>
        <v/>
      </c>
      <c r="G36" s="99" t="str">
        <f ca="1">IF(AND(Inf.!C$10="Onsight",VLOOKUP(E36,Q2.SL!G:O,6,FALSE)="TOP"),VLOOKUP(E36,Q2.SL!G:O,6,FALSE)&amp;"("&amp;VLOOKUP(E36,Q2.SL!G:O,4,FALSE)&amp;")",VLOOKUP(E36,Q2.SL!G:O,6,FALSE))</f>
        <v/>
      </c>
      <c r="H36" s="125" t="str">
        <f ca="1">IF(AND(Inf.!C$10="Onsight",VLOOKUP(E36,Q3.SL!G:O,6,FALSE)="TOP"),VLOOKUP(E36,Q3.SL!G:O,6,FALSE)&amp;"("&amp;VLOOKUP(E36,Q3.SL!G:O,4,FALSE)&amp;")",VLOOKUP(E36,Q3.SL!G:O,6,FALSE))</f>
        <v/>
      </c>
      <c r="I36" s="125" t="str">
        <f ca="1">IF(AND(Inf.!C$10="Onsight",VLOOKUP(E36,Q4.SL!G:O,6,FALSE)="TOP"),VLOOKUP(E36,Q4.SL!G:O,6,FALSE)&amp;"("&amp;VLOOKUP(E36,Q4.SL!G:O,4,FALSE)&amp;")",VLOOKUP(E36,Q4.SL!G:O,6,FALSE))</f>
        <v/>
      </c>
      <c r="J36" s="54" t="str">
        <f ca="1">IFERROR(VLOOKUP(E36,Rec.!H:N,7,FALSE),"")</f>
        <v/>
      </c>
      <c r="K36" s="99" t="str">
        <f ca="1">IFERROR(VLOOKUP(E36,SF.SL!F:J,5,FALSE),"")</f>
        <v/>
      </c>
      <c r="L36" s="55" t="str">
        <f ca="1">IF(ROW()-9&gt;Inf.!$O$2,"",VLOOKUP(E36,SF.SL!F:J,4,FALSE))</f>
        <v/>
      </c>
      <c r="M36" s="54" t="str">
        <f ca="1">IF(ROW()-9&gt;Inf.!$O$2,"",VLOOKUP(E36,SF.SL!F:O,10,FALSE))</f>
        <v/>
      </c>
      <c r="N36" s="99">
        <f ca="1">IFERROR(VLOOKUP(E36,F.SL!F:J,5,FALSE),"")</f>
        <v>1.01</v>
      </c>
      <c r="O36" s="55" t="str">
        <f>IF(ROW()-9&gt;Inf.!$F$10,"",VLOOKUP(E36,F.SL!F:J,4,FALSE))</f>
        <v/>
      </c>
      <c r="P36" s="54" t="str">
        <f>IF(ROW()-9&gt;Inf.!$F$10,"",VLOOKUP(E36,F.SL!F:O,10,FALSE))</f>
        <v/>
      </c>
      <c r="Q36" s="50"/>
    </row>
    <row r="37" spans="1:17" ht="21.95" customHeight="1">
      <c r="A37" s="52" t="str">
        <f ca="1">IFERROR(VLOOKUP(E37,Rec.!Q:R,2,FALSE),"")</f>
        <v/>
      </c>
      <c r="B37" s="53" t="str">
        <f ca="1">IFERROR(VLOOKUP(E37,Rec.!B:H,4,FALSE),"")</f>
        <v/>
      </c>
      <c r="C37" s="53" t="str">
        <f ca="1">IFERROR(VLOOKUP(E37,Rec.!B:H,5,FALSE),"")</f>
        <v/>
      </c>
      <c r="D37" s="52" t="str">
        <f ca="1">IFERROR(VLOOKUP(E37,Rec.!B:H,6,FALSE),"")</f>
        <v/>
      </c>
      <c r="E37" s="91" t="str">
        <f ca="1">IFERROR(VLOOKUP(ROW()-9,Rec.!T:U,2,FALSE),"")</f>
        <v/>
      </c>
      <c r="F37" s="99" t="str">
        <f ca="1">IF(AND(Inf.!C$10="Onsight",VLOOKUP(E37,Q1.SL!F:M,6,FALSE)="TOP"),VLOOKUP(E37,Q1.SL!F:M,6,FALSE)&amp;"("&amp;VLOOKUP(E37,Q1.SL!F:M,4,FALSE)&amp;")",VLOOKUP(E37,Q1.SL!F:M,6,FALSE))</f>
        <v/>
      </c>
      <c r="G37" s="99" t="str">
        <f ca="1">IF(AND(Inf.!C$10="Onsight",VLOOKUP(E37,Q2.SL!G:O,6,FALSE)="TOP"),VLOOKUP(E37,Q2.SL!G:O,6,FALSE)&amp;"("&amp;VLOOKUP(E37,Q2.SL!G:O,4,FALSE)&amp;")",VLOOKUP(E37,Q2.SL!G:O,6,FALSE))</f>
        <v/>
      </c>
      <c r="H37" s="125" t="str">
        <f ca="1">IF(AND(Inf.!C$10="Onsight",VLOOKUP(E37,Q3.SL!G:O,6,FALSE)="TOP"),VLOOKUP(E37,Q3.SL!G:O,6,FALSE)&amp;"("&amp;VLOOKUP(E37,Q3.SL!G:O,4,FALSE)&amp;")",VLOOKUP(E37,Q3.SL!G:O,6,FALSE))</f>
        <v/>
      </c>
      <c r="I37" s="125" t="str">
        <f ca="1">IF(AND(Inf.!C$10="Onsight",VLOOKUP(E37,Q4.SL!G:O,6,FALSE)="TOP"),VLOOKUP(E37,Q4.SL!G:O,6,FALSE)&amp;"("&amp;VLOOKUP(E37,Q4.SL!G:O,4,FALSE)&amp;")",VLOOKUP(E37,Q4.SL!G:O,6,FALSE))</f>
        <v/>
      </c>
      <c r="J37" s="54" t="str">
        <f ca="1">IFERROR(VLOOKUP(E37,Rec.!H:N,7,FALSE),"")</f>
        <v/>
      </c>
      <c r="K37" s="99" t="str">
        <f ca="1">IFERROR(VLOOKUP(E37,SF.SL!F:J,5,FALSE),"")</f>
        <v/>
      </c>
      <c r="L37" s="55" t="str">
        <f ca="1">IF(ROW()-9&gt;Inf.!$O$2,"",VLOOKUP(E37,SF.SL!F:J,4,FALSE))</f>
        <v/>
      </c>
      <c r="M37" s="54" t="str">
        <f ca="1">IF(ROW()-9&gt;Inf.!$O$2,"",VLOOKUP(E37,SF.SL!F:O,10,FALSE))</f>
        <v/>
      </c>
      <c r="N37" s="99">
        <f ca="1">IFERROR(VLOOKUP(E37,F.SL!F:J,5,FALSE),"")</f>
        <v>1.01</v>
      </c>
      <c r="O37" s="55" t="str">
        <f>IF(ROW()-9&gt;Inf.!$F$10,"",VLOOKUP(E37,F.SL!F:J,4,FALSE))</f>
        <v/>
      </c>
      <c r="P37" s="54" t="str">
        <f>IF(ROW()-9&gt;Inf.!$F$10,"",VLOOKUP(E37,F.SL!F:O,10,FALSE))</f>
        <v/>
      </c>
      <c r="Q37" s="50"/>
    </row>
    <row r="38" spans="1:17" ht="21.95" customHeight="1">
      <c r="A38" s="52" t="str">
        <f ca="1">IFERROR(VLOOKUP(E38,Rec.!Q:R,2,FALSE),"")</f>
        <v/>
      </c>
      <c r="B38" s="53" t="str">
        <f ca="1">IFERROR(VLOOKUP(E38,Rec.!B:H,4,FALSE),"")</f>
        <v/>
      </c>
      <c r="C38" s="53" t="str">
        <f ca="1">IFERROR(VLOOKUP(E38,Rec.!B:H,5,FALSE),"")</f>
        <v/>
      </c>
      <c r="D38" s="52" t="str">
        <f ca="1">IFERROR(VLOOKUP(E38,Rec.!B:H,6,FALSE),"")</f>
        <v/>
      </c>
      <c r="E38" s="91" t="str">
        <f ca="1">IFERROR(VLOOKUP(ROW()-9,Rec.!T:U,2,FALSE),"")</f>
        <v/>
      </c>
      <c r="F38" s="99" t="str">
        <f ca="1">IF(AND(Inf.!C$10="Onsight",VLOOKUP(E38,Q1.SL!F:M,6,FALSE)="TOP"),VLOOKUP(E38,Q1.SL!F:M,6,FALSE)&amp;"("&amp;VLOOKUP(E38,Q1.SL!F:M,4,FALSE)&amp;")",VLOOKUP(E38,Q1.SL!F:M,6,FALSE))</f>
        <v/>
      </c>
      <c r="G38" s="99" t="str">
        <f ca="1">IF(AND(Inf.!C$10="Onsight",VLOOKUP(E38,Q2.SL!G:O,6,FALSE)="TOP"),VLOOKUP(E38,Q2.SL!G:O,6,FALSE)&amp;"("&amp;VLOOKUP(E38,Q2.SL!G:O,4,FALSE)&amp;")",VLOOKUP(E38,Q2.SL!G:O,6,FALSE))</f>
        <v/>
      </c>
      <c r="H38" s="125" t="str">
        <f ca="1">IF(AND(Inf.!C$10="Onsight",VLOOKUP(E38,Q3.SL!G:O,6,FALSE)="TOP"),VLOOKUP(E38,Q3.SL!G:O,6,FALSE)&amp;"("&amp;VLOOKUP(E38,Q3.SL!G:O,4,FALSE)&amp;")",VLOOKUP(E38,Q3.SL!G:O,6,FALSE))</f>
        <v/>
      </c>
      <c r="I38" s="125" t="str">
        <f ca="1">IF(AND(Inf.!C$10="Onsight",VLOOKUP(E38,Q4.SL!G:O,6,FALSE)="TOP"),VLOOKUP(E38,Q4.SL!G:O,6,FALSE)&amp;"("&amp;VLOOKUP(E38,Q4.SL!G:O,4,FALSE)&amp;")",VLOOKUP(E38,Q4.SL!G:O,6,FALSE))</f>
        <v/>
      </c>
      <c r="J38" s="54" t="str">
        <f ca="1">IFERROR(VLOOKUP(E38,Rec.!H:N,7,FALSE),"")</f>
        <v/>
      </c>
      <c r="K38" s="99" t="str">
        <f ca="1">IFERROR(VLOOKUP(E38,SF.SL!F:J,5,FALSE),"")</f>
        <v/>
      </c>
      <c r="L38" s="55" t="str">
        <f ca="1">IF(ROW()-9&gt;Inf.!$O$2,"",VLOOKUP(E38,SF.SL!F:J,4,FALSE))</f>
        <v/>
      </c>
      <c r="M38" s="54" t="str">
        <f ca="1">IF(ROW()-9&gt;Inf.!$O$2,"",VLOOKUP(E38,SF.SL!F:O,10,FALSE))</f>
        <v/>
      </c>
      <c r="N38" s="99">
        <f ca="1">IFERROR(VLOOKUP(E38,F.SL!F:J,5,FALSE),"")</f>
        <v>1.01</v>
      </c>
      <c r="O38" s="55" t="str">
        <f>IF(ROW()-9&gt;Inf.!$F$10,"",VLOOKUP(E38,F.SL!F:J,4,FALSE))</f>
        <v/>
      </c>
      <c r="P38" s="54" t="str">
        <f>IF(ROW()-9&gt;Inf.!$F$10,"",VLOOKUP(E38,F.SL!F:O,10,FALSE))</f>
        <v/>
      </c>
      <c r="Q38" s="50"/>
    </row>
    <row r="39" spans="1:17" ht="21.95" customHeight="1">
      <c r="A39" s="52" t="str">
        <f ca="1">IFERROR(VLOOKUP(E39,Rec.!Q:R,2,FALSE),"")</f>
        <v/>
      </c>
      <c r="B39" s="53" t="str">
        <f ca="1">IFERROR(VLOOKUP(E39,Rec.!B:H,4,FALSE),"")</f>
        <v/>
      </c>
      <c r="C39" s="53" t="str">
        <f ca="1">IFERROR(VLOOKUP(E39,Rec.!B:H,5,FALSE),"")</f>
        <v/>
      </c>
      <c r="D39" s="52" t="str">
        <f ca="1">IFERROR(VLOOKUP(E39,Rec.!B:H,6,FALSE),"")</f>
        <v/>
      </c>
      <c r="E39" s="91" t="str">
        <f ca="1">IFERROR(VLOOKUP(ROW()-9,Rec.!T:U,2,FALSE),"")</f>
        <v/>
      </c>
      <c r="F39" s="99" t="str">
        <f ca="1">IF(AND(Inf.!C$10="Onsight",VLOOKUP(E39,Q1.SL!F:M,6,FALSE)="TOP"),VLOOKUP(E39,Q1.SL!F:M,6,FALSE)&amp;"("&amp;VLOOKUP(E39,Q1.SL!F:M,4,FALSE)&amp;")",VLOOKUP(E39,Q1.SL!F:M,6,FALSE))</f>
        <v/>
      </c>
      <c r="G39" s="99" t="str">
        <f ca="1">IF(AND(Inf.!C$10="Onsight",VLOOKUP(E39,Q2.SL!G:O,6,FALSE)="TOP"),VLOOKUP(E39,Q2.SL!G:O,6,FALSE)&amp;"("&amp;VLOOKUP(E39,Q2.SL!G:O,4,FALSE)&amp;")",VLOOKUP(E39,Q2.SL!G:O,6,FALSE))</f>
        <v/>
      </c>
      <c r="H39" s="125" t="str">
        <f ca="1">IF(AND(Inf.!C$10="Onsight",VLOOKUP(E39,Q3.SL!G:O,6,FALSE)="TOP"),VLOOKUP(E39,Q3.SL!G:O,6,FALSE)&amp;"("&amp;VLOOKUP(E39,Q3.SL!G:O,4,FALSE)&amp;")",VLOOKUP(E39,Q3.SL!G:O,6,FALSE))</f>
        <v/>
      </c>
      <c r="I39" s="125" t="str">
        <f ca="1">IF(AND(Inf.!C$10="Onsight",VLOOKUP(E39,Q4.SL!G:O,6,FALSE)="TOP"),VLOOKUP(E39,Q4.SL!G:O,6,FALSE)&amp;"("&amp;VLOOKUP(E39,Q4.SL!G:O,4,FALSE)&amp;")",VLOOKUP(E39,Q4.SL!G:O,6,FALSE))</f>
        <v/>
      </c>
      <c r="J39" s="54" t="str">
        <f ca="1">IFERROR(VLOOKUP(E39,Rec.!H:N,7,FALSE),"")</f>
        <v/>
      </c>
      <c r="K39" s="99" t="str">
        <f ca="1">IFERROR(VLOOKUP(E39,SF.SL!F:J,5,FALSE),"")</f>
        <v/>
      </c>
      <c r="L39" s="55" t="str">
        <f ca="1">IF(ROW()-9&gt;Inf.!$O$2,"",VLOOKUP(E39,SF.SL!F:J,4,FALSE))</f>
        <v/>
      </c>
      <c r="M39" s="54" t="str">
        <f ca="1">IF(ROW()-9&gt;Inf.!$O$2,"",VLOOKUP(E39,SF.SL!F:O,10,FALSE))</f>
        <v/>
      </c>
      <c r="N39" s="99">
        <f ca="1">IFERROR(VLOOKUP(E39,F.SL!F:J,5,FALSE),"")</f>
        <v>1.01</v>
      </c>
      <c r="O39" s="55" t="str">
        <f>IF(ROW()-9&gt;Inf.!$F$10,"",VLOOKUP(E39,F.SL!F:J,4,FALSE))</f>
        <v/>
      </c>
      <c r="P39" s="54" t="str">
        <f>IF(ROW()-9&gt;Inf.!$F$10,"",VLOOKUP(E39,F.SL!F:O,10,FALSE))</f>
        <v/>
      </c>
      <c r="Q39" s="50"/>
    </row>
    <row r="40" spans="1:17" ht="21.95" customHeight="1">
      <c r="A40" s="52" t="str">
        <f ca="1">IFERROR(VLOOKUP(E40,Rec.!Q:R,2,FALSE),"")</f>
        <v/>
      </c>
      <c r="B40" s="53" t="str">
        <f ca="1">IFERROR(VLOOKUP(E40,Rec.!B:H,4,FALSE),"")</f>
        <v/>
      </c>
      <c r="C40" s="53" t="str">
        <f ca="1">IFERROR(VLOOKUP(E40,Rec.!B:H,5,FALSE),"")</f>
        <v/>
      </c>
      <c r="D40" s="52" t="str">
        <f ca="1">IFERROR(VLOOKUP(E40,Rec.!B:H,6,FALSE),"")</f>
        <v/>
      </c>
      <c r="E40" s="91" t="str">
        <f ca="1">IFERROR(VLOOKUP(ROW()-9,Rec.!T:U,2,FALSE),"")</f>
        <v/>
      </c>
      <c r="F40" s="99" t="str">
        <f ca="1">IF(AND(Inf.!C$10="Onsight",VLOOKUP(E40,Q1.SL!F:M,6,FALSE)="TOP"),VLOOKUP(E40,Q1.SL!F:M,6,FALSE)&amp;"("&amp;VLOOKUP(E40,Q1.SL!F:M,4,FALSE)&amp;")",VLOOKUP(E40,Q1.SL!F:M,6,FALSE))</f>
        <v/>
      </c>
      <c r="G40" s="99" t="str">
        <f ca="1">IF(AND(Inf.!C$10="Onsight",VLOOKUP(E40,Q2.SL!G:O,6,FALSE)="TOP"),VLOOKUP(E40,Q2.SL!G:O,6,FALSE)&amp;"("&amp;VLOOKUP(E40,Q2.SL!G:O,4,FALSE)&amp;")",VLOOKUP(E40,Q2.SL!G:O,6,FALSE))</f>
        <v/>
      </c>
      <c r="H40" s="125" t="str">
        <f ca="1">IF(AND(Inf.!C$10="Onsight",VLOOKUP(E40,Q3.SL!G:O,6,FALSE)="TOP"),VLOOKUP(E40,Q3.SL!G:O,6,FALSE)&amp;"("&amp;VLOOKUP(E40,Q3.SL!G:O,4,FALSE)&amp;")",VLOOKUP(E40,Q3.SL!G:O,6,FALSE))</f>
        <v/>
      </c>
      <c r="I40" s="125" t="str">
        <f ca="1">IF(AND(Inf.!C$10="Onsight",VLOOKUP(E40,Q4.SL!G:O,6,FALSE)="TOP"),VLOOKUP(E40,Q4.SL!G:O,6,FALSE)&amp;"("&amp;VLOOKUP(E40,Q4.SL!G:O,4,FALSE)&amp;")",VLOOKUP(E40,Q4.SL!G:O,6,FALSE))</f>
        <v/>
      </c>
      <c r="J40" s="54" t="str">
        <f ca="1">IFERROR(VLOOKUP(E40,Rec.!H:N,7,FALSE),"")</f>
        <v/>
      </c>
      <c r="K40" s="99" t="str">
        <f ca="1">IFERROR(VLOOKUP(E40,SF.SL!F:J,5,FALSE),"")</f>
        <v/>
      </c>
      <c r="L40" s="55" t="str">
        <f ca="1">IF(ROW()-9&gt;Inf.!$O$2,"",VLOOKUP(E40,SF.SL!F:J,4,FALSE))</f>
        <v/>
      </c>
      <c r="M40" s="54" t="str">
        <f ca="1">IF(ROW()-9&gt;Inf.!$O$2,"",VLOOKUP(E40,SF.SL!F:O,10,FALSE))</f>
        <v/>
      </c>
      <c r="N40" s="99">
        <f ca="1">IFERROR(VLOOKUP(E40,F.SL!F:J,5,FALSE),"")</f>
        <v>1.01</v>
      </c>
      <c r="O40" s="55" t="str">
        <f>IF(ROW()-9&gt;Inf.!$F$10,"",VLOOKUP(E40,F.SL!F:J,4,FALSE))</f>
        <v/>
      </c>
      <c r="P40" s="54" t="str">
        <f>IF(ROW()-9&gt;Inf.!$F$10,"",VLOOKUP(E40,F.SL!F:O,10,FALSE))</f>
        <v/>
      </c>
      <c r="Q40" s="50"/>
    </row>
    <row r="41" spans="1:17" ht="21.95" customHeight="1">
      <c r="A41" s="52" t="str">
        <f ca="1">IFERROR(VLOOKUP(E41,Rec.!Q:R,2,FALSE),"")</f>
        <v/>
      </c>
      <c r="B41" s="53" t="str">
        <f ca="1">IFERROR(VLOOKUP(E41,Rec.!B:H,4,FALSE),"")</f>
        <v/>
      </c>
      <c r="C41" s="53" t="str">
        <f ca="1">IFERROR(VLOOKUP(E41,Rec.!B:H,5,FALSE),"")</f>
        <v/>
      </c>
      <c r="D41" s="52" t="str">
        <f ca="1">IFERROR(VLOOKUP(E41,Rec.!B:H,6,FALSE),"")</f>
        <v/>
      </c>
      <c r="E41" s="91" t="str">
        <f ca="1">IFERROR(VLOOKUP(ROW()-9,Rec.!T:U,2,FALSE),"")</f>
        <v/>
      </c>
      <c r="F41" s="99" t="str">
        <f ca="1">IF(AND(Inf.!C$10="Onsight",VLOOKUP(E41,Q1.SL!F:M,6,FALSE)="TOP"),VLOOKUP(E41,Q1.SL!F:M,6,FALSE)&amp;"("&amp;VLOOKUP(E41,Q1.SL!F:M,4,FALSE)&amp;")",VLOOKUP(E41,Q1.SL!F:M,6,FALSE))</f>
        <v/>
      </c>
      <c r="G41" s="99" t="str">
        <f ca="1">IF(AND(Inf.!C$10="Onsight",VLOOKUP(E41,Q2.SL!G:O,6,FALSE)="TOP"),VLOOKUP(E41,Q2.SL!G:O,6,FALSE)&amp;"("&amp;VLOOKUP(E41,Q2.SL!G:O,4,FALSE)&amp;")",VLOOKUP(E41,Q2.SL!G:O,6,FALSE))</f>
        <v/>
      </c>
      <c r="H41" s="125" t="str">
        <f ca="1">IF(AND(Inf.!C$10="Onsight",VLOOKUP(E41,Q3.SL!G:O,6,FALSE)="TOP"),VLOOKUP(E41,Q3.SL!G:O,6,FALSE)&amp;"("&amp;VLOOKUP(E41,Q3.SL!G:O,4,FALSE)&amp;")",VLOOKUP(E41,Q3.SL!G:O,6,FALSE))</f>
        <v/>
      </c>
      <c r="I41" s="125" t="str">
        <f ca="1">IF(AND(Inf.!C$10="Onsight",VLOOKUP(E41,Q4.SL!G:O,6,FALSE)="TOP"),VLOOKUP(E41,Q4.SL!G:O,6,FALSE)&amp;"("&amp;VLOOKUP(E41,Q4.SL!G:O,4,FALSE)&amp;")",VLOOKUP(E41,Q4.SL!G:O,6,FALSE))</f>
        <v/>
      </c>
      <c r="J41" s="54" t="str">
        <f ca="1">IFERROR(VLOOKUP(E41,Rec.!H:N,7,FALSE),"")</f>
        <v/>
      </c>
      <c r="K41" s="99" t="str">
        <f ca="1">IFERROR(VLOOKUP(E41,SF.SL!F:J,5,FALSE),"")</f>
        <v/>
      </c>
      <c r="L41" s="55" t="str">
        <f ca="1">IF(ROW()-9&gt;Inf.!$O$2,"",VLOOKUP(E41,SF.SL!F:J,4,FALSE))</f>
        <v/>
      </c>
      <c r="M41" s="54" t="str">
        <f ca="1">IF(ROW()-9&gt;Inf.!$O$2,"",VLOOKUP(E41,SF.SL!F:O,10,FALSE))</f>
        <v/>
      </c>
      <c r="N41" s="99">
        <f ca="1">IFERROR(VLOOKUP(E41,F.SL!F:J,5,FALSE),"")</f>
        <v>1.01</v>
      </c>
      <c r="O41" s="55" t="str">
        <f>IF(ROW()-9&gt;Inf.!$F$10,"",VLOOKUP(E41,F.SL!F:J,4,FALSE))</f>
        <v/>
      </c>
      <c r="P41" s="54" t="str">
        <f>IF(ROW()-9&gt;Inf.!$F$10,"",VLOOKUP(E41,F.SL!F:O,10,FALSE))</f>
        <v/>
      </c>
      <c r="Q41" s="50"/>
    </row>
    <row r="42" spans="1:17" ht="21.95" customHeight="1">
      <c r="A42" s="52" t="str">
        <f ca="1">IFERROR(VLOOKUP(E42,Rec.!Q:R,2,FALSE),"")</f>
        <v/>
      </c>
      <c r="B42" s="53" t="str">
        <f ca="1">IFERROR(VLOOKUP(E42,Rec.!B:H,4,FALSE),"")</f>
        <v/>
      </c>
      <c r="C42" s="53" t="str">
        <f ca="1">IFERROR(VLOOKUP(E42,Rec.!B:H,5,FALSE),"")</f>
        <v/>
      </c>
      <c r="D42" s="52" t="str">
        <f ca="1">IFERROR(VLOOKUP(E42,Rec.!B:H,6,FALSE),"")</f>
        <v/>
      </c>
      <c r="E42" s="91" t="str">
        <f ca="1">IFERROR(VLOOKUP(ROW()-9,Rec.!T:U,2,FALSE),"")</f>
        <v/>
      </c>
      <c r="F42" s="99" t="str">
        <f ca="1">IF(AND(Inf.!C$10="Onsight",VLOOKUP(E42,Q1.SL!F:M,6,FALSE)="TOP"),VLOOKUP(E42,Q1.SL!F:M,6,FALSE)&amp;"("&amp;VLOOKUP(E42,Q1.SL!F:M,4,FALSE)&amp;")",VLOOKUP(E42,Q1.SL!F:M,6,FALSE))</f>
        <v/>
      </c>
      <c r="G42" s="99" t="str">
        <f ca="1">IF(AND(Inf.!C$10="Onsight",VLOOKUP(E42,Q2.SL!G:O,6,FALSE)="TOP"),VLOOKUP(E42,Q2.SL!G:O,6,FALSE)&amp;"("&amp;VLOOKUP(E42,Q2.SL!G:O,4,FALSE)&amp;")",VLOOKUP(E42,Q2.SL!G:O,6,FALSE))</f>
        <v/>
      </c>
      <c r="H42" s="125" t="str">
        <f ca="1">IF(AND(Inf.!C$10="Onsight",VLOOKUP(E42,Q3.SL!G:O,6,FALSE)="TOP"),VLOOKUP(E42,Q3.SL!G:O,6,FALSE)&amp;"("&amp;VLOOKUP(E42,Q3.SL!G:O,4,FALSE)&amp;")",VLOOKUP(E42,Q3.SL!G:O,6,FALSE))</f>
        <v/>
      </c>
      <c r="I42" s="125" t="str">
        <f ca="1">IF(AND(Inf.!C$10="Onsight",VLOOKUP(E42,Q4.SL!G:O,6,FALSE)="TOP"),VLOOKUP(E42,Q4.SL!G:O,6,FALSE)&amp;"("&amp;VLOOKUP(E42,Q4.SL!G:O,4,FALSE)&amp;")",VLOOKUP(E42,Q4.SL!G:O,6,FALSE))</f>
        <v/>
      </c>
      <c r="J42" s="54" t="str">
        <f ca="1">IFERROR(VLOOKUP(E42,Rec.!H:N,7,FALSE),"")</f>
        <v/>
      </c>
      <c r="K42" s="99" t="str">
        <f ca="1">IFERROR(VLOOKUP(E42,SF.SL!F:J,5,FALSE),"")</f>
        <v/>
      </c>
      <c r="L42" s="55" t="str">
        <f ca="1">IF(ROW()-9&gt;Inf.!$O$2,"",VLOOKUP(E42,SF.SL!F:J,4,FALSE))</f>
        <v/>
      </c>
      <c r="M42" s="54" t="str">
        <f ca="1">IF(ROW()-9&gt;Inf.!$O$2,"",VLOOKUP(E42,SF.SL!F:O,10,FALSE))</f>
        <v/>
      </c>
      <c r="N42" s="99">
        <f ca="1">IFERROR(VLOOKUP(E42,F.SL!F:J,5,FALSE),"")</f>
        <v>1.01</v>
      </c>
      <c r="O42" s="55" t="str">
        <f>IF(ROW()-9&gt;Inf.!$F$10,"",VLOOKUP(E42,F.SL!F:J,4,FALSE))</f>
        <v/>
      </c>
      <c r="P42" s="54" t="str">
        <f>IF(ROW()-9&gt;Inf.!$F$10,"",VLOOKUP(E42,F.SL!F:O,10,FALSE))</f>
        <v/>
      </c>
      <c r="Q42" s="50"/>
    </row>
    <row r="43" spans="1:17" ht="21.95" customHeight="1">
      <c r="A43" s="52" t="str">
        <f ca="1">IFERROR(VLOOKUP(E43,Rec.!Q:R,2,FALSE),"")</f>
        <v/>
      </c>
      <c r="B43" s="53" t="str">
        <f ca="1">IFERROR(VLOOKUP(E43,Rec.!B:H,4,FALSE),"")</f>
        <v/>
      </c>
      <c r="C43" s="53" t="str">
        <f ca="1">IFERROR(VLOOKUP(E43,Rec.!B:H,5,FALSE),"")</f>
        <v/>
      </c>
      <c r="D43" s="52" t="str">
        <f ca="1">IFERROR(VLOOKUP(E43,Rec.!B:H,6,FALSE),"")</f>
        <v/>
      </c>
      <c r="E43" s="91" t="str">
        <f ca="1">IFERROR(VLOOKUP(ROW()-9,Rec.!T:U,2,FALSE),"")</f>
        <v/>
      </c>
      <c r="F43" s="99" t="str">
        <f ca="1">IF(AND(Inf.!C$10="Onsight",VLOOKUP(E43,Q1.SL!F:M,6,FALSE)="TOP"),VLOOKUP(E43,Q1.SL!F:M,6,FALSE)&amp;"("&amp;VLOOKUP(E43,Q1.SL!F:M,4,FALSE)&amp;")",VLOOKUP(E43,Q1.SL!F:M,6,FALSE))</f>
        <v/>
      </c>
      <c r="G43" s="99" t="str">
        <f ca="1">IF(AND(Inf.!C$10="Onsight",VLOOKUP(E43,Q2.SL!G:O,6,FALSE)="TOP"),VLOOKUP(E43,Q2.SL!G:O,6,FALSE)&amp;"("&amp;VLOOKUP(E43,Q2.SL!G:O,4,FALSE)&amp;")",VLOOKUP(E43,Q2.SL!G:O,6,FALSE))</f>
        <v/>
      </c>
      <c r="H43" s="125" t="str">
        <f ca="1">IF(AND(Inf.!C$10="Onsight",VLOOKUP(E43,Q3.SL!G:O,6,FALSE)="TOP"),VLOOKUP(E43,Q3.SL!G:O,6,FALSE)&amp;"("&amp;VLOOKUP(E43,Q3.SL!G:O,4,FALSE)&amp;")",VLOOKUP(E43,Q3.SL!G:O,6,FALSE))</f>
        <v/>
      </c>
      <c r="I43" s="125" t="str">
        <f ca="1">IF(AND(Inf.!C$10="Onsight",VLOOKUP(E43,Q4.SL!G:O,6,FALSE)="TOP"),VLOOKUP(E43,Q4.SL!G:O,6,FALSE)&amp;"("&amp;VLOOKUP(E43,Q4.SL!G:O,4,FALSE)&amp;")",VLOOKUP(E43,Q4.SL!G:O,6,FALSE))</f>
        <v/>
      </c>
      <c r="J43" s="54" t="str">
        <f ca="1">IFERROR(VLOOKUP(E43,Rec.!H:N,7,FALSE),"")</f>
        <v/>
      </c>
      <c r="K43" s="99" t="str">
        <f ca="1">IFERROR(VLOOKUP(E43,SF.SL!F:J,5,FALSE),"")</f>
        <v/>
      </c>
      <c r="L43" s="55" t="str">
        <f ca="1">IF(ROW()-9&gt;Inf.!$O$2,"",VLOOKUP(E43,SF.SL!F:J,4,FALSE))</f>
        <v/>
      </c>
      <c r="M43" s="54" t="str">
        <f ca="1">IF(ROW()-9&gt;Inf.!$O$2,"",VLOOKUP(E43,SF.SL!F:O,10,FALSE))</f>
        <v/>
      </c>
      <c r="N43" s="99">
        <f ca="1">IFERROR(VLOOKUP(E43,F.SL!F:J,5,FALSE),"")</f>
        <v>1.01</v>
      </c>
      <c r="O43" s="55" t="str">
        <f>IF(ROW()-9&gt;Inf.!$F$10,"",VLOOKUP(E43,F.SL!F:J,4,FALSE))</f>
        <v/>
      </c>
      <c r="P43" s="54" t="str">
        <f>IF(ROW()-9&gt;Inf.!$F$10,"",VLOOKUP(E43,F.SL!F:O,10,FALSE))</f>
        <v/>
      </c>
      <c r="Q43" s="50"/>
    </row>
    <row r="44" spans="1:17" ht="21.95" customHeight="1">
      <c r="A44" s="52" t="str">
        <f ca="1">IFERROR(VLOOKUP(E44,Rec.!Q:R,2,FALSE),"")</f>
        <v/>
      </c>
      <c r="B44" s="53" t="str">
        <f ca="1">IFERROR(VLOOKUP(E44,Rec.!B:H,4,FALSE),"")</f>
        <v/>
      </c>
      <c r="C44" s="53" t="str">
        <f ca="1">IFERROR(VLOOKUP(E44,Rec.!B:H,5,FALSE),"")</f>
        <v/>
      </c>
      <c r="D44" s="52" t="str">
        <f ca="1">IFERROR(VLOOKUP(E44,Rec.!B:H,6,FALSE),"")</f>
        <v/>
      </c>
      <c r="E44" s="91" t="str">
        <f ca="1">IFERROR(VLOOKUP(ROW()-9,Rec.!T:U,2,FALSE),"")</f>
        <v/>
      </c>
      <c r="F44" s="99" t="str">
        <f ca="1">IF(AND(Inf.!C$10="Onsight",VLOOKUP(E44,Q1.SL!F:M,6,FALSE)="TOP"),VLOOKUP(E44,Q1.SL!F:M,6,FALSE)&amp;"("&amp;VLOOKUP(E44,Q1.SL!F:M,4,FALSE)&amp;")",VLOOKUP(E44,Q1.SL!F:M,6,FALSE))</f>
        <v/>
      </c>
      <c r="G44" s="99" t="str">
        <f ca="1">IF(AND(Inf.!C$10="Onsight",VLOOKUP(E44,Q2.SL!G:O,6,FALSE)="TOP"),VLOOKUP(E44,Q2.SL!G:O,6,FALSE)&amp;"("&amp;VLOOKUP(E44,Q2.SL!G:O,4,FALSE)&amp;")",VLOOKUP(E44,Q2.SL!G:O,6,FALSE))</f>
        <v/>
      </c>
      <c r="H44" s="125" t="str">
        <f ca="1">IF(AND(Inf.!C$10="Onsight",VLOOKUP(E44,Q3.SL!G:O,6,FALSE)="TOP"),VLOOKUP(E44,Q3.SL!G:O,6,FALSE)&amp;"("&amp;VLOOKUP(E44,Q3.SL!G:O,4,FALSE)&amp;")",VLOOKUP(E44,Q3.SL!G:O,6,FALSE))</f>
        <v/>
      </c>
      <c r="I44" s="125" t="str">
        <f ca="1">IF(AND(Inf.!C$10="Onsight",VLOOKUP(E44,Q4.SL!G:O,6,FALSE)="TOP"),VLOOKUP(E44,Q4.SL!G:O,6,FALSE)&amp;"("&amp;VLOOKUP(E44,Q4.SL!G:O,4,FALSE)&amp;")",VLOOKUP(E44,Q4.SL!G:O,6,FALSE))</f>
        <v/>
      </c>
      <c r="J44" s="54" t="str">
        <f ca="1">IFERROR(VLOOKUP(E44,Rec.!H:N,7,FALSE),"")</f>
        <v/>
      </c>
      <c r="K44" s="99" t="str">
        <f ca="1">IFERROR(VLOOKUP(E44,SF.SL!F:J,5,FALSE),"")</f>
        <v/>
      </c>
      <c r="L44" s="55" t="str">
        <f ca="1">IF(ROW()-9&gt;Inf.!$O$2,"",VLOOKUP(E44,SF.SL!F:J,4,FALSE))</f>
        <v/>
      </c>
      <c r="M44" s="54" t="str">
        <f ca="1">IF(ROW()-9&gt;Inf.!$O$2,"",VLOOKUP(E44,SF.SL!F:O,10,FALSE))</f>
        <v/>
      </c>
      <c r="N44" s="99">
        <f ca="1">IFERROR(VLOOKUP(E44,F.SL!F:J,5,FALSE),"")</f>
        <v>1.01</v>
      </c>
      <c r="O44" s="55" t="str">
        <f>IF(ROW()-9&gt;Inf.!$F$10,"",VLOOKUP(E44,F.SL!F:J,4,FALSE))</f>
        <v/>
      </c>
      <c r="P44" s="54" t="str">
        <f>IF(ROW()-9&gt;Inf.!$F$10,"",VLOOKUP(E44,F.SL!F:O,10,FALSE))</f>
        <v/>
      </c>
      <c r="Q44" s="50"/>
    </row>
    <row r="45" spans="1:17" ht="21.95" customHeight="1">
      <c r="A45" s="52" t="str">
        <f ca="1">IFERROR(VLOOKUP(E45,Rec.!Q:R,2,FALSE),"")</f>
        <v/>
      </c>
      <c r="B45" s="53" t="str">
        <f ca="1">IFERROR(VLOOKUP(E45,Rec.!B:H,4,FALSE),"")</f>
        <v/>
      </c>
      <c r="C45" s="53" t="str">
        <f ca="1">IFERROR(VLOOKUP(E45,Rec.!B:H,5,FALSE),"")</f>
        <v/>
      </c>
      <c r="D45" s="52" t="str">
        <f ca="1">IFERROR(VLOOKUP(E45,Rec.!B:H,6,FALSE),"")</f>
        <v/>
      </c>
      <c r="E45" s="91" t="str">
        <f ca="1">IFERROR(VLOOKUP(ROW()-9,Rec.!T:U,2,FALSE),"")</f>
        <v/>
      </c>
      <c r="F45" s="99" t="str">
        <f ca="1">IF(AND(Inf.!C$10="Onsight",VLOOKUP(E45,Q1.SL!F:M,6,FALSE)="TOP"),VLOOKUP(E45,Q1.SL!F:M,6,FALSE)&amp;"("&amp;VLOOKUP(E45,Q1.SL!F:M,4,FALSE)&amp;")",VLOOKUP(E45,Q1.SL!F:M,6,FALSE))</f>
        <v/>
      </c>
      <c r="G45" s="99" t="str">
        <f ca="1">IF(AND(Inf.!C$10="Onsight",VLOOKUP(E45,Q2.SL!G:O,6,FALSE)="TOP"),VLOOKUP(E45,Q2.SL!G:O,6,FALSE)&amp;"("&amp;VLOOKUP(E45,Q2.SL!G:O,4,FALSE)&amp;")",VLOOKUP(E45,Q2.SL!G:O,6,FALSE))</f>
        <v/>
      </c>
      <c r="H45" s="125" t="str">
        <f ca="1">IF(AND(Inf.!C$10="Onsight",VLOOKUP(E45,Q3.SL!G:O,6,FALSE)="TOP"),VLOOKUP(E45,Q3.SL!G:O,6,FALSE)&amp;"("&amp;VLOOKUP(E45,Q3.SL!G:O,4,FALSE)&amp;")",VLOOKUP(E45,Q3.SL!G:O,6,FALSE))</f>
        <v/>
      </c>
      <c r="I45" s="125" t="str">
        <f ca="1">IF(AND(Inf.!C$10="Onsight",VLOOKUP(E45,Q4.SL!G:O,6,FALSE)="TOP"),VLOOKUP(E45,Q4.SL!G:O,6,FALSE)&amp;"("&amp;VLOOKUP(E45,Q4.SL!G:O,4,FALSE)&amp;")",VLOOKUP(E45,Q4.SL!G:O,6,FALSE))</f>
        <v/>
      </c>
      <c r="J45" s="54" t="str">
        <f ca="1">IFERROR(VLOOKUP(E45,Rec.!H:N,7,FALSE),"")</f>
        <v/>
      </c>
      <c r="K45" s="99" t="str">
        <f ca="1">IFERROR(VLOOKUP(E45,SF.SL!F:J,5,FALSE),"")</f>
        <v/>
      </c>
      <c r="L45" s="55" t="str">
        <f ca="1">IF(ROW()-9&gt;Inf.!$O$2,"",VLOOKUP(E45,SF.SL!F:J,4,FALSE))</f>
        <v/>
      </c>
      <c r="M45" s="54" t="str">
        <f ca="1">IF(ROW()-9&gt;Inf.!$O$2,"",VLOOKUP(E45,SF.SL!F:O,10,FALSE))</f>
        <v/>
      </c>
      <c r="N45" s="99">
        <f ca="1">IFERROR(VLOOKUP(E45,F.SL!F:J,5,FALSE),"")</f>
        <v>1.01</v>
      </c>
      <c r="O45" s="55" t="str">
        <f>IF(ROW()-9&gt;Inf.!$F$10,"",VLOOKUP(E45,F.SL!F:J,4,FALSE))</f>
        <v/>
      </c>
      <c r="P45" s="54" t="str">
        <f>IF(ROW()-9&gt;Inf.!$F$10,"",VLOOKUP(E45,F.SL!F:O,10,FALSE))</f>
        <v/>
      </c>
      <c r="Q45" s="50"/>
    </row>
    <row r="46" spans="1:17" ht="21.95" customHeight="1">
      <c r="A46" s="52" t="str">
        <f ca="1">IFERROR(VLOOKUP(E46,Rec.!Q:R,2,FALSE),"")</f>
        <v/>
      </c>
      <c r="B46" s="53" t="str">
        <f ca="1">IFERROR(VLOOKUP(E46,Rec.!B:H,4,FALSE),"")</f>
        <v/>
      </c>
      <c r="C46" s="53" t="str">
        <f ca="1">IFERROR(VLOOKUP(E46,Rec.!B:H,5,FALSE),"")</f>
        <v/>
      </c>
      <c r="D46" s="52" t="str">
        <f ca="1">IFERROR(VLOOKUP(E46,Rec.!B:H,6,FALSE),"")</f>
        <v/>
      </c>
      <c r="E46" s="91" t="str">
        <f ca="1">IFERROR(VLOOKUP(ROW()-9,Rec.!T:U,2,FALSE),"")</f>
        <v/>
      </c>
      <c r="F46" s="99" t="str">
        <f ca="1">IF(AND(Inf.!C$10="Onsight",VLOOKUP(E46,Q1.SL!F:M,6,FALSE)="TOP"),VLOOKUP(E46,Q1.SL!F:M,6,FALSE)&amp;"("&amp;VLOOKUP(E46,Q1.SL!F:M,4,FALSE)&amp;")",VLOOKUP(E46,Q1.SL!F:M,6,FALSE))</f>
        <v/>
      </c>
      <c r="G46" s="99" t="str">
        <f ca="1">IF(AND(Inf.!C$10="Onsight",VLOOKUP(E46,Q2.SL!G:O,6,FALSE)="TOP"),VLOOKUP(E46,Q2.SL!G:O,6,FALSE)&amp;"("&amp;VLOOKUP(E46,Q2.SL!G:O,4,FALSE)&amp;")",VLOOKUP(E46,Q2.SL!G:O,6,FALSE))</f>
        <v/>
      </c>
      <c r="H46" s="125" t="str">
        <f ca="1">IF(AND(Inf.!C$10="Onsight",VLOOKUP(E46,Q3.SL!G:O,6,FALSE)="TOP"),VLOOKUP(E46,Q3.SL!G:O,6,FALSE)&amp;"("&amp;VLOOKUP(E46,Q3.SL!G:O,4,FALSE)&amp;")",VLOOKUP(E46,Q3.SL!G:O,6,FALSE))</f>
        <v/>
      </c>
      <c r="I46" s="125" t="str">
        <f ca="1">IF(AND(Inf.!C$10="Onsight",VLOOKUP(E46,Q4.SL!G:O,6,FALSE)="TOP"),VLOOKUP(E46,Q4.SL!G:O,6,FALSE)&amp;"("&amp;VLOOKUP(E46,Q4.SL!G:O,4,FALSE)&amp;")",VLOOKUP(E46,Q4.SL!G:O,6,FALSE))</f>
        <v/>
      </c>
      <c r="J46" s="54" t="str">
        <f ca="1">IFERROR(VLOOKUP(E46,Rec.!H:N,7,FALSE),"")</f>
        <v/>
      </c>
      <c r="K46" s="99" t="str">
        <f ca="1">IFERROR(VLOOKUP(E46,SF.SL!F:J,5,FALSE),"")</f>
        <v/>
      </c>
      <c r="L46" s="55" t="str">
        <f ca="1">IF(ROW()-9&gt;Inf.!$O$2,"",VLOOKUP(E46,SF.SL!F:J,4,FALSE))</f>
        <v/>
      </c>
      <c r="M46" s="54" t="str">
        <f ca="1">IF(ROW()-9&gt;Inf.!$O$2,"",VLOOKUP(E46,SF.SL!F:O,10,FALSE))</f>
        <v/>
      </c>
      <c r="N46" s="99">
        <f ca="1">IFERROR(VLOOKUP(E46,F.SL!F:J,5,FALSE),"")</f>
        <v>1.01</v>
      </c>
      <c r="O46" s="55" t="str">
        <f>IF(ROW()-9&gt;Inf.!$F$10,"",VLOOKUP(E46,F.SL!F:J,4,FALSE))</f>
        <v/>
      </c>
      <c r="P46" s="54" t="str">
        <f>IF(ROW()-9&gt;Inf.!$F$10,"",VLOOKUP(E46,F.SL!F:O,10,FALSE))</f>
        <v/>
      </c>
      <c r="Q46" s="50"/>
    </row>
    <row r="47" spans="1:17" ht="21.95" customHeight="1">
      <c r="A47" s="52" t="str">
        <f ca="1">IFERROR(VLOOKUP(E47,Rec.!Q:R,2,FALSE),"")</f>
        <v/>
      </c>
      <c r="B47" s="53" t="str">
        <f ca="1">IFERROR(VLOOKUP(E47,Rec.!B:H,4,FALSE),"")</f>
        <v/>
      </c>
      <c r="C47" s="53" t="str">
        <f ca="1">IFERROR(VLOOKUP(E47,Rec.!B:H,5,FALSE),"")</f>
        <v/>
      </c>
      <c r="D47" s="52" t="str">
        <f ca="1">IFERROR(VLOOKUP(E47,Rec.!B:H,6,FALSE),"")</f>
        <v/>
      </c>
      <c r="E47" s="91" t="str">
        <f ca="1">IFERROR(VLOOKUP(ROW()-9,Rec.!T:U,2,FALSE),"")</f>
        <v/>
      </c>
      <c r="F47" s="99" t="str">
        <f ca="1">IF(AND(Inf.!C$10="Onsight",VLOOKUP(E47,Q1.SL!F:M,6,FALSE)="TOP"),VLOOKUP(E47,Q1.SL!F:M,6,FALSE)&amp;"("&amp;VLOOKUP(E47,Q1.SL!F:M,4,FALSE)&amp;")",VLOOKUP(E47,Q1.SL!F:M,6,FALSE))</f>
        <v/>
      </c>
      <c r="G47" s="99" t="str">
        <f ca="1">IF(AND(Inf.!C$10="Onsight",VLOOKUP(E47,Q2.SL!G:O,6,FALSE)="TOP"),VLOOKUP(E47,Q2.SL!G:O,6,FALSE)&amp;"("&amp;VLOOKUP(E47,Q2.SL!G:O,4,FALSE)&amp;")",VLOOKUP(E47,Q2.SL!G:O,6,FALSE))</f>
        <v/>
      </c>
      <c r="H47" s="125" t="str">
        <f ca="1">IF(AND(Inf.!C$10="Onsight",VLOOKUP(E47,Q3.SL!G:O,6,FALSE)="TOP"),VLOOKUP(E47,Q3.SL!G:O,6,FALSE)&amp;"("&amp;VLOOKUP(E47,Q3.SL!G:O,4,FALSE)&amp;")",VLOOKUP(E47,Q3.SL!G:O,6,FALSE))</f>
        <v/>
      </c>
      <c r="I47" s="125" t="str">
        <f ca="1">IF(AND(Inf.!C$10="Onsight",VLOOKUP(E47,Q4.SL!G:O,6,FALSE)="TOP"),VLOOKUP(E47,Q4.SL!G:O,6,FALSE)&amp;"("&amp;VLOOKUP(E47,Q4.SL!G:O,4,FALSE)&amp;")",VLOOKUP(E47,Q4.SL!G:O,6,FALSE))</f>
        <v/>
      </c>
      <c r="J47" s="54" t="str">
        <f ca="1">IFERROR(VLOOKUP(E47,Rec.!H:N,7,FALSE),"")</f>
        <v/>
      </c>
      <c r="K47" s="99" t="str">
        <f ca="1">IFERROR(VLOOKUP(E47,SF.SL!F:J,5,FALSE),"")</f>
        <v/>
      </c>
      <c r="L47" s="55" t="str">
        <f ca="1">IF(ROW()-9&gt;Inf.!$O$2,"",VLOOKUP(E47,SF.SL!F:J,4,FALSE))</f>
        <v/>
      </c>
      <c r="M47" s="54" t="str">
        <f ca="1">IF(ROW()-9&gt;Inf.!$O$2,"",VLOOKUP(E47,SF.SL!F:O,10,FALSE))</f>
        <v/>
      </c>
      <c r="N47" s="99">
        <f ca="1">IFERROR(VLOOKUP(E47,F.SL!F:J,5,FALSE),"")</f>
        <v>1.01</v>
      </c>
      <c r="O47" s="55" t="str">
        <f>IF(ROW()-9&gt;Inf.!$F$10,"",VLOOKUP(E47,F.SL!F:J,4,FALSE))</f>
        <v/>
      </c>
      <c r="P47" s="54" t="str">
        <f>IF(ROW()-9&gt;Inf.!$F$10,"",VLOOKUP(E47,F.SL!F:O,10,FALSE))</f>
        <v/>
      </c>
      <c r="Q47" s="50"/>
    </row>
    <row r="48" spans="1:17" ht="21.95" customHeight="1">
      <c r="A48" s="52" t="str">
        <f ca="1">IFERROR(VLOOKUP(E48,Rec.!Q:R,2,FALSE),"")</f>
        <v/>
      </c>
      <c r="B48" s="53" t="str">
        <f ca="1">IFERROR(VLOOKUP(E48,Rec.!B:H,4,FALSE),"")</f>
        <v/>
      </c>
      <c r="C48" s="53" t="str">
        <f ca="1">IFERROR(VLOOKUP(E48,Rec.!B:H,5,FALSE),"")</f>
        <v/>
      </c>
      <c r="D48" s="52" t="str">
        <f ca="1">IFERROR(VLOOKUP(E48,Rec.!B:H,6,FALSE),"")</f>
        <v/>
      </c>
      <c r="E48" s="91" t="str">
        <f ca="1">IFERROR(VLOOKUP(ROW()-9,Rec.!T:U,2,FALSE),"")</f>
        <v/>
      </c>
      <c r="F48" s="99" t="str">
        <f ca="1">IF(AND(Inf.!C$10="Onsight",VLOOKUP(E48,Q1.SL!F:M,6,FALSE)="TOP"),VLOOKUP(E48,Q1.SL!F:M,6,FALSE)&amp;"("&amp;VLOOKUP(E48,Q1.SL!F:M,4,FALSE)&amp;")",VLOOKUP(E48,Q1.SL!F:M,6,FALSE))</f>
        <v/>
      </c>
      <c r="G48" s="99" t="str">
        <f ca="1">IF(AND(Inf.!C$10="Onsight",VLOOKUP(E48,Q2.SL!G:O,6,FALSE)="TOP"),VLOOKUP(E48,Q2.SL!G:O,6,FALSE)&amp;"("&amp;VLOOKUP(E48,Q2.SL!G:O,4,FALSE)&amp;")",VLOOKUP(E48,Q2.SL!G:O,6,FALSE))</f>
        <v/>
      </c>
      <c r="H48" s="125" t="str">
        <f ca="1">IF(AND(Inf.!C$10="Onsight",VLOOKUP(E48,Q3.SL!G:O,6,FALSE)="TOP"),VLOOKUP(E48,Q3.SL!G:O,6,FALSE)&amp;"("&amp;VLOOKUP(E48,Q3.SL!G:O,4,FALSE)&amp;")",VLOOKUP(E48,Q3.SL!G:O,6,FALSE))</f>
        <v/>
      </c>
      <c r="I48" s="125" t="str">
        <f ca="1">IF(AND(Inf.!C$10="Onsight",VLOOKUP(E48,Q4.SL!G:O,6,FALSE)="TOP"),VLOOKUP(E48,Q4.SL!G:O,6,FALSE)&amp;"("&amp;VLOOKUP(E48,Q4.SL!G:O,4,FALSE)&amp;")",VLOOKUP(E48,Q4.SL!G:O,6,FALSE))</f>
        <v/>
      </c>
      <c r="J48" s="54" t="str">
        <f ca="1">IFERROR(VLOOKUP(E48,Rec.!H:N,7,FALSE),"")</f>
        <v/>
      </c>
      <c r="K48" s="99" t="str">
        <f ca="1">IFERROR(VLOOKUP(E48,SF.SL!F:J,5,FALSE),"")</f>
        <v/>
      </c>
      <c r="L48" s="55" t="str">
        <f ca="1">IF(ROW()-9&gt;Inf.!$O$2,"",VLOOKUP(E48,SF.SL!F:J,4,FALSE))</f>
        <v/>
      </c>
      <c r="M48" s="54" t="str">
        <f ca="1">IF(ROW()-9&gt;Inf.!$O$2,"",VLOOKUP(E48,SF.SL!F:O,10,FALSE))</f>
        <v/>
      </c>
      <c r="N48" s="99">
        <f ca="1">IFERROR(VLOOKUP(E48,F.SL!F:J,5,FALSE),"")</f>
        <v>1.01</v>
      </c>
      <c r="O48" s="55" t="str">
        <f>IF(ROW()-9&gt;Inf.!$F$10,"",VLOOKUP(E48,F.SL!F:J,4,FALSE))</f>
        <v/>
      </c>
      <c r="P48" s="54" t="str">
        <f>IF(ROW()-9&gt;Inf.!$F$10,"",VLOOKUP(E48,F.SL!F:O,10,FALSE))</f>
        <v/>
      </c>
      <c r="Q48" s="50"/>
    </row>
    <row r="49" spans="1:17" ht="21.95" customHeight="1">
      <c r="A49" s="52" t="str">
        <f ca="1">IFERROR(VLOOKUP(E49,Rec.!Q:R,2,FALSE),"")</f>
        <v/>
      </c>
      <c r="B49" s="53" t="str">
        <f ca="1">IFERROR(VLOOKUP(E49,Rec.!B:H,4,FALSE),"")</f>
        <v/>
      </c>
      <c r="C49" s="53" t="str">
        <f ca="1">IFERROR(VLOOKUP(E49,Rec.!B:H,5,FALSE),"")</f>
        <v/>
      </c>
      <c r="D49" s="52" t="str">
        <f ca="1">IFERROR(VLOOKUP(E49,Rec.!B:H,6,FALSE),"")</f>
        <v/>
      </c>
      <c r="E49" s="91" t="str">
        <f ca="1">IFERROR(VLOOKUP(ROW()-9,Rec.!T:U,2,FALSE),"")</f>
        <v/>
      </c>
      <c r="F49" s="99" t="str">
        <f ca="1">IF(AND(Inf.!C$10="Onsight",VLOOKUP(E49,Q1.SL!F:M,6,FALSE)="TOP"),VLOOKUP(E49,Q1.SL!F:M,6,FALSE)&amp;"("&amp;VLOOKUP(E49,Q1.SL!F:M,4,FALSE)&amp;")",VLOOKUP(E49,Q1.SL!F:M,6,FALSE))</f>
        <v/>
      </c>
      <c r="G49" s="99" t="str">
        <f ca="1">IF(AND(Inf.!C$10="Onsight",VLOOKUP(E49,Q2.SL!G:O,6,FALSE)="TOP"),VLOOKUP(E49,Q2.SL!G:O,6,FALSE)&amp;"("&amp;VLOOKUP(E49,Q2.SL!G:O,4,FALSE)&amp;")",VLOOKUP(E49,Q2.SL!G:O,6,FALSE))</f>
        <v/>
      </c>
      <c r="H49" s="125" t="str">
        <f ca="1">IF(AND(Inf.!C$10="Onsight",VLOOKUP(E49,Q3.SL!G:O,6,FALSE)="TOP"),VLOOKUP(E49,Q3.SL!G:O,6,FALSE)&amp;"("&amp;VLOOKUP(E49,Q3.SL!G:O,4,FALSE)&amp;")",VLOOKUP(E49,Q3.SL!G:O,6,FALSE))</f>
        <v/>
      </c>
      <c r="I49" s="125" t="str">
        <f ca="1">IF(AND(Inf.!C$10="Onsight",VLOOKUP(E49,Q4.SL!G:O,6,FALSE)="TOP"),VLOOKUP(E49,Q4.SL!G:O,6,FALSE)&amp;"("&amp;VLOOKUP(E49,Q4.SL!G:O,4,FALSE)&amp;")",VLOOKUP(E49,Q4.SL!G:O,6,FALSE))</f>
        <v/>
      </c>
      <c r="J49" s="54" t="str">
        <f ca="1">IFERROR(VLOOKUP(E49,Rec.!H:N,7,FALSE),"")</f>
        <v/>
      </c>
      <c r="K49" s="99" t="str">
        <f ca="1">IFERROR(VLOOKUP(E49,SF.SL!F:J,5,FALSE),"")</f>
        <v/>
      </c>
      <c r="L49" s="55" t="str">
        <f ca="1">IF(ROW()-9&gt;Inf.!$O$2,"",VLOOKUP(E49,SF.SL!F:J,4,FALSE))</f>
        <v/>
      </c>
      <c r="M49" s="54" t="str">
        <f ca="1">IF(ROW()-9&gt;Inf.!$O$2,"",VLOOKUP(E49,SF.SL!F:O,10,FALSE))</f>
        <v/>
      </c>
      <c r="N49" s="99">
        <f ca="1">IFERROR(VLOOKUP(E49,F.SL!F:J,5,FALSE),"")</f>
        <v>1.01</v>
      </c>
      <c r="O49" s="55" t="str">
        <f>IF(ROW()-9&gt;Inf.!$F$10,"",VLOOKUP(E49,F.SL!F:J,4,FALSE))</f>
        <v/>
      </c>
      <c r="P49" s="54" t="str">
        <f>IF(ROW()-9&gt;Inf.!$F$10,"",VLOOKUP(E49,F.SL!F:O,10,FALSE))</f>
        <v/>
      </c>
      <c r="Q49" s="50"/>
    </row>
    <row r="50" spans="1:17" ht="21.95" customHeight="1">
      <c r="A50" s="52" t="str">
        <f ca="1">IFERROR(VLOOKUP(E50,Rec.!Q:R,2,FALSE),"")</f>
        <v/>
      </c>
      <c r="B50" s="53" t="str">
        <f ca="1">IFERROR(VLOOKUP(E50,Rec.!B:H,4,FALSE),"")</f>
        <v/>
      </c>
      <c r="C50" s="53" t="str">
        <f ca="1">IFERROR(VLOOKUP(E50,Rec.!B:H,5,FALSE),"")</f>
        <v/>
      </c>
      <c r="D50" s="52" t="str">
        <f ca="1">IFERROR(VLOOKUP(E50,Rec.!B:H,6,FALSE),"")</f>
        <v/>
      </c>
      <c r="E50" s="91" t="str">
        <f ca="1">IFERROR(VLOOKUP(ROW()-9,Rec.!T:U,2,FALSE),"")</f>
        <v/>
      </c>
      <c r="F50" s="99" t="str">
        <f ca="1">IF(AND(Inf.!C$10="Onsight",VLOOKUP(E50,Q1.SL!F:M,6,FALSE)="TOP"),VLOOKUP(E50,Q1.SL!F:M,6,FALSE)&amp;"("&amp;VLOOKUP(E50,Q1.SL!F:M,4,FALSE)&amp;")",VLOOKUP(E50,Q1.SL!F:M,6,FALSE))</f>
        <v/>
      </c>
      <c r="G50" s="99" t="str">
        <f ca="1">IF(AND(Inf.!C$10="Onsight",VLOOKUP(E50,Q2.SL!G:O,6,FALSE)="TOP"),VLOOKUP(E50,Q2.SL!G:O,6,FALSE)&amp;"("&amp;VLOOKUP(E50,Q2.SL!G:O,4,FALSE)&amp;")",VLOOKUP(E50,Q2.SL!G:O,6,FALSE))</f>
        <v/>
      </c>
      <c r="H50" s="125" t="str">
        <f ca="1">IF(AND(Inf.!C$10="Onsight",VLOOKUP(E50,Q3.SL!G:O,6,FALSE)="TOP"),VLOOKUP(E50,Q3.SL!G:O,6,FALSE)&amp;"("&amp;VLOOKUP(E50,Q3.SL!G:O,4,FALSE)&amp;")",VLOOKUP(E50,Q3.SL!G:O,6,FALSE))</f>
        <v/>
      </c>
      <c r="I50" s="125" t="str">
        <f ca="1">IF(AND(Inf.!C$10="Onsight",VLOOKUP(E50,Q4.SL!G:O,6,FALSE)="TOP"),VLOOKUP(E50,Q4.SL!G:O,6,FALSE)&amp;"("&amp;VLOOKUP(E50,Q4.SL!G:O,4,FALSE)&amp;")",VLOOKUP(E50,Q4.SL!G:O,6,FALSE))</f>
        <v/>
      </c>
      <c r="J50" s="54" t="str">
        <f ca="1">IFERROR(VLOOKUP(E50,Rec.!H:N,7,FALSE),"")</f>
        <v/>
      </c>
      <c r="K50" s="99" t="str">
        <f ca="1">IFERROR(VLOOKUP(E50,SF.SL!F:J,5,FALSE),"")</f>
        <v/>
      </c>
      <c r="L50" s="55" t="str">
        <f ca="1">IF(ROW()-9&gt;Inf.!$O$2,"",VLOOKUP(E50,SF.SL!F:J,4,FALSE))</f>
        <v/>
      </c>
      <c r="M50" s="54" t="str">
        <f ca="1">IF(ROW()-9&gt;Inf.!$O$2,"",VLOOKUP(E50,SF.SL!F:O,10,FALSE))</f>
        <v/>
      </c>
      <c r="N50" s="99">
        <f ca="1">IFERROR(VLOOKUP(E50,F.SL!F:J,5,FALSE),"")</f>
        <v>1.01</v>
      </c>
      <c r="O50" s="55" t="str">
        <f>IF(ROW()-9&gt;Inf.!$F$10,"",VLOOKUP(E50,F.SL!F:J,4,FALSE))</f>
        <v/>
      </c>
      <c r="P50" s="54" t="str">
        <f>IF(ROW()-9&gt;Inf.!$F$10,"",VLOOKUP(E50,F.SL!F:O,10,FALSE))</f>
        <v/>
      </c>
      <c r="Q50" s="50"/>
    </row>
    <row r="51" spans="1:17" ht="21.95" customHeight="1">
      <c r="A51" s="52" t="str">
        <f ca="1">IFERROR(VLOOKUP(E51,Rec.!Q:R,2,FALSE),"")</f>
        <v/>
      </c>
      <c r="B51" s="53" t="str">
        <f ca="1">IFERROR(VLOOKUP(E51,Rec.!B:H,4,FALSE),"")</f>
        <v/>
      </c>
      <c r="C51" s="53" t="str">
        <f ca="1">IFERROR(VLOOKUP(E51,Rec.!B:H,5,FALSE),"")</f>
        <v/>
      </c>
      <c r="D51" s="52" t="str">
        <f ca="1">IFERROR(VLOOKUP(E51,Rec.!B:H,6,FALSE),"")</f>
        <v/>
      </c>
      <c r="E51" s="91" t="str">
        <f ca="1">IFERROR(VLOOKUP(ROW()-9,Rec.!T:U,2,FALSE),"")</f>
        <v/>
      </c>
      <c r="F51" s="99" t="str">
        <f ca="1">IF(AND(Inf.!C$10="Onsight",VLOOKUP(E51,Q1.SL!F:M,6,FALSE)="TOP"),VLOOKUP(E51,Q1.SL!F:M,6,FALSE)&amp;"("&amp;VLOOKUP(E51,Q1.SL!F:M,4,FALSE)&amp;")",VLOOKUP(E51,Q1.SL!F:M,6,FALSE))</f>
        <v/>
      </c>
      <c r="G51" s="99" t="str">
        <f ca="1">IF(AND(Inf.!C$10="Onsight",VLOOKUP(E51,Q2.SL!G:O,6,FALSE)="TOP"),VLOOKUP(E51,Q2.SL!G:O,6,FALSE)&amp;"("&amp;VLOOKUP(E51,Q2.SL!G:O,4,FALSE)&amp;")",VLOOKUP(E51,Q2.SL!G:O,6,FALSE))</f>
        <v/>
      </c>
      <c r="H51" s="125" t="str">
        <f ca="1">IF(AND(Inf.!C$10="Onsight",VLOOKUP(E51,Q3.SL!G:O,6,FALSE)="TOP"),VLOOKUP(E51,Q3.SL!G:O,6,FALSE)&amp;"("&amp;VLOOKUP(E51,Q3.SL!G:O,4,FALSE)&amp;")",VLOOKUP(E51,Q3.SL!G:O,6,FALSE))</f>
        <v/>
      </c>
      <c r="I51" s="125" t="str">
        <f ca="1">IF(AND(Inf.!C$10="Onsight",VLOOKUP(E51,Q4.SL!G:O,6,FALSE)="TOP"),VLOOKUP(E51,Q4.SL!G:O,6,FALSE)&amp;"("&amp;VLOOKUP(E51,Q4.SL!G:O,4,FALSE)&amp;")",VLOOKUP(E51,Q4.SL!G:O,6,FALSE))</f>
        <v/>
      </c>
      <c r="J51" s="54" t="str">
        <f ca="1">IFERROR(VLOOKUP(E51,Rec.!H:N,7,FALSE),"")</f>
        <v/>
      </c>
      <c r="K51" s="99" t="str">
        <f ca="1">IFERROR(VLOOKUP(E51,SF.SL!F:J,5,FALSE),"")</f>
        <v/>
      </c>
      <c r="L51" s="55" t="str">
        <f ca="1">IF(ROW()-9&gt;Inf.!$O$2,"",VLOOKUP(E51,SF.SL!F:J,4,FALSE))</f>
        <v/>
      </c>
      <c r="M51" s="54" t="str">
        <f ca="1">IF(ROW()-9&gt;Inf.!$O$2,"",VLOOKUP(E51,SF.SL!F:O,10,FALSE))</f>
        <v/>
      </c>
      <c r="N51" s="99">
        <f ca="1">IFERROR(VLOOKUP(E51,F.SL!F:J,5,FALSE),"")</f>
        <v>1.01</v>
      </c>
      <c r="O51" s="55" t="str">
        <f>IF(ROW()-9&gt;Inf.!$F$10,"",VLOOKUP(E51,F.SL!F:J,4,FALSE))</f>
        <v/>
      </c>
      <c r="P51" s="54" t="str">
        <f>IF(ROW()-9&gt;Inf.!$F$10,"",VLOOKUP(E51,F.SL!F:O,10,FALSE))</f>
        <v/>
      </c>
      <c r="Q51" s="50"/>
    </row>
    <row r="52" spans="1:17" ht="21.95" customHeight="1">
      <c r="A52" s="52" t="str">
        <f ca="1">IFERROR(VLOOKUP(E52,Rec.!Q:R,2,FALSE),"")</f>
        <v/>
      </c>
      <c r="B52" s="53" t="str">
        <f ca="1">IFERROR(VLOOKUP(E52,Rec.!B:H,4,FALSE),"")</f>
        <v/>
      </c>
      <c r="C52" s="53" t="str">
        <f ca="1">IFERROR(VLOOKUP(E52,Rec.!B:H,5,FALSE),"")</f>
        <v/>
      </c>
      <c r="D52" s="52" t="str">
        <f ca="1">IFERROR(VLOOKUP(E52,Rec.!B:H,6,FALSE),"")</f>
        <v/>
      </c>
      <c r="E52" s="91" t="str">
        <f ca="1">IFERROR(VLOOKUP(ROW()-9,Rec.!T:U,2,FALSE),"")</f>
        <v/>
      </c>
      <c r="F52" s="99" t="str">
        <f ca="1">IF(AND(Inf.!C$10="Onsight",VLOOKUP(E52,Q1.SL!F:M,6,FALSE)="TOP"),VLOOKUP(E52,Q1.SL!F:M,6,FALSE)&amp;"("&amp;VLOOKUP(E52,Q1.SL!F:M,4,FALSE)&amp;")",VLOOKUP(E52,Q1.SL!F:M,6,FALSE))</f>
        <v/>
      </c>
      <c r="G52" s="99" t="str">
        <f ca="1">IF(AND(Inf.!C$10="Onsight",VLOOKUP(E52,Q2.SL!G:O,6,FALSE)="TOP"),VLOOKUP(E52,Q2.SL!G:O,6,FALSE)&amp;"("&amp;VLOOKUP(E52,Q2.SL!G:O,4,FALSE)&amp;")",VLOOKUP(E52,Q2.SL!G:O,6,FALSE))</f>
        <v/>
      </c>
      <c r="H52" s="125" t="str">
        <f ca="1">IF(AND(Inf.!C$10="Onsight",VLOOKUP(E52,Q3.SL!G:O,6,FALSE)="TOP"),VLOOKUP(E52,Q3.SL!G:O,6,FALSE)&amp;"("&amp;VLOOKUP(E52,Q3.SL!G:O,4,FALSE)&amp;")",VLOOKUP(E52,Q3.SL!G:O,6,FALSE))</f>
        <v/>
      </c>
      <c r="I52" s="125" t="str">
        <f ca="1">IF(AND(Inf.!C$10="Onsight",VLOOKUP(E52,Q4.SL!G:O,6,FALSE)="TOP"),VLOOKUP(E52,Q4.SL!G:O,6,FALSE)&amp;"("&amp;VLOOKUP(E52,Q4.SL!G:O,4,FALSE)&amp;")",VLOOKUP(E52,Q4.SL!G:O,6,FALSE))</f>
        <v/>
      </c>
      <c r="J52" s="54" t="str">
        <f ca="1">IFERROR(VLOOKUP(E52,Rec.!H:N,7,FALSE),"")</f>
        <v/>
      </c>
      <c r="K52" s="99" t="str">
        <f ca="1">IFERROR(VLOOKUP(E52,SF.SL!F:J,5,FALSE),"")</f>
        <v/>
      </c>
      <c r="L52" s="55" t="str">
        <f ca="1">IF(ROW()-9&gt;Inf.!$O$2,"",VLOOKUP(E52,SF.SL!F:J,4,FALSE))</f>
        <v/>
      </c>
      <c r="M52" s="54" t="str">
        <f ca="1">IF(ROW()-9&gt;Inf.!$O$2,"",VLOOKUP(E52,SF.SL!F:O,10,FALSE))</f>
        <v/>
      </c>
      <c r="N52" s="99">
        <f ca="1">IFERROR(VLOOKUP(E52,F.SL!F:J,5,FALSE),"")</f>
        <v>1.01</v>
      </c>
      <c r="O52" s="55" t="str">
        <f>IF(ROW()-9&gt;Inf.!$F$10,"",VLOOKUP(E52,F.SL!F:J,4,FALSE))</f>
        <v/>
      </c>
      <c r="P52" s="54" t="str">
        <f>IF(ROW()-9&gt;Inf.!$F$10,"",VLOOKUP(E52,F.SL!F:O,10,FALSE))</f>
        <v/>
      </c>
      <c r="Q52" s="50"/>
    </row>
    <row r="53" spans="1:17" ht="21.95" customHeight="1">
      <c r="A53" s="52" t="str">
        <f ca="1">IFERROR(VLOOKUP(E53,Rec.!Q:R,2,FALSE),"")</f>
        <v/>
      </c>
      <c r="B53" s="53" t="str">
        <f ca="1">IFERROR(VLOOKUP(E53,Rec.!B:H,4,FALSE),"")</f>
        <v/>
      </c>
      <c r="C53" s="53" t="str">
        <f ca="1">IFERROR(VLOOKUP(E53,Rec.!B:H,5,FALSE),"")</f>
        <v/>
      </c>
      <c r="D53" s="52" t="str">
        <f ca="1">IFERROR(VLOOKUP(E53,Rec.!B:H,6,FALSE),"")</f>
        <v/>
      </c>
      <c r="E53" s="91" t="str">
        <f ca="1">IFERROR(VLOOKUP(ROW()-9,Rec.!T:U,2,FALSE),"")</f>
        <v/>
      </c>
      <c r="F53" s="99" t="str">
        <f ca="1">IF(AND(Inf.!C$10="Onsight",VLOOKUP(E53,Q1.SL!F:M,6,FALSE)="TOP"),VLOOKUP(E53,Q1.SL!F:M,6,FALSE)&amp;"("&amp;VLOOKUP(E53,Q1.SL!F:M,4,FALSE)&amp;")",VLOOKUP(E53,Q1.SL!F:M,6,FALSE))</f>
        <v/>
      </c>
      <c r="G53" s="99" t="str">
        <f ca="1">IF(AND(Inf.!C$10="Onsight",VLOOKUP(E53,Q2.SL!G:O,6,FALSE)="TOP"),VLOOKUP(E53,Q2.SL!G:O,6,FALSE)&amp;"("&amp;VLOOKUP(E53,Q2.SL!G:O,4,FALSE)&amp;")",VLOOKUP(E53,Q2.SL!G:O,6,FALSE))</f>
        <v/>
      </c>
      <c r="H53" s="125" t="str">
        <f ca="1">IF(AND(Inf.!C$10="Onsight",VLOOKUP(E53,Q3.SL!G:O,6,FALSE)="TOP"),VLOOKUP(E53,Q3.SL!G:O,6,FALSE)&amp;"("&amp;VLOOKUP(E53,Q3.SL!G:O,4,FALSE)&amp;")",VLOOKUP(E53,Q3.SL!G:O,6,FALSE))</f>
        <v/>
      </c>
      <c r="I53" s="125" t="str">
        <f ca="1">IF(AND(Inf.!C$10="Onsight",VLOOKUP(E53,Q4.SL!G:O,6,FALSE)="TOP"),VLOOKUP(E53,Q4.SL!G:O,6,FALSE)&amp;"("&amp;VLOOKUP(E53,Q4.SL!G:O,4,FALSE)&amp;")",VLOOKUP(E53,Q4.SL!G:O,6,FALSE))</f>
        <v/>
      </c>
      <c r="J53" s="54" t="str">
        <f ca="1">IFERROR(VLOOKUP(E53,Rec.!H:N,7,FALSE),"")</f>
        <v/>
      </c>
      <c r="K53" s="99" t="str">
        <f ca="1">IFERROR(VLOOKUP(E53,SF.SL!F:J,5,FALSE),"")</f>
        <v/>
      </c>
      <c r="L53" s="55" t="str">
        <f ca="1">IF(ROW()-9&gt;Inf.!$O$2,"",VLOOKUP(E53,SF.SL!F:J,4,FALSE))</f>
        <v/>
      </c>
      <c r="M53" s="54" t="str">
        <f ca="1">IF(ROW()-9&gt;Inf.!$O$2,"",VLOOKUP(E53,SF.SL!F:O,10,FALSE))</f>
        <v/>
      </c>
      <c r="N53" s="99">
        <f ca="1">IFERROR(VLOOKUP(E53,F.SL!F:J,5,FALSE),"")</f>
        <v>1.01</v>
      </c>
      <c r="O53" s="55" t="str">
        <f>IF(ROW()-9&gt;Inf.!$F$10,"",VLOOKUP(E53,F.SL!F:J,4,FALSE))</f>
        <v/>
      </c>
      <c r="P53" s="54" t="str">
        <f>IF(ROW()-9&gt;Inf.!$F$10,"",VLOOKUP(E53,F.SL!F:O,10,FALSE))</f>
        <v/>
      </c>
      <c r="Q53" s="50"/>
    </row>
    <row r="54" spans="1:17" ht="21.95" customHeight="1">
      <c r="A54" s="52" t="str">
        <f ca="1">IFERROR(VLOOKUP(E54,Rec.!Q:R,2,FALSE),"")</f>
        <v/>
      </c>
      <c r="B54" s="53" t="str">
        <f ca="1">IFERROR(VLOOKUP(E54,Rec.!B:H,4,FALSE),"")</f>
        <v/>
      </c>
      <c r="C54" s="53" t="str">
        <f ca="1">IFERROR(VLOOKUP(E54,Rec.!B:H,5,FALSE),"")</f>
        <v/>
      </c>
      <c r="D54" s="52" t="str">
        <f ca="1">IFERROR(VLOOKUP(E54,Rec.!B:H,6,FALSE),"")</f>
        <v/>
      </c>
      <c r="E54" s="91" t="str">
        <f ca="1">IFERROR(VLOOKUP(ROW()-9,Rec.!T:U,2,FALSE),"")</f>
        <v/>
      </c>
      <c r="F54" s="99" t="str">
        <f ca="1">IF(AND(Inf.!C$10="Onsight",VLOOKUP(E54,Q1.SL!F:M,6,FALSE)="TOP"),VLOOKUP(E54,Q1.SL!F:M,6,FALSE)&amp;"("&amp;VLOOKUP(E54,Q1.SL!F:M,4,FALSE)&amp;")",VLOOKUP(E54,Q1.SL!F:M,6,FALSE))</f>
        <v/>
      </c>
      <c r="G54" s="99" t="str">
        <f ca="1">IF(AND(Inf.!C$10="Onsight",VLOOKUP(E54,Q2.SL!G:O,6,FALSE)="TOP"),VLOOKUP(E54,Q2.SL!G:O,6,FALSE)&amp;"("&amp;VLOOKUP(E54,Q2.SL!G:O,4,FALSE)&amp;")",VLOOKUP(E54,Q2.SL!G:O,6,FALSE))</f>
        <v/>
      </c>
      <c r="H54" s="125" t="str">
        <f ca="1">IF(AND(Inf.!C$10="Onsight",VLOOKUP(E54,Q3.SL!G:O,6,FALSE)="TOP"),VLOOKUP(E54,Q3.SL!G:O,6,FALSE)&amp;"("&amp;VLOOKUP(E54,Q3.SL!G:O,4,FALSE)&amp;")",VLOOKUP(E54,Q3.SL!G:O,6,FALSE))</f>
        <v/>
      </c>
      <c r="I54" s="125" t="str">
        <f ca="1">IF(AND(Inf.!C$10="Onsight",VLOOKUP(E54,Q4.SL!G:O,6,FALSE)="TOP"),VLOOKUP(E54,Q4.SL!G:O,6,FALSE)&amp;"("&amp;VLOOKUP(E54,Q4.SL!G:O,4,FALSE)&amp;")",VLOOKUP(E54,Q4.SL!G:O,6,FALSE))</f>
        <v/>
      </c>
      <c r="J54" s="54" t="str">
        <f ca="1">IFERROR(VLOOKUP(E54,Rec.!H:N,7,FALSE),"")</f>
        <v/>
      </c>
      <c r="K54" s="99" t="str">
        <f ca="1">IFERROR(VLOOKUP(E54,SF.SL!F:J,5,FALSE),"")</f>
        <v/>
      </c>
      <c r="L54" s="55" t="str">
        <f ca="1">IF(ROW()-9&gt;Inf.!$O$2,"",VLOOKUP(E54,SF.SL!F:J,4,FALSE))</f>
        <v/>
      </c>
      <c r="M54" s="54" t="str">
        <f ca="1">IF(ROW()-9&gt;Inf.!$O$2,"",VLOOKUP(E54,SF.SL!F:O,10,FALSE))</f>
        <v/>
      </c>
      <c r="N54" s="99">
        <f ca="1">IFERROR(VLOOKUP(E54,F.SL!F:J,5,FALSE),"")</f>
        <v>1.01</v>
      </c>
      <c r="O54" s="55" t="str">
        <f>IF(ROW()-9&gt;Inf.!$F$10,"",VLOOKUP(E54,F.SL!F:J,4,FALSE))</f>
        <v/>
      </c>
      <c r="P54" s="54" t="str">
        <f>IF(ROW()-9&gt;Inf.!$F$10,"",VLOOKUP(E54,F.SL!F:O,10,FALSE))</f>
        <v/>
      </c>
      <c r="Q54" s="50"/>
    </row>
    <row r="55" spans="1:17" ht="21.95" customHeight="1">
      <c r="A55" s="52" t="str">
        <f ca="1">IFERROR(VLOOKUP(E55,Rec.!Q:R,2,FALSE),"")</f>
        <v/>
      </c>
      <c r="B55" s="53" t="str">
        <f ca="1">IFERROR(VLOOKUP(E55,Rec.!B:H,4,FALSE),"")</f>
        <v/>
      </c>
      <c r="C55" s="53" t="str">
        <f ca="1">IFERROR(VLOOKUP(E55,Rec.!B:H,5,FALSE),"")</f>
        <v/>
      </c>
      <c r="D55" s="52" t="str">
        <f ca="1">IFERROR(VLOOKUP(E55,Rec.!B:H,6,FALSE),"")</f>
        <v/>
      </c>
      <c r="E55" s="91" t="str">
        <f ca="1">IFERROR(VLOOKUP(ROW()-9,Rec.!T:U,2,FALSE),"")</f>
        <v/>
      </c>
      <c r="F55" s="99" t="str">
        <f ca="1">IF(AND(Inf.!C$10="Onsight",VLOOKUP(E55,Q1.SL!F:M,6,FALSE)="TOP"),VLOOKUP(E55,Q1.SL!F:M,6,FALSE)&amp;"("&amp;VLOOKUP(E55,Q1.SL!F:M,4,FALSE)&amp;")",VLOOKUP(E55,Q1.SL!F:M,6,FALSE))</f>
        <v/>
      </c>
      <c r="G55" s="99" t="str">
        <f ca="1">IF(AND(Inf.!C$10="Onsight",VLOOKUP(E55,Q2.SL!G:O,6,FALSE)="TOP"),VLOOKUP(E55,Q2.SL!G:O,6,FALSE)&amp;"("&amp;VLOOKUP(E55,Q2.SL!G:O,4,FALSE)&amp;")",VLOOKUP(E55,Q2.SL!G:O,6,FALSE))</f>
        <v/>
      </c>
      <c r="H55" s="125" t="str">
        <f ca="1">IF(AND(Inf.!C$10="Onsight",VLOOKUP(E55,Q3.SL!G:O,6,FALSE)="TOP"),VLOOKUP(E55,Q3.SL!G:O,6,FALSE)&amp;"("&amp;VLOOKUP(E55,Q3.SL!G:O,4,FALSE)&amp;")",VLOOKUP(E55,Q3.SL!G:O,6,FALSE))</f>
        <v/>
      </c>
      <c r="I55" s="125" t="str">
        <f ca="1">IF(AND(Inf.!C$10="Onsight",VLOOKUP(E55,Q4.SL!G:O,6,FALSE)="TOP"),VLOOKUP(E55,Q4.SL!G:O,6,FALSE)&amp;"("&amp;VLOOKUP(E55,Q4.SL!G:O,4,FALSE)&amp;")",VLOOKUP(E55,Q4.SL!G:O,6,FALSE))</f>
        <v/>
      </c>
      <c r="J55" s="54" t="str">
        <f ca="1">IFERROR(VLOOKUP(E55,Rec.!H:N,7,FALSE),"")</f>
        <v/>
      </c>
      <c r="K55" s="99" t="str">
        <f ca="1">IFERROR(VLOOKUP(E55,SF.SL!F:J,5,FALSE),"")</f>
        <v/>
      </c>
      <c r="L55" s="55" t="str">
        <f ca="1">IF(ROW()-9&gt;Inf.!$O$2,"",VLOOKUP(E55,SF.SL!F:J,4,FALSE))</f>
        <v/>
      </c>
      <c r="M55" s="54" t="str">
        <f ca="1">IF(ROW()-9&gt;Inf.!$O$2,"",VLOOKUP(E55,SF.SL!F:O,10,FALSE))</f>
        <v/>
      </c>
      <c r="N55" s="99">
        <f ca="1">IFERROR(VLOOKUP(E55,F.SL!F:J,5,FALSE),"")</f>
        <v>1.01</v>
      </c>
      <c r="O55" s="55" t="str">
        <f>IF(ROW()-9&gt;Inf.!$F$10,"",VLOOKUP(E55,F.SL!F:J,4,FALSE))</f>
        <v/>
      </c>
      <c r="P55" s="54" t="str">
        <f>IF(ROW()-9&gt;Inf.!$F$10,"",VLOOKUP(E55,F.SL!F:O,10,FALSE))</f>
        <v/>
      </c>
      <c r="Q55" s="50"/>
    </row>
    <row r="56" spans="1:17" ht="21.95" customHeight="1">
      <c r="A56" s="52" t="str">
        <f ca="1">IFERROR(VLOOKUP(E56,Rec.!Q:R,2,FALSE),"")</f>
        <v/>
      </c>
      <c r="B56" s="53" t="str">
        <f ca="1">IFERROR(VLOOKUP(E56,Rec.!B:H,4,FALSE),"")</f>
        <v/>
      </c>
      <c r="C56" s="53" t="str">
        <f ca="1">IFERROR(VLOOKUP(E56,Rec.!B:H,5,FALSE),"")</f>
        <v/>
      </c>
      <c r="D56" s="52" t="str">
        <f ca="1">IFERROR(VLOOKUP(E56,Rec.!B:H,6,FALSE),"")</f>
        <v/>
      </c>
      <c r="E56" s="91" t="str">
        <f ca="1">IFERROR(VLOOKUP(ROW()-9,Rec.!T:U,2,FALSE),"")</f>
        <v/>
      </c>
      <c r="F56" s="99" t="str">
        <f ca="1">IF(AND(Inf.!C$10="Onsight",VLOOKUP(E56,Q1.SL!F:M,6,FALSE)="TOP"),VLOOKUP(E56,Q1.SL!F:M,6,FALSE)&amp;"("&amp;VLOOKUP(E56,Q1.SL!F:M,4,FALSE)&amp;")",VLOOKUP(E56,Q1.SL!F:M,6,FALSE))</f>
        <v/>
      </c>
      <c r="G56" s="99" t="str">
        <f ca="1">IF(AND(Inf.!C$10="Onsight",VLOOKUP(E56,Q2.SL!G:O,6,FALSE)="TOP"),VLOOKUP(E56,Q2.SL!G:O,6,FALSE)&amp;"("&amp;VLOOKUP(E56,Q2.SL!G:O,4,FALSE)&amp;")",VLOOKUP(E56,Q2.SL!G:O,6,FALSE))</f>
        <v/>
      </c>
      <c r="H56" s="125" t="str">
        <f ca="1">IF(AND(Inf.!C$10="Onsight",VLOOKUP(E56,Q3.SL!G:O,6,FALSE)="TOP"),VLOOKUP(E56,Q3.SL!G:O,6,FALSE)&amp;"("&amp;VLOOKUP(E56,Q3.SL!G:O,4,FALSE)&amp;")",VLOOKUP(E56,Q3.SL!G:O,6,FALSE))</f>
        <v/>
      </c>
      <c r="I56" s="125" t="str">
        <f ca="1">IF(AND(Inf.!C$10="Onsight",VLOOKUP(E56,Q4.SL!G:O,6,FALSE)="TOP"),VLOOKUP(E56,Q4.SL!G:O,6,FALSE)&amp;"("&amp;VLOOKUP(E56,Q4.SL!G:O,4,FALSE)&amp;")",VLOOKUP(E56,Q4.SL!G:O,6,FALSE))</f>
        <v/>
      </c>
      <c r="J56" s="54" t="str">
        <f ca="1">IFERROR(VLOOKUP(E56,Rec.!H:N,7,FALSE),"")</f>
        <v/>
      </c>
      <c r="K56" s="99" t="str">
        <f ca="1">IFERROR(VLOOKUP(E56,SF.SL!F:J,5,FALSE),"")</f>
        <v/>
      </c>
      <c r="L56" s="55" t="str">
        <f ca="1">IF(ROW()-9&gt;Inf.!$O$2,"",VLOOKUP(E56,SF.SL!F:J,4,FALSE))</f>
        <v/>
      </c>
      <c r="M56" s="54" t="str">
        <f ca="1">IF(ROW()-9&gt;Inf.!$O$2,"",VLOOKUP(E56,SF.SL!F:O,10,FALSE))</f>
        <v/>
      </c>
      <c r="N56" s="99">
        <f ca="1">IFERROR(VLOOKUP(E56,F.SL!F:J,5,FALSE),"")</f>
        <v>1.01</v>
      </c>
      <c r="O56" s="55" t="str">
        <f>IF(ROW()-9&gt;Inf.!$F$10,"",VLOOKUP(E56,F.SL!F:J,4,FALSE))</f>
        <v/>
      </c>
      <c r="P56" s="54" t="str">
        <f>IF(ROW()-9&gt;Inf.!$F$10,"",VLOOKUP(E56,F.SL!F:O,10,FALSE))</f>
        <v/>
      </c>
      <c r="Q56" s="50"/>
    </row>
    <row r="57" spans="1:17" ht="21.95" customHeight="1">
      <c r="A57" s="52" t="str">
        <f ca="1">IFERROR(VLOOKUP(E57,Rec.!Q:R,2,FALSE),"")</f>
        <v/>
      </c>
      <c r="B57" s="53" t="str">
        <f ca="1">IFERROR(VLOOKUP(E57,Rec.!B:H,4,FALSE),"")</f>
        <v/>
      </c>
      <c r="C57" s="53" t="str">
        <f ca="1">IFERROR(VLOOKUP(E57,Rec.!B:H,5,FALSE),"")</f>
        <v/>
      </c>
      <c r="D57" s="52" t="str">
        <f ca="1">IFERROR(VLOOKUP(E57,Rec.!B:H,6,FALSE),"")</f>
        <v/>
      </c>
      <c r="E57" s="91" t="str">
        <f ca="1">IFERROR(VLOOKUP(ROW()-9,Rec.!T:U,2,FALSE),"")</f>
        <v/>
      </c>
      <c r="F57" s="99" t="str">
        <f ca="1">IF(AND(Inf.!C$10="Onsight",VLOOKUP(E57,Q1.SL!F:M,6,FALSE)="TOP"),VLOOKUP(E57,Q1.SL!F:M,6,FALSE)&amp;"("&amp;VLOOKUP(E57,Q1.SL!F:M,4,FALSE)&amp;")",VLOOKUP(E57,Q1.SL!F:M,6,FALSE))</f>
        <v/>
      </c>
      <c r="G57" s="99" t="str">
        <f ca="1">IF(AND(Inf.!C$10="Onsight",VLOOKUP(E57,Q2.SL!G:O,6,FALSE)="TOP"),VLOOKUP(E57,Q2.SL!G:O,6,FALSE)&amp;"("&amp;VLOOKUP(E57,Q2.SL!G:O,4,FALSE)&amp;")",VLOOKUP(E57,Q2.SL!G:O,6,FALSE))</f>
        <v/>
      </c>
      <c r="H57" s="125" t="str">
        <f ca="1">IF(AND(Inf.!C$10="Onsight",VLOOKUP(E57,Q3.SL!G:O,6,FALSE)="TOP"),VLOOKUP(E57,Q3.SL!G:O,6,FALSE)&amp;"("&amp;VLOOKUP(E57,Q3.SL!G:O,4,FALSE)&amp;")",VLOOKUP(E57,Q3.SL!G:O,6,FALSE))</f>
        <v/>
      </c>
      <c r="I57" s="125" t="str">
        <f ca="1">IF(AND(Inf.!C$10="Onsight",VLOOKUP(E57,Q4.SL!G:O,6,FALSE)="TOP"),VLOOKUP(E57,Q4.SL!G:O,6,FALSE)&amp;"("&amp;VLOOKUP(E57,Q4.SL!G:O,4,FALSE)&amp;")",VLOOKUP(E57,Q4.SL!G:O,6,FALSE))</f>
        <v/>
      </c>
      <c r="J57" s="54" t="str">
        <f ca="1">IFERROR(VLOOKUP(E57,Rec.!H:N,7,FALSE),"")</f>
        <v/>
      </c>
      <c r="K57" s="99" t="str">
        <f ca="1">IFERROR(VLOOKUP(E57,SF.SL!F:J,5,FALSE),"")</f>
        <v/>
      </c>
      <c r="L57" s="55" t="str">
        <f ca="1">IF(ROW()-9&gt;Inf.!$O$2,"",VLOOKUP(E57,SF.SL!F:J,4,FALSE))</f>
        <v/>
      </c>
      <c r="M57" s="54" t="str">
        <f ca="1">IF(ROW()-9&gt;Inf.!$O$2,"",VLOOKUP(E57,SF.SL!F:O,10,FALSE))</f>
        <v/>
      </c>
      <c r="N57" s="99">
        <f ca="1">IFERROR(VLOOKUP(E57,F.SL!F:J,5,FALSE),"")</f>
        <v>1.01</v>
      </c>
      <c r="O57" s="55" t="str">
        <f>IF(ROW()-9&gt;Inf.!$F$10,"",VLOOKUP(E57,F.SL!F:J,4,FALSE))</f>
        <v/>
      </c>
      <c r="P57" s="54" t="str">
        <f>IF(ROW()-9&gt;Inf.!$F$10,"",VLOOKUP(E57,F.SL!F:O,10,FALSE))</f>
        <v/>
      </c>
      <c r="Q57" s="50"/>
    </row>
    <row r="58" spans="1:17" ht="21.95" customHeight="1">
      <c r="A58" s="52" t="str">
        <f ca="1">IFERROR(VLOOKUP(E58,Rec.!Q:R,2,FALSE),"")</f>
        <v/>
      </c>
      <c r="B58" s="53" t="str">
        <f ca="1">IFERROR(VLOOKUP(E58,Rec.!B:H,4,FALSE),"")</f>
        <v/>
      </c>
      <c r="C58" s="53" t="str">
        <f ca="1">IFERROR(VLOOKUP(E58,Rec.!B:H,5,FALSE),"")</f>
        <v/>
      </c>
      <c r="D58" s="52" t="str">
        <f ca="1">IFERROR(VLOOKUP(E58,Rec.!B:H,6,FALSE),"")</f>
        <v/>
      </c>
      <c r="E58" s="91" t="str">
        <f ca="1">IFERROR(VLOOKUP(ROW()-9,Rec.!T:U,2,FALSE),"")</f>
        <v/>
      </c>
      <c r="F58" s="99" t="str">
        <f ca="1">IF(AND(Inf.!C$10="Onsight",VLOOKUP(E58,Q1.SL!F:M,6,FALSE)="TOP"),VLOOKUP(E58,Q1.SL!F:M,6,FALSE)&amp;"("&amp;VLOOKUP(E58,Q1.SL!F:M,4,FALSE)&amp;")",VLOOKUP(E58,Q1.SL!F:M,6,FALSE))</f>
        <v/>
      </c>
      <c r="G58" s="99" t="str">
        <f ca="1">IF(AND(Inf.!C$10="Onsight",VLOOKUP(E58,Q2.SL!G:O,6,FALSE)="TOP"),VLOOKUP(E58,Q2.SL!G:O,6,FALSE)&amp;"("&amp;VLOOKUP(E58,Q2.SL!G:O,4,FALSE)&amp;")",VLOOKUP(E58,Q2.SL!G:O,6,FALSE))</f>
        <v/>
      </c>
      <c r="H58" s="125" t="str">
        <f ca="1">IF(AND(Inf.!C$10="Onsight",VLOOKUP(E58,Q3.SL!G:O,6,FALSE)="TOP"),VLOOKUP(E58,Q3.SL!G:O,6,FALSE)&amp;"("&amp;VLOOKUP(E58,Q3.SL!G:O,4,FALSE)&amp;")",VLOOKUP(E58,Q3.SL!G:O,6,FALSE))</f>
        <v/>
      </c>
      <c r="I58" s="125" t="str">
        <f ca="1">IF(AND(Inf.!C$10="Onsight",VLOOKUP(E58,Q4.SL!G:O,6,FALSE)="TOP"),VLOOKUP(E58,Q4.SL!G:O,6,FALSE)&amp;"("&amp;VLOOKUP(E58,Q4.SL!G:O,4,FALSE)&amp;")",VLOOKUP(E58,Q4.SL!G:O,6,FALSE))</f>
        <v/>
      </c>
      <c r="J58" s="54" t="str">
        <f ca="1">IFERROR(VLOOKUP(E58,Rec.!H:N,7,FALSE),"")</f>
        <v/>
      </c>
      <c r="K58" s="99" t="str">
        <f ca="1">IFERROR(VLOOKUP(E58,SF.SL!F:J,5,FALSE),"")</f>
        <v/>
      </c>
      <c r="L58" s="55" t="str">
        <f ca="1">IF(ROW()-9&gt;Inf.!$O$2,"",VLOOKUP(E58,SF.SL!F:J,4,FALSE))</f>
        <v/>
      </c>
      <c r="M58" s="54" t="str">
        <f ca="1">IF(ROW()-9&gt;Inf.!$O$2,"",VLOOKUP(E58,SF.SL!F:O,10,FALSE))</f>
        <v/>
      </c>
      <c r="N58" s="99">
        <f ca="1">IFERROR(VLOOKUP(E58,F.SL!F:J,5,FALSE),"")</f>
        <v>1.01</v>
      </c>
      <c r="O58" s="55" t="str">
        <f>IF(ROW()-9&gt;Inf.!$F$10,"",VLOOKUP(E58,F.SL!F:J,4,FALSE))</f>
        <v/>
      </c>
      <c r="P58" s="54" t="str">
        <f>IF(ROW()-9&gt;Inf.!$F$10,"",VLOOKUP(E58,F.SL!F:O,10,FALSE))</f>
        <v/>
      </c>
      <c r="Q58" s="50"/>
    </row>
    <row r="59" spans="1:17" ht="21.95" customHeight="1">
      <c r="A59" s="52" t="str">
        <f ca="1">IFERROR(VLOOKUP(E59,Rec.!Q:R,2,FALSE),"")</f>
        <v/>
      </c>
      <c r="B59" s="53" t="str">
        <f ca="1">IFERROR(VLOOKUP(E59,Rec.!B:H,4,FALSE),"")</f>
        <v/>
      </c>
      <c r="C59" s="53" t="str">
        <f ca="1">IFERROR(VLOOKUP(E59,Rec.!B:H,5,FALSE),"")</f>
        <v/>
      </c>
      <c r="D59" s="52" t="str">
        <f ca="1">IFERROR(VLOOKUP(E59,Rec.!B:H,6,FALSE),"")</f>
        <v/>
      </c>
      <c r="E59" s="91" t="str">
        <f ca="1">IFERROR(VLOOKUP(ROW()-9,Rec.!T:U,2,FALSE),"")</f>
        <v/>
      </c>
      <c r="F59" s="99" t="str">
        <f ca="1">IF(AND(Inf.!C$10="Onsight",VLOOKUP(E59,Q1.SL!F:M,6,FALSE)="TOP"),VLOOKUP(E59,Q1.SL!F:M,6,FALSE)&amp;"("&amp;VLOOKUP(E59,Q1.SL!F:M,4,FALSE)&amp;")",VLOOKUP(E59,Q1.SL!F:M,6,FALSE))</f>
        <v/>
      </c>
      <c r="G59" s="99" t="str">
        <f ca="1">IF(AND(Inf.!C$10="Onsight",VLOOKUP(E59,Q2.SL!G:O,6,FALSE)="TOP"),VLOOKUP(E59,Q2.SL!G:O,6,FALSE)&amp;"("&amp;VLOOKUP(E59,Q2.SL!G:O,4,FALSE)&amp;")",VLOOKUP(E59,Q2.SL!G:O,6,FALSE))</f>
        <v/>
      </c>
      <c r="H59" s="125" t="str">
        <f ca="1">IF(AND(Inf.!C$10="Onsight",VLOOKUP(E59,Q3.SL!G:O,6,FALSE)="TOP"),VLOOKUP(E59,Q3.SL!G:O,6,FALSE)&amp;"("&amp;VLOOKUP(E59,Q3.SL!G:O,4,FALSE)&amp;")",VLOOKUP(E59,Q3.SL!G:O,6,FALSE))</f>
        <v/>
      </c>
      <c r="I59" s="125" t="str">
        <f ca="1">IF(AND(Inf.!C$10="Onsight",VLOOKUP(E59,Q4.SL!G:O,6,FALSE)="TOP"),VLOOKUP(E59,Q4.SL!G:O,6,FALSE)&amp;"("&amp;VLOOKUP(E59,Q4.SL!G:O,4,FALSE)&amp;")",VLOOKUP(E59,Q4.SL!G:O,6,FALSE))</f>
        <v/>
      </c>
      <c r="J59" s="54" t="str">
        <f ca="1">IFERROR(VLOOKUP(E59,Rec.!H:N,7,FALSE),"")</f>
        <v/>
      </c>
      <c r="K59" s="99" t="str">
        <f ca="1">IFERROR(VLOOKUP(E59,SF.SL!F:J,5,FALSE),"")</f>
        <v/>
      </c>
      <c r="L59" s="55" t="str">
        <f ca="1">IF(ROW()-9&gt;Inf.!$O$2,"",VLOOKUP(E59,SF.SL!F:J,4,FALSE))</f>
        <v/>
      </c>
      <c r="M59" s="54" t="str">
        <f ca="1">IF(ROW()-9&gt;Inf.!$O$2,"",VLOOKUP(E59,SF.SL!F:O,10,FALSE))</f>
        <v/>
      </c>
      <c r="N59" s="99">
        <f ca="1">IFERROR(VLOOKUP(E59,F.SL!F:J,5,FALSE),"")</f>
        <v>1.01</v>
      </c>
      <c r="O59" s="55" t="str">
        <f>IF(ROW()-9&gt;Inf.!$F$10,"",VLOOKUP(E59,F.SL!F:J,4,FALSE))</f>
        <v/>
      </c>
      <c r="P59" s="54" t="str">
        <f>IF(ROW()-9&gt;Inf.!$F$10,"",VLOOKUP(E59,F.SL!F:O,10,FALSE))</f>
        <v/>
      </c>
      <c r="Q59" s="50"/>
    </row>
    <row r="60" spans="1:17" ht="21.95" customHeight="1">
      <c r="A60" s="52" t="str">
        <f ca="1">IFERROR(VLOOKUP(E60,Rec.!Q:R,2,FALSE),"")</f>
        <v/>
      </c>
      <c r="B60" s="53" t="str">
        <f ca="1">IFERROR(VLOOKUP(E60,Rec.!B:H,4,FALSE),"")</f>
        <v/>
      </c>
      <c r="C60" s="53" t="str">
        <f ca="1">IFERROR(VLOOKUP(E60,Rec.!B:H,5,FALSE),"")</f>
        <v/>
      </c>
      <c r="D60" s="52" t="str">
        <f ca="1">IFERROR(VLOOKUP(E60,Rec.!B:H,6,FALSE),"")</f>
        <v/>
      </c>
      <c r="E60" s="91" t="str">
        <f ca="1">IFERROR(VLOOKUP(ROW()-9,Rec.!T:U,2,FALSE),"")</f>
        <v/>
      </c>
      <c r="F60" s="99" t="str">
        <f ca="1">IF(AND(Inf.!C$10="Onsight",VLOOKUP(E60,Q1.SL!F:M,6,FALSE)="TOP"),VLOOKUP(E60,Q1.SL!F:M,6,FALSE)&amp;"("&amp;VLOOKUP(E60,Q1.SL!F:M,4,FALSE)&amp;")",VLOOKUP(E60,Q1.SL!F:M,6,FALSE))</f>
        <v/>
      </c>
      <c r="G60" s="99" t="str">
        <f ca="1">IF(AND(Inf.!C$10="Onsight",VLOOKUP(E60,Q2.SL!G:O,6,FALSE)="TOP"),VLOOKUP(E60,Q2.SL!G:O,6,FALSE)&amp;"("&amp;VLOOKUP(E60,Q2.SL!G:O,4,FALSE)&amp;")",VLOOKUP(E60,Q2.SL!G:O,6,FALSE))</f>
        <v/>
      </c>
      <c r="H60" s="125" t="str">
        <f ca="1">IF(AND(Inf.!C$10="Onsight",VLOOKUP(E60,Q3.SL!G:O,6,FALSE)="TOP"),VLOOKUP(E60,Q3.SL!G:O,6,FALSE)&amp;"("&amp;VLOOKUP(E60,Q3.SL!G:O,4,FALSE)&amp;")",VLOOKUP(E60,Q3.SL!G:O,6,FALSE))</f>
        <v/>
      </c>
      <c r="I60" s="125" t="str">
        <f ca="1">IF(AND(Inf.!C$10="Onsight",VLOOKUP(E60,Q4.SL!G:O,6,FALSE)="TOP"),VLOOKUP(E60,Q4.SL!G:O,6,FALSE)&amp;"("&amp;VLOOKUP(E60,Q4.SL!G:O,4,FALSE)&amp;")",VLOOKUP(E60,Q4.SL!G:O,6,FALSE))</f>
        <v/>
      </c>
      <c r="J60" s="54" t="str">
        <f ca="1">IFERROR(VLOOKUP(E60,Rec.!H:N,7,FALSE),"")</f>
        <v/>
      </c>
      <c r="K60" s="99" t="str">
        <f ca="1">IFERROR(VLOOKUP(E60,SF.SL!F:J,5,FALSE),"")</f>
        <v/>
      </c>
      <c r="L60" s="55" t="str">
        <f ca="1">IF(ROW()-9&gt;Inf.!$O$2,"",VLOOKUP(E60,SF.SL!F:J,4,FALSE))</f>
        <v/>
      </c>
      <c r="M60" s="54" t="str">
        <f ca="1">IF(ROW()-9&gt;Inf.!$O$2,"",VLOOKUP(E60,SF.SL!F:O,10,FALSE))</f>
        <v/>
      </c>
      <c r="N60" s="99">
        <f ca="1">IFERROR(VLOOKUP(E60,F.SL!F:J,5,FALSE),"")</f>
        <v>1.01</v>
      </c>
      <c r="O60" s="55" t="str">
        <f>IF(ROW()-9&gt;Inf.!$F$10,"",VLOOKUP(E60,F.SL!F:J,4,FALSE))</f>
        <v/>
      </c>
      <c r="P60" s="54" t="str">
        <f>IF(ROW()-9&gt;Inf.!$F$10,"",VLOOKUP(E60,F.SL!F:O,10,FALSE))</f>
        <v/>
      </c>
      <c r="Q60" s="50"/>
    </row>
    <row r="61" spans="1:17" ht="21.95" customHeight="1">
      <c r="A61" s="52" t="str">
        <f ca="1">IFERROR(VLOOKUP(E61,Rec.!Q:R,2,FALSE),"")</f>
        <v/>
      </c>
      <c r="B61" s="53" t="str">
        <f ca="1">IFERROR(VLOOKUP(E61,Rec.!B:H,4,FALSE),"")</f>
        <v/>
      </c>
      <c r="C61" s="53" t="str">
        <f ca="1">IFERROR(VLOOKUP(E61,Rec.!B:H,5,FALSE),"")</f>
        <v/>
      </c>
      <c r="D61" s="52" t="str">
        <f ca="1">IFERROR(VLOOKUP(E61,Rec.!B:H,6,FALSE),"")</f>
        <v/>
      </c>
      <c r="E61" s="91" t="str">
        <f ca="1">IFERROR(VLOOKUP(ROW()-9,Rec.!T:U,2,FALSE),"")</f>
        <v/>
      </c>
      <c r="F61" s="99" t="str">
        <f ca="1">IF(AND(Inf.!C$10="Onsight",VLOOKUP(E61,Q1.SL!F:M,6,FALSE)="TOP"),VLOOKUP(E61,Q1.SL!F:M,6,FALSE)&amp;"("&amp;VLOOKUP(E61,Q1.SL!F:M,4,FALSE)&amp;")",VLOOKUP(E61,Q1.SL!F:M,6,FALSE))</f>
        <v/>
      </c>
      <c r="G61" s="99" t="str">
        <f ca="1">IF(AND(Inf.!C$10="Onsight",VLOOKUP(E61,Q2.SL!G:O,6,FALSE)="TOP"),VLOOKUP(E61,Q2.SL!G:O,6,FALSE)&amp;"("&amp;VLOOKUP(E61,Q2.SL!G:O,4,FALSE)&amp;")",VLOOKUP(E61,Q2.SL!G:O,6,FALSE))</f>
        <v/>
      </c>
      <c r="H61" s="125" t="str">
        <f ca="1">IF(AND(Inf.!C$10="Onsight",VLOOKUP(E61,Q3.SL!G:O,6,FALSE)="TOP"),VLOOKUP(E61,Q3.SL!G:O,6,FALSE)&amp;"("&amp;VLOOKUP(E61,Q3.SL!G:O,4,FALSE)&amp;")",VLOOKUP(E61,Q3.SL!G:O,6,FALSE))</f>
        <v/>
      </c>
      <c r="I61" s="125" t="str">
        <f ca="1">IF(AND(Inf.!C$10="Onsight",VLOOKUP(E61,Q4.SL!G:O,6,FALSE)="TOP"),VLOOKUP(E61,Q4.SL!G:O,6,FALSE)&amp;"("&amp;VLOOKUP(E61,Q4.SL!G:O,4,FALSE)&amp;")",VLOOKUP(E61,Q4.SL!G:O,6,FALSE))</f>
        <v/>
      </c>
      <c r="J61" s="54" t="str">
        <f ca="1">IFERROR(VLOOKUP(E61,Rec.!H:N,7,FALSE),"")</f>
        <v/>
      </c>
      <c r="K61" s="99" t="str">
        <f ca="1">IFERROR(VLOOKUP(E61,SF.SL!F:J,5,FALSE),"")</f>
        <v/>
      </c>
      <c r="L61" s="55" t="str">
        <f ca="1">IF(ROW()-9&gt;Inf.!$O$2,"",VLOOKUP(E61,SF.SL!F:J,4,FALSE))</f>
        <v/>
      </c>
      <c r="M61" s="54" t="str">
        <f ca="1">IF(ROW()-9&gt;Inf.!$O$2,"",VLOOKUP(E61,SF.SL!F:O,10,FALSE))</f>
        <v/>
      </c>
      <c r="N61" s="99">
        <f ca="1">IFERROR(VLOOKUP(E61,F.SL!F:J,5,FALSE),"")</f>
        <v>1.01</v>
      </c>
      <c r="O61" s="55" t="str">
        <f>IF(ROW()-9&gt;Inf.!$F$10,"",VLOOKUP(E61,F.SL!F:J,4,FALSE))</f>
        <v/>
      </c>
      <c r="P61" s="54" t="str">
        <f>IF(ROW()-9&gt;Inf.!$F$10,"",VLOOKUP(E61,F.SL!F:O,10,FALSE))</f>
        <v/>
      </c>
      <c r="Q61" s="50"/>
    </row>
    <row r="62" spans="1:17" ht="21.95" customHeight="1">
      <c r="A62" s="52" t="str">
        <f ca="1">IFERROR(VLOOKUP(E62,Rec.!Q:R,2,FALSE),"")</f>
        <v/>
      </c>
      <c r="B62" s="53" t="str">
        <f ca="1">IFERROR(VLOOKUP(E62,Rec.!B:H,4,FALSE),"")</f>
        <v/>
      </c>
      <c r="C62" s="53" t="str">
        <f ca="1">IFERROR(VLOOKUP(E62,Rec.!B:H,5,FALSE),"")</f>
        <v/>
      </c>
      <c r="D62" s="52" t="str">
        <f ca="1">IFERROR(VLOOKUP(E62,Rec.!B:H,6,FALSE),"")</f>
        <v/>
      </c>
      <c r="E62" s="91" t="str">
        <f ca="1">IFERROR(VLOOKUP(ROW()-9,Rec.!T:U,2,FALSE),"")</f>
        <v/>
      </c>
      <c r="F62" s="99" t="str">
        <f ca="1">IF(AND(Inf.!C$10="Onsight",VLOOKUP(E62,Q1.SL!F:M,6,FALSE)="TOP"),VLOOKUP(E62,Q1.SL!F:M,6,FALSE)&amp;"("&amp;VLOOKUP(E62,Q1.SL!F:M,4,FALSE)&amp;")",VLOOKUP(E62,Q1.SL!F:M,6,FALSE))</f>
        <v/>
      </c>
      <c r="G62" s="99" t="str">
        <f ca="1">IF(AND(Inf.!C$10="Onsight",VLOOKUP(E62,Q2.SL!G:O,6,FALSE)="TOP"),VLOOKUP(E62,Q2.SL!G:O,6,FALSE)&amp;"("&amp;VLOOKUP(E62,Q2.SL!G:O,4,FALSE)&amp;")",VLOOKUP(E62,Q2.SL!G:O,6,FALSE))</f>
        <v/>
      </c>
      <c r="H62" s="125" t="str">
        <f ca="1">IF(AND(Inf.!C$10="Onsight",VLOOKUP(E62,Q3.SL!G:O,6,FALSE)="TOP"),VLOOKUP(E62,Q3.SL!G:O,6,FALSE)&amp;"("&amp;VLOOKUP(E62,Q3.SL!G:O,4,FALSE)&amp;")",VLOOKUP(E62,Q3.SL!G:O,6,FALSE))</f>
        <v/>
      </c>
      <c r="I62" s="125" t="str">
        <f ca="1">IF(AND(Inf.!C$10="Onsight",VLOOKUP(E62,Q4.SL!G:O,6,FALSE)="TOP"),VLOOKUP(E62,Q4.SL!G:O,6,FALSE)&amp;"("&amp;VLOOKUP(E62,Q4.SL!G:O,4,FALSE)&amp;")",VLOOKUP(E62,Q4.SL!G:O,6,FALSE))</f>
        <v/>
      </c>
      <c r="J62" s="54" t="str">
        <f ca="1">IFERROR(VLOOKUP(E62,Rec.!H:N,7,FALSE),"")</f>
        <v/>
      </c>
      <c r="K62" s="99" t="str">
        <f ca="1">IFERROR(VLOOKUP(E62,SF.SL!F:J,5,FALSE),"")</f>
        <v/>
      </c>
      <c r="L62" s="55" t="str">
        <f ca="1">IF(ROW()-9&gt;Inf.!$O$2,"",VLOOKUP(E62,SF.SL!F:J,4,FALSE))</f>
        <v/>
      </c>
      <c r="M62" s="54" t="str">
        <f ca="1">IF(ROW()-9&gt;Inf.!$O$2,"",VLOOKUP(E62,SF.SL!F:O,10,FALSE))</f>
        <v/>
      </c>
      <c r="N62" s="99">
        <f ca="1">IFERROR(VLOOKUP(E62,F.SL!F:J,5,FALSE),"")</f>
        <v>1.01</v>
      </c>
      <c r="O62" s="55" t="str">
        <f>IF(ROW()-9&gt;Inf.!$F$10,"",VLOOKUP(E62,F.SL!F:J,4,FALSE))</f>
        <v/>
      </c>
      <c r="P62" s="54" t="str">
        <f>IF(ROW()-9&gt;Inf.!$F$10,"",VLOOKUP(E62,F.SL!F:O,10,FALSE))</f>
        <v/>
      </c>
      <c r="Q62" s="50"/>
    </row>
    <row r="63" spans="1:17" ht="21.95" customHeight="1">
      <c r="A63" s="52" t="str">
        <f ca="1">IFERROR(VLOOKUP(E63,Rec.!Q:R,2,FALSE),"")</f>
        <v/>
      </c>
      <c r="B63" s="53" t="str">
        <f ca="1">IFERROR(VLOOKUP(E63,Rec.!B:H,4,FALSE),"")</f>
        <v/>
      </c>
      <c r="C63" s="53" t="str">
        <f ca="1">IFERROR(VLOOKUP(E63,Rec.!B:H,5,FALSE),"")</f>
        <v/>
      </c>
      <c r="D63" s="52" t="str">
        <f ca="1">IFERROR(VLOOKUP(E63,Rec.!B:H,6,FALSE),"")</f>
        <v/>
      </c>
      <c r="E63" s="91" t="str">
        <f ca="1">IFERROR(VLOOKUP(ROW()-9,Rec.!T:U,2,FALSE),"")</f>
        <v/>
      </c>
      <c r="F63" s="99" t="str">
        <f ca="1">IF(AND(Inf.!C$10="Onsight",VLOOKUP(E63,Q1.SL!F:M,6,FALSE)="TOP"),VLOOKUP(E63,Q1.SL!F:M,6,FALSE)&amp;"("&amp;VLOOKUP(E63,Q1.SL!F:M,4,FALSE)&amp;")",VLOOKUP(E63,Q1.SL!F:M,6,FALSE))</f>
        <v/>
      </c>
      <c r="G63" s="99" t="str">
        <f ca="1">IF(AND(Inf.!C$10="Onsight",VLOOKUP(E63,Q2.SL!G:O,6,FALSE)="TOP"),VLOOKUP(E63,Q2.SL!G:O,6,FALSE)&amp;"("&amp;VLOOKUP(E63,Q2.SL!G:O,4,FALSE)&amp;")",VLOOKUP(E63,Q2.SL!G:O,6,FALSE))</f>
        <v/>
      </c>
      <c r="H63" s="125" t="str">
        <f ca="1">IF(AND(Inf.!C$10="Onsight",VLOOKUP(E63,Q3.SL!G:O,6,FALSE)="TOP"),VLOOKUP(E63,Q3.SL!G:O,6,FALSE)&amp;"("&amp;VLOOKUP(E63,Q3.SL!G:O,4,FALSE)&amp;")",VLOOKUP(E63,Q3.SL!G:O,6,FALSE))</f>
        <v/>
      </c>
      <c r="I63" s="125" t="str">
        <f ca="1">IF(AND(Inf.!C$10="Onsight",VLOOKUP(E63,Q4.SL!G:O,6,FALSE)="TOP"),VLOOKUP(E63,Q4.SL!G:O,6,FALSE)&amp;"("&amp;VLOOKUP(E63,Q4.SL!G:O,4,FALSE)&amp;")",VLOOKUP(E63,Q4.SL!G:O,6,FALSE))</f>
        <v/>
      </c>
      <c r="J63" s="54" t="str">
        <f ca="1">IFERROR(VLOOKUP(E63,Rec.!H:N,7,FALSE),"")</f>
        <v/>
      </c>
      <c r="K63" s="99" t="str">
        <f ca="1">IFERROR(VLOOKUP(E63,SF.SL!F:J,5,FALSE),"")</f>
        <v/>
      </c>
      <c r="L63" s="55" t="str">
        <f ca="1">IF(ROW()-9&gt;Inf.!$O$2,"",VLOOKUP(E63,SF.SL!F:J,4,FALSE))</f>
        <v/>
      </c>
      <c r="M63" s="54" t="str">
        <f ca="1">IF(ROW()-9&gt;Inf.!$O$2,"",VLOOKUP(E63,SF.SL!F:O,10,FALSE))</f>
        <v/>
      </c>
      <c r="N63" s="99">
        <f ca="1">IFERROR(VLOOKUP(E63,F.SL!F:J,5,FALSE),"")</f>
        <v>1.01</v>
      </c>
      <c r="O63" s="55" t="str">
        <f>IF(ROW()-9&gt;Inf.!$F$10,"",VLOOKUP(E63,F.SL!F:J,4,FALSE))</f>
        <v/>
      </c>
      <c r="P63" s="54" t="str">
        <f>IF(ROW()-9&gt;Inf.!$F$10,"",VLOOKUP(E63,F.SL!F:O,10,FALSE))</f>
        <v/>
      </c>
      <c r="Q63" s="50"/>
    </row>
    <row r="64" spans="1:17" ht="21.95" customHeight="1">
      <c r="A64" s="52" t="str">
        <f ca="1">IFERROR(VLOOKUP(E64,Rec.!Q:R,2,FALSE),"")</f>
        <v/>
      </c>
      <c r="B64" s="53" t="str">
        <f ca="1">IFERROR(VLOOKUP(E64,Rec.!B:H,4,FALSE),"")</f>
        <v/>
      </c>
      <c r="C64" s="53" t="str">
        <f ca="1">IFERROR(VLOOKUP(E64,Rec.!B:H,5,FALSE),"")</f>
        <v/>
      </c>
      <c r="D64" s="52" t="str">
        <f ca="1">IFERROR(VLOOKUP(E64,Rec.!B:H,6,FALSE),"")</f>
        <v/>
      </c>
      <c r="E64" s="91" t="str">
        <f ca="1">IFERROR(VLOOKUP(ROW()-9,Rec.!T:U,2,FALSE),"")</f>
        <v/>
      </c>
      <c r="F64" s="99" t="str">
        <f ca="1">IF(AND(Inf.!C$10="Onsight",VLOOKUP(E64,Q1.SL!F:M,6,FALSE)="TOP"),VLOOKUP(E64,Q1.SL!F:M,6,FALSE)&amp;"("&amp;VLOOKUP(E64,Q1.SL!F:M,4,FALSE)&amp;")",VLOOKUP(E64,Q1.SL!F:M,6,FALSE))</f>
        <v/>
      </c>
      <c r="G64" s="99" t="str">
        <f ca="1">IF(AND(Inf.!C$10="Onsight",VLOOKUP(E64,Q2.SL!G:O,6,FALSE)="TOP"),VLOOKUP(E64,Q2.SL!G:O,6,FALSE)&amp;"("&amp;VLOOKUP(E64,Q2.SL!G:O,4,FALSE)&amp;")",VLOOKUP(E64,Q2.SL!G:O,6,FALSE))</f>
        <v/>
      </c>
      <c r="H64" s="125" t="str">
        <f ca="1">IF(AND(Inf.!C$10="Onsight",VLOOKUP(E64,Q3.SL!G:O,6,FALSE)="TOP"),VLOOKUP(E64,Q3.SL!G:O,6,FALSE)&amp;"("&amp;VLOOKUP(E64,Q3.SL!G:O,4,FALSE)&amp;")",VLOOKUP(E64,Q3.SL!G:O,6,FALSE))</f>
        <v/>
      </c>
      <c r="I64" s="125" t="str">
        <f ca="1">IF(AND(Inf.!C$10="Onsight",VLOOKUP(E64,Q4.SL!G:O,6,FALSE)="TOP"),VLOOKUP(E64,Q4.SL!G:O,6,FALSE)&amp;"("&amp;VLOOKUP(E64,Q4.SL!G:O,4,FALSE)&amp;")",VLOOKUP(E64,Q4.SL!G:O,6,FALSE))</f>
        <v/>
      </c>
      <c r="J64" s="54" t="str">
        <f ca="1">IFERROR(VLOOKUP(E64,Rec.!H:N,7,FALSE),"")</f>
        <v/>
      </c>
      <c r="K64" s="99" t="str">
        <f ca="1">IFERROR(VLOOKUP(E64,SF.SL!F:J,5,FALSE),"")</f>
        <v/>
      </c>
      <c r="L64" s="55" t="str">
        <f ca="1">IF(ROW()-9&gt;Inf.!$O$2,"",VLOOKUP(E64,SF.SL!F:J,4,FALSE))</f>
        <v/>
      </c>
      <c r="M64" s="54" t="str">
        <f ca="1">IF(ROW()-9&gt;Inf.!$O$2,"",VLOOKUP(E64,SF.SL!F:O,10,FALSE))</f>
        <v/>
      </c>
      <c r="N64" s="99">
        <f ca="1">IFERROR(VLOOKUP(E64,F.SL!F:J,5,FALSE),"")</f>
        <v>1.01</v>
      </c>
      <c r="O64" s="55" t="str">
        <f>IF(ROW()-9&gt;Inf.!$F$10,"",VLOOKUP(E64,F.SL!F:J,4,FALSE))</f>
        <v/>
      </c>
      <c r="P64" s="54" t="str">
        <f>IF(ROW()-9&gt;Inf.!$F$10,"",VLOOKUP(E64,F.SL!F:O,10,FALSE))</f>
        <v/>
      </c>
      <c r="Q64" s="50"/>
    </row>
    <row r="65" spans="1:17" ht="21.95" customHeight="1">
      <c r="A65" s="52" t="str">
        <f ca="1">IFERROR(VLOOKUP(E65,Rec.!Q:R,2,FALSE),"")</f>
        <v/>
      </c>
      <c r="B65" s="53" t="str">
        <f ca="1">IFERROR(VLOOKUP(E65,Rec.!B:H,4,FALSE),"")</f>
        <v/>
      </c>
      <c r="C65" s="53" t="str">
        <f ca="1">IFERROR(VLOOKUP(E65,Rec.!B:H,5,FALSE),"")</f>
        <v/>
      </c>
      <c r="D65" s="52" t="str">
        <f ca="1">IFERROR(VLOOKUP(E65,Rec.!B:H,6,FALSE),"")</f>
        <v/>
      </c>
      <c r="E65" s="91" t="str">
        <f ca="1">IFERROR(VLOOKUP(ROW()-9,Rec.!T:U,2,FALSE),"")</f>
        <v/>
      </c>
      <c r="F65" s="99" t="str">
        <f ca="1">IF(AND(Inf.!C$10="Onsight",VLOOKUP(E65,Q1.SL!F:M,6,FALSE)="TOP"),VLOOKUP(E65,Q1.SL!F:M,6,FALSE)&amp;"("&amp;VLOOKUP(E65,Q1.SL!F:M,4,FALSE)&amp;")",VLOOKUP(E65,Q1.SL!F:M,6,FALSE))</f>
        <v/>
      </c>
      <c r="G65" s="99" t="str">
        <f ca="1">IF(AND(Inf.!C$10="Onsight",VLOOKUP(E65,Q2.SL!G:O,6,FALSE)="TOP"),VLOOKUP(E65,Q2.SL!G:O,6,FALSE)&amp;"("&amp;VLOOKUP(E65,Q2.SL!G:O,4,FALSE)&amp;")",VLOOKUP(E65,Q2.SL!G:O,6,FALSE))</f>
        <v/>
      </c>
      <c r="H65" s="125" t="str">
        <f ca="1">IF(AND(Inf.!C$10="Onsight",VLOOKUP(E65,Q3.SL!G:O,6,FALSE)="TOP"),VLOOKUP(E65,Q3.SL!G:O,6,FALSE)&amp;"("&amp;VLOOKUP(E65,Q3.SL!G:O,4,FALSE)&amp;")",VLOOKUP(E65,Q3.SL!G:O,6,FALSE))</f>
        <v/>
      </c>
      <c r="I65" s="125" t="str">
        <f ca="1">IF(AND(Inf.!C$10="Onsight",VLOOKUP(E65,Q4.SL!G:O,6,FALSE)="TOP"),VLOOKUP(E65,Q4.SL!G:O,6,FALSE)&amp;"("&amp;VLOOKUP(E65,Q4.SL!G:O,4,FALSE)&amp;")",VLOOKUP(E65,Q4.SL!G:O,6,FALSE))</f>
        <v/>
      </c>
      <c r="J65" s="54" t="str">
        <f ca="1">IFERROR(VLOOKUP(E65,Rec.!H:N,7,FALSE),"")</f>
        <v/>
      </c>
      <c r="K65" s="99" t="str">
        <f ca="1">IFERROR(VLOOKUP(E65,SF.SL!F:J,5,FALSE),"")</f>
        <v/>
      </c>
      <c r="L65" s="55" t="str">
        <f ca="1">IF(ROW()-9&gt;Inf.!$O$2,"",VLOOKUP(E65,SF.SL!F:J,4,FALSE))</f>
        <v/>
      </c>
      <c r="M65" s="54" t="str">
        <f ca="1">IF(ROW()-9&gt;Inf.!$O$2,"",VLOOKUP(E65,SF.SL!F:O,10,FALSE))</f>
        <v/>
      </c>
      <c r="N65" s="99">
        <f ca="1">IFERROR(VLOOKUP(E65,F.SL!F:J,5,FALSE),"")</f>
        <v>1.01</v>
      </c>
      <c r="O65" s="55" t="str">
        <f>IF(ROW()-9&gt;Inf.!$F$10,"",VLOOKUP(E65,F.SL!F:J,4,FALSE))</f>
        <v/>
      </c>
      <c r="P65" s="54" t="str">
        <f>IF(ROW()-9&gt;Inf.!$F$10,"",VLOOKUP(E65,F.SL!F:O,10,FALSE))</f>
        <v/>
      </c>
      <c r="Q65" s="50"/>
    </row>
    <row r="66" spans="1:17" ht="21.95" customHeight="1">
      <c r="A66" s="52" t="str">
        <f ca="1">IFERROR(VLOOKUP(E66,Rec.!Q:R,2,FALSE),"")</f>
        <v/>
      </c>
      <c r="B66" s="53" t="str">
        <f ca="1">IFERROR(VLOOKUP(E66,Rec.!B:H,4,FALSE),"")</f>
        <v/>
      </c>
      <c r="C66" s="53" t="str">
        <f ca="1">IFERROR(VLOOKUP(E66,Rec.!B:H,5,FALSE),"")</f>
        <v/>
      </c>
      <c r="D66" s="52" t="str">
        <f ca="1">IFERROR(VLOOKUP(E66,Rec.!B:H,6,FALSE),"")</f>
        <v/>
      </c>
      <c r="E66" s="91" t="str">
        <f ca="1">IFERROR(VLOOKUP(ROW()-9,Rec.!T:U,2,FALSE),"")</f>
        <v/>
      </c>
      <c r="F66" s="99" t="str">
        <f ca="1">IF(AND(Inf.!C$10="Onsight",VLOOKUP(E66,Q1.SL!F:M,6,FALSE)="TOP"),VLOOKUP(E66,Q1.SL!F:M,6,FALSE)&amp;"("&amp;VLOOKUP(E66,Q1.SL!F:M,4,FALSE)&amp;")",VLOOKUP(E66,Q1.SL!F:M,6,FALSE))</f>
        <v/>
      </c>
      <c r="G66" s="99" t="str">
        <f ca="1">IF(AND(Inf.!C$10="Onsight",VLOOKUP(E66,Q2.SL!G:O,6,FALSE)="TOP"),VLOOKUP(E66,Q2.SL!G:O,6,FALSE)&amp;"("&amp;VLOOKUP(E66,Q2.SL!G:O,4,FALSE)&amp;")",VLOOKUP(E66,Q2.SL!G:O,6,FALSE))</f>
        <v/>
      </c>
      <c r="H66" s="125" t="str">
        <f ca="1">IF(AND(Inf.!C$10="Onsight",VLOOKUP(E66,Q3.SL!G:O,6,FALSE)="TOP"),VLOOKUP(E66,Q3.SL!G:O,6,FALSE)&amp;"("&amp;VLOOKUP(E66,Q3.SL!G:O,4,FALSE)&amp;")",VLOOKUP(E66,Q3.SL!G:O,6,FALSE))</f>
        <v/>
      </c>
      <c r="I66" s="125" t="str">
        <f ca="1">IF(AND(Inf.!C$10="Onsight",VLOOKUP(E66,Q4.SL!G:O,6,FALSE)="TOP"),VLOOKUP(E66,Q4.SL!G:O,6,FALSE)&amp;"("&amp;VLOOKUP(E66,Q4.SL!G:O,4,FALSE)&amp;")",VLOOKUP(E66,Q4.SL!G:O,6,FALSE))</f>
        <v/>
      </c>
      <c r="J66" s="54" t="str">
        <f ca="1">IFERROR(VLOOKUP(E66,Rec.!H:N,7,FALSE),"")</f>
        <v/>
      </c>
      <c r="K66" s="99" t="str">
        <f ca="1">IFERROR(VLOOKUP(E66,SF.SL!F:J,5,FALSE),"")</f>
        <v/>
      </c>
      <c r="L66" s="55" t="str">
        <f ca="1">IF(ROW()-9&gt;Inf.!$O$2,"",VLOOKUP(E66,SF.SL!F:J,4,FALSE))</f>
        <v/>
      </c>
      <c r="M66" s="54" t="str">
        <f ca="1">IF(ROW()-9&gt;Inf.!$O$2,"",VLOOKUP(E66,SF.SL!F:O,10,FALSE))</f>
        <v/>
      </c>
      <c r="N66" s="99">
        <f ca="1">IFERROR(VLOOKUP(E66,F.SL!F:J,5,FALSE),"")</f>
        <v>1.01</v>
      </c>
      <c r="O66" s="55" t="str">
        <f>IF(ROW()-9&gt;Inf.!$F$10,"",VLOOKUP(E66,F.SL!F:J,4,FALSE))</f>
        <v/>
      </c>
      <c r="P66" s="54" t="str">
        <f>IF(ROW()-9&gt;Inf.!$F$10,"",VLOOKUP(E66,F.SL!F:O,10,FALSE))</f>
        <v/>
      </c>
      <c r="Q66" s="50"/>
    </row>
    <row r="67" spans="1:17" ht="21.95" customHeight="1">
      <c r="A67" s="52" t="str">
        <f ca="1">IFERROR(VLOOKUP(E67,Rec.!Q:R,2,FALSE),"")</f>
        <v/>
      </c>
      <c r="B67" s="53" t="str">
        <f ca="1">IFERROR(VLOOKUP(E67,Rec.!B:H,4,FALSE),"")</f>
        <v/>
      </c>
      <c r="C67" s="53" t="str">
        <f ca="1">IFERROR(VLOOKUP(E67,Rec.!B:H,5,FALSE),"")</f>
        <v/>
      </c>
      <c r="D67" s="52" t="str">
        <f ca="1">IFERROR(VLOOKUP(E67,Rec.!B:H,6,FALSE),"")</f>
        <v/>
      </c>
      <c r="E67" s="91" t="str">
        <f ca="1">IFERROR(VLOOKUP(ROW()-9,Rec.!T:U,2,FALSE),"")</f>
        <v/>
      </c>
      <c r="F67" s="99" t="str">
        <f ca="1">IF(AND(Inf.!C$10="Onsight",VLOOKUP(E67,Q1.SL!F:M,6,FALSE)="TOP"),VLOOKUP(E67,Q1.SL!F:M,6,FALSE)&amp;"("&amp;VLOOKUP(E67,Q1.SL!F:M,4,FALSE)&amp;")",VLOOKUP(E67,Q1.SL!F:M,6,FALSE))</f>
        <v/>
      </c>
      <c r="G67" s="99" t="str">
        <f ca="1">IF(AND(Inf.!C$10="Onsight",VLOOKUP(E67,Q2.SL!G:O,6,FALSE)="TOP"),VLOOKUP(E67,Q2.SL!G:O,6,FALSE)&amp;"("&amp;VLOOKUP(E67,Q2.SL!G:O,4,FALSE)&amp;")",VLOOKUP(E67,Q2.SL!G:O,6,FALSE))</f>
        <v/>
      </c>
      <c r="H67" s="125" t="str">
        <f ca="1">IF(AND(Inf.!C$10="Onsight",VLOOKUP(E67,Q3.SL!G:O,6,FALSE)="TOP"),VLOOKUP(E67,Q3.SL!G:O,6,FALSE)&amp;"("&amp;VLOOKUP(E67,Q3.SL!G:O,4,FALSE)&amp;")",VLOOKUP(E67,Q3.SL!G:O,6,FALSE))</f>
        <v/>
      </c>
      <c r="I67" s="125" t="str">
        <f ca="1">IF(AND(Inf.!C$10="Onsight",VLOOKUP(E67,Q4.SL!G:O,6,FALSE)="TOP"),VLOOKUP(E67,Q4.SL!G:O,6,FALSE)&amp;"("&amp;VLOOKUP(E67,Q4.SL!G:O,4,FALSE)&amp;")",VLOOKUP(E67,Q4.SL!G:O,6,FALSE))</f>
        <v/>
      </c>
      <c r="J67" s="54" t="str">
        <f ca="1">IFERROR(VLOOKUP(E67,Rec.!H:N,7,FALSE),"")</f>
        <v/>
      </c>
      <c r="K67" s="99" t="str">
        <f ca="1">IFERROR(VLOOKUP(E67,SF.SL!F:J,5,FALSE),"")</f>
        <v/>
      </c>
      <c r="L67" s="55" t="str">
        <f ca="1">IF(ROW()-9&gt;Inf.!$O$2,"",VLOOKUP(E67,SF.SL!F:J,4,FALSE))</f>
        <v/>
      </c>
      <c r="M67" s="54" t="str">
        <f ca="1">IF(ROW()-9&gt;Inf.!$O$2,"",VLOOKUP(E67,SF.SL!F:O,10,FALSE))</f>
        <v/>
      </c>
      <c r="N67" s="99">
        <f ca="1">IFERROR(VLOOKUP(E67,F.SL!F:J,5,FALSE),"")</f>
        <v>1.01</v>
      </c>
      <c r="O67" s="55" t="str">
        <f>IF(ROW()-9&gt;Inf.!$F$10,"",VLOOKUP(E67,F.SL!F:J,4,FALSE))</f>
        <v/>
      </c>
      <c r="P67" s="54" t="str">
        <f>IF(ROW()-9&gt;Inf.!$F$10,"",VLOOKUP(E67,F.SL!F:O,10,FALSE))</f>
        <v/>
      </c>
      <c r="Q67" s="50"/>
    </row>
    <row r="68" spans="1:17" ht="21.95" customHeight="1">
      <c r="A68" s="52" t="str">
        <f ca="1">IFERROR(VLOOKUP(E68,Rec.!Q:R,2,FALSE),"")</f>
        <v/>
      </c>
      <c r="B68" s="53" t="str">
        <f ca="1">IFERROR(VLOOKUP(E68,Rec.!B:H,4,FALSE),"")</f>
        <v/>
      </c>
      <c r="C68" s="53" t="str">
        <f ca="1">IFERROR(VLOOKUP(E68,Rec.!B:H,5,FALSE),"")</f>
        <v/>
      </c>
      <c r="D68" s="52" t="str">
        <f ca="1">IFERROR(VLOOKUP(E68,Rec.!B:H,6,FALSE),"")</f>
        <v/>
      </c>
      <c r="E68" s="91" t="str">
        <f ca="1">IFERROR(VLOOKUP(ROW()-9,Rec.!T:U,2,FALSE),"")</f>
        <v/>
      </c>
      <c r="F68" s="99" t="str">
        <f ca="1">IF(AND(Inf.!C$10="Onsight",VLOOKUP(E68,Q1.SL!F:M,6,FALSE)="TOP"),VLOOKUP(E68,Q1.SL!F:M,6,FALSE)&amp;"("&amp;VLOOKUP(E68,Q1.SL!F:M,4,FALSE)&amp;")",VLOOKUP(E68,Q1.SL!F:M,6,FALSE))</f>
        <v/>
      </c>
      <c r="G68" s="99" t="str">
        <f ca="1">IF(AND(Inf.!C$10="Onsight",VLOOKUP(E68,Q2.SL!G:O,6,FALSE)="TOP"),VLOOKUP(E68,Q2.SL!G:O,6,FALSE)&amp;"("&amp;VLOOKUP(E68,Q2.SL!G:O,4,FALSE)&amp;")",VLOOKUP(E68,Q2.SL!G:O,6,FALSE))</f>
        <v/>
      </c>
      <c r="H68" s="125" t="str">
        <f ca="1">IF(AND(Inf.!C$10="Onsight",VLOOKUP(E68,Q3.SL!G:O,6,FALSE)="TOP"),VLOOKUP(E68,Q3.SL!G:O,6,FALSE)&amp;"("&amp;VLOOKUP(E68,Q3.SL!G:O,4,FALSE)&amp;")",VLOOKUP(E68,Q3.SL!G:O,6,FALSE))</f>
        <v/>
      </c>
      <c r="I68" s="125" t="str">
        <f ca="1">IF(AND(Inf.!C$10="Onsight",VLOOKUP(E68,Q4.SL!G:O,6,FALSE)="TOP"),VLOOKUP(E68,Q4.SL!G:O,6,FALSE)&amp;"("&amp;VLOOKUP(E68,Q4.SL!G:O,4,FALSE)&amp;")",VLOOKUP(E68,Q4.SL!G:O,6,FALSE))</f>
        <v/>
      </c>
      <c r="J68" s="54" t="str">
        <f ca="1">IFERROR(VLOOKUP(E68,Rec.!H:N,7,FALSE),"")</f>
        <v/>
      </c>
      <c r="K68" s="99" t="str">
        <f ca="1">IFERROR(VLOOKUP(E68,SF.SL!F:J,5,FALSE),"")</f>
        <v/>
      </c>
      <c r="L68" s="55" t="str">
        <f ca="1">IF(ROW()-9&gt;Inf.!$O$2,"",VLOOKUP(E68,SF.SL!F:J,4,FALSE))</f>
        <v/>
      </c>
      <c r="M68" s="54" t="str">
        <f ca="1">IF(ROW()-9&gt;Inf.!$O$2,"",VLOOKUP(E68,SF.SL!F:O,10,FALSE))</f>
        <v/>
      </c>
      <c r="N68" s="99">
        <f ca="1">IFERROR(VLOOKUP(E68,F.SL!F:J,5,FALSE),"")</f>
        <v>1.01</v>
      </c>
      <c r="O68" s="55" t="str">
        <f>IF(ROW()-9&gt;Inf.!$F$10,"",VLOOKUP(E68,F.SL!F:J,4,FALSE))</f>
        <v/>
      </c>
      <c r="P68" s="54" t="str">
        <f>IF(ROW()-9&gt;Inf.!$F$10,"",VLOOKUP(E68,F.SL!F:O,10,FALSE))</f>
        <v/>
      </c>
      <c r="Q68" s="50"/>
    </row>
    <row r="69" spans="1:17" ht="21.95" customHeight="1">
      <c r="A69" s="52" t="str">
        <f ca="1">IFERROR(VLOOKUP(E69,Rec.!Q:R,2,FALSE),"")</f>
        <v/>
      </c>
      <c r="B69" s="53" t="str">
        <f ca="1">IFERROR(VLOOKUP(E69,Rec.!B:H,4,FALSE),"")</f>
        <v/>
      </c>
      <c r="C69" s="53" t="str">
        <f ca="1">IFERROR(VLOOKUP(E69,Rec.!B:H,5,FALSE),"")</f>
        <v/>
      </c>
      <c r="D69" s="52" t="str">
        <f ca="1">IFERROR(VLOOKUP(E69,Rec.!B:H,6,FALSE),"")</f>
        <v/>
      </c>
      <c r="E69" s="91" t="str">
        <f ca="1">IFERROR(VLOOKUP(ROW()-9,Rec.!T:U,2,FALSE),"")</f>
        <v/>
      </c>
      <c r="F69" s="99" t="str">
        <f ca="1">IF(AND(Inf.!C$10="Onsight",VLOOKUP(E69,Q1.SL!F:M,6,FALSE)="TOP"),VLOOKUP(E69,Q1.SL!F:M,6,FALSE)&amp;"("&amp;VLOOKUP(E69,Q1.SL!F:M,4,FALSE)&amp;")",VLOOKUP(E69,Q1.SL!F:M,6,FALSE))</f>
        <v/>
      </c>
      <c r="G69" s="99" t="str">
        <f ca="1">IF(AND(Inf.!C$10="Onsight",VLOOKUP(E69,Q2.SL!G:O,6,FALSE)="TOP"),VLOOKUP(E69,Q2.SL!G:O,6,FALSE)&amp;"("&amp;VLOOKUP(E69,Q2.SL!G:O,4,FALSE)&amp;")",VLOOKUP(E69,Q2.SL!G:O,6,FALSE))</f>
        <v/>
      </c>
      <c r="H69" s="125" t="str">
        <f ca="1">IF(AND(Inf.!C$10="Onsight",VLOOKUP(E69,Q3.SL!G:O,6,FALSE)="TOP"),VLOOKUP(E69,Q3.SL!G:O,6,FALSE)&amp;"("&amp;VLOOKUP(E69,Q3.SL!G:O,4,FALSE)&amp;")",VLOOKUP(E69,Q3.SL!G:O,6,FALSE))</f>
        <v/>
      </c>
      <c r="I69" s="125" t="str">
        <f ca="1">IF(AND(Inf.!C$10="Onsight",VLOOKUP(E69,Q4.SL!G:O,6,FALSE)="TOP"),VLOOKUP(E69,Q4.SL!G:O,6,FALSE)&amp;"("&amp;VLOOKUP(E69,Q4.SL!G:O,4,FALSE)&amp;")",VLOOKUP(E69,Q4.SL!G:O,6,FALSE))</f>
        <v/>
      </c>
      <c r="J69" s="54" t="str">
        <f ca="1">IFERROR(VLOOKUP(E69,Rec.!H:N,7,FALSE),"")</f>
        <v/>
      </c>
      <c r="K69" s="99" t="str">
        <f ca="1">IFERROR(VLOOKUP(E69,SF.SL!F:J,5,FALSE),"")</f>
        <v/>
      </c>
      <c r="L69" s="55" t="str">
        <f ca="1">IF(ROW()-9&gt;Inf.!$O$2,"",VLOOKUP(E69,SF.SL!F:J,4,FALSE))</f>
        <v/>
      </c>
      <c r="M69" s="54" t="str">
        <f ca="1">IF(ROW()-9&gt;Inf.!$O$2,"",VLOOKUP(E69,SF.SL!F:O,10,FALSE))</f>
        <v/>
      </c>
      <c r="N69" s="99">
        <f ca="1">IFERROR(VLOOKUP(E69,F.SL!F:J,5,FALSE),"")</f>
        <v>1.01</v>
      </c>
      <c r="O69" s="55" t="str">
        <f>IF(ROW()-9&gt;Inf.!$F$10,"",VLOOKUP(E69,F.SL!F:J,4,FALSE))</f>
        <v/>
      </c>
      <c r="P69" s="54" t="str">
        <f>IF(ROW()-9&gt;Inf.!$F$10,"",VLOOKUP(E69,F.SL!F:O,10,FALSE))</f>
        <v/>
      </c>
      <c r="Q69" s="50"/>
    </row>
    <row r="70" spans="1:17" ht="21.95" customHeight="1">
      <c r="A70" s="52" t="str">
        <f ca="1">IFERROR(VLOOKUP(E70,Rec.!Q:R,2,FALSE),"")</f>
        <v/>
      </c>
      <c r="B70" s="53" t="str">
        <f ca="1">IFERROR(VLOOKUP(E70,Rec.!B:H,4,FALSE),"")</f>
        <v/>
      </c>
      <c r="C70" s="53" t="str">
        <f ca="1">IFERROR(VLOOKUP(E70,Rec.!B:H,5,FALSE),"")</f>
        <v/>
      </c>
      <c r="D70" s="52" t="str">
        <f ca="1">IFERROR(VLOOKUP(E70,Rec.!B:H,6,FALSE),"")</f>
        <v/>
      </c>
      <c r="E70" s="91" t="str">
        <f ca="1">IFERROR(VLOOKUP(ROW()-9,Rec.!T:U,2,FALSE),"")</f>
        <v/>
      </c>
      <c r="F70" s="99" t="str">
        <f ca="1">IF(AND(Inf.!C$10="Onsight",VLOOKUP(E70,Q1.SL!F:M,6,FALSE)="TOP"),VLOOKUP(E70,Q1.SL!F:M,6,FALSE)&amp;"("&amp;VLOOKUP(E70,Q1.SL!F:M,4,FALSE)&amp;")",VLOOKUP(E70,Q1.SL!F:M,6,FALSE))</f>
        <v/>
      </c>
      <c r="G70" s="99" t="str">
        <f ca="1">IF(AND(Inf.!C$10="Onsight",VLOOKUP(E70,Q2.SL!G:O,6,FALSE)="TOP"),VLOOKUP(E70,Q2.SL!G:O,6,FALSE)&amp;"("&amp;VLOOKUP(E70,Q2.SL!G:O,4,FALSE)&amp;")",VLOOKUP(E70,Q2.SL!G:O,6,FALSE))</f>
        <v/>
      </c>
      <c r="H70" s="125" t="str">
        <f ca="1">IF(AND(Inf.!C$10="Onsight",VLOOKUP(E70,Q3.SL!G:O,6,FALSE)="TOP"),VLOOKUP(E70,Q3.SL!G:O,6,FALSE)&amp;"("&amp;VLOOKUP(E70,Q3.SL!G:O,4,FALSE)&amp;")",VLOOKUP(E70,Q3.SL!G:O,6,FALSE))</f>
        <v/>
      </c>
      <c r="I70" s="125" t="str">
        <f ca="1">IF(AND(Inf.!C$10="Onsight",VLOOKUP(E70,Q4.SL!G:O,6,FALSE)="TOP"),VLOOKUP(E70,Q4.SL!G:O,6,FALSE)&amp;"("&amp;VLOOKUP(E70,Q4.SL!G:O,4,FALSE)&amp;")",VLOOKUP(E70,Q4.SL!G:O,6,FALSE))</f>
        <v/>
      </c>
      <c r="J70" s="54" t="str">
        <f ca="1">IFERROR(VLOOKUP(E70,Rec.!H:N,7,FALSE),"")</f>
        <v/>
      </c>
      <c r="K70" s="99" t="str">
        <f ca="1">IFERROR(VLOOKUP(E70,SF.SL!F:J,5,FALSE),"")</f>
        <v/>
      </c>
      <c r="L70" s="55" t="str">
        <f ca="1">IF(ROW()-9&gt;Inf.!$O$2,"",VLOOKUP(E70,SF.SL!F:J,4,FALSE))</f>
        <v/>
      </c>
      <c r="M70" s="54" t="str">
        <f ca="1">IF(ROW()-9&gt;Inf.!$O$2,"",VLOOKUP(E70,SF.SL!F:O,10,FALSE))</f>
        <v/>
      </c>
      <c r="N70" s="99">
        <f ca="1">IFERROR(VLOOKUP(E70,F.SL!F:J,5,FALSE),"")</f>
        <v>1.01</v>
      </c>
      <c r="O70" s="55" t="str">
        <f>IF(ROW()-9&gt;Inf.!$F$10,"",VLOOKUP(E70,F.SL!F:J,4,FALSE))</f>
        <v/>
      </c>
      <c r="P70" s="54" t="str">
        <f>IF(ROW()-9&gt;Inf.!$F$10,"",VLOOKUP(E70,F.SL!F:O,10,FALSE))</f>
        <v/>
      </c>
      <c r="Q70" s="50"/>
    </row>
    <row r="71" spans="1:17" ht="21.95" customHeight="1">
      <c r="A71" s="52" t="str">
        <f ca="1">IFERROR(VLOOKUP(E71,Rec.!Q:R,2,FALSE),"")</f>
        <v/>
      </c>
      <c r="B71" s="53" t="str">
        <f ca="1">IFERROR(VLOOKUP(E71,Rec.!B:H,4,FALSE),"")</f>
        <v/>
      </c>
      <c r="C71" s="53" t="str">
        <f ca="1">IFERROR(VLOOKUP(E71,Rec.!B:H,5,FALSE),"")</f>
        <v/>
      </c>
      <c r="D71" s="52" t="str">
        <f ca="1">IFERROR(VLOOKUP(E71,Rec.!B:H,6,FALSE),"")</f>
        <v/>
      </c>
      <c r="E71" s="91" t="str">
        <f ca="1">IFERROR(VLOOKUP(ROW()-9,Rec.!T:U,2,FALSE),"")</f>
        <v/>
      </c>
      <c r="F71" s="99" t="str">
        <f ca="1">IF(AND(Inf.!C$10="Onsight",VLOOKUP(E71,Q1.SL!F:M,6,FALSE)="TOP"),VLOOKUP(E71,Q1.SL!F:M,6,FALSE)&amp;"("&amp;VLOOKUP(E71,Q1.SL!F:M,4,FALSE)&amp;")",VLOOKUP(E71,Q1.SL!F:M,6,FALSE))</f>
        <v/>
      </c>
      <c r="G71" s="99" t="str">
        <f ca="1">IF(AND(Inf.!C$10="Onsight",VLOOKUP(E71,Q2.SL!G:O,6,FALSE)="TOP"),VLOOKUP(E71,Q2.SL!G:O,6,FALSE)&amp;"("&amp;VLOOKUP(E71,Q2.SL!G:O,4,FALSE)&amp;")",VLOOKUP(E71,Q2.SL!G:O,6,FALSE))</f>
        <v/>
      </c>
      <c r="H71" s="125" t="str">
        <f ca="1">IF(AND(Inf.!C$10="Onsight",VLOOKUP(E71,Q3.SL!G:O,6,FALSE)="TOP"),VLOOKUP(E71,Q3.SL!G:O,6,FALSE)&amp;"("&amp;VLOOKUP(E71,Q3.SL!G:O,4,FALSE)&amp;")",VLOOKUP(E71,Q3.SL!G:O,6,FALSE))</f>
        <v/>
      </c>
      <c r="I71" s="125" t="str">
        <f ca="1">IF(AND(Inf.!C$10="Onsight",VLOOKUP(E71,Q4.SL!G:O,6,FALSE)="TOP"),VLOOKUP(E71,Q4.SL!G:O,6,FALSE)&amp;"("&amp;VLOOKUP(E71,Q4.SL!G:O,4,FALSE)&amp;")",VLOOKUP(E71,Q4.SL!G:O,6,FALSE))</f>
        <v/>
      </c>
      <c r="J71" s="54" t="str">
        <f ca="1">IFERROR(VLOOKUP(E71,Rec.!H:N,7,FALSE),"")</f>
        <v/>
      </c>
      <c r="K71" s="99" t="str">
        <f ca="1">IFERROR(VLOOKUP(E71,SF.SL!F:J,5,FALSE),"")</f>
        <v/>
      </c>
      <c r="L71" s="55" t="str">
        <f ca="1">IF(ROW()-9&gt;Inf.!$O$2,"",VLOOKUP(E71,SF.SL!F:J,4,FALSE))</f>
        <v/>
      </c>
      <c r="M71" s="54" t="str">
        <f ca="1">IF(ROW()-9&gt;Inf.!$O$2,"",VLOOKUP(E71,SF.SL!F:O,10,FALSE))</f>
        <v/>
      </c>
      <c r="N71" s="99">
        <f ca="1">IFERROR(VLOOKUP(E71,F.SL!F:J,5,FALSE),"")</f>
        <v>1.01</v>
      </c>
      <c r="O71" s="55" t="str">
        <f>IF(ROW()-9&gt;Inf.!$F$10,"",VLOOKUP(E71,F.SL!F:J,4,FALSE))</f>
        <v/>
      </c>
      <c r="P71" s="54" t="str">
        <f>IF(ROW()-9&gt;Inf.!$F$10,"",VLOOKUP(E71,F.SL!F:O,10,FALSE))</f>
        <v/>
      </c>
      <c r="Q71" s="50"/>
    </row>
    <row r="72" spans="1:17" ht="21.95" customHeight="1">
      <c r="A72" s="52" t="str">
        <f ca="1">IFERROR(VLOOKUP(E72,Rec.!Q:R,2,FALSE),"")</f>
        <v/>
      </c>
      <c r="B72" s="53" t="str">
        <f ca="1">IFERROR(VLOOKUP(E72,Rec.!B:H,4,FALSE),"")</f>
        <v/>
      </c>
      <c r="C72" s="53" t="str">
        <f ca="1">IFERROR(VLOOKUP(E72,Rec.!B:H,5,FALSE),"")</f>
        <v/>
      </c>
      <c r="D72" s="52" t="str">
        <f ca="1">IFERROR(VLOOKUP(E72,Rec.!B:H,6,FALSE),"")</f>
        <v/>
      </c>
      <c r="E72" s="91" t="str">
        <f ca="1">IFERROR(VLOOKUP(ROW()-9,Rec.!T:U,2,FALSE),"")</f>
        <v/>
      </c>
      <c r="F72" s="99" t="str">
        <f ca="1">IF(AND(Inf.!C$10="Onsight",VLOOKUP(E72,Q1.SL!F:M,6,FALSE)="TOP"),VLOOKUP(E72,Q1.SL!F:M,6,FALSE)&amp;"("&amp;VLOOKUP(E72,Q1.SL!F:M,4,FALSE)&amp;")",VLOOKUP(E72,Q1.SL!F:M,6,FALSE))</f>
        <v/>
      </c>
      <c r="G72" s="99" t="str">
        <f ca="1">IF(AND(Inf.!C$10="Onsight",VLOOKUP(E72,Q2.SL!G:O,6,FALSE)="TOP"),VLOOKUP(E72,Q2.SL!G:O,6,FALSE)&amp;"("&amp;VLOOKUP(E72,Q2.SL!G:O,4,FALSE)&amp;")",VLOOKUP(E72,Q2.SL!G:O,6,FALSE))</f>
        <v/>
      </c>
      <c r="H72" s="125" t="str">
        <f ca="1">IF(AND(Inf.!C$10="Onsight",VLOOKUP(E72,Q3.SL!G:O,6,FALSE)="TOP"),VLOOKUP(E72,Q3.SL!G:O,6,FALSE)&amp;"("&amp;VLOOKUP(E72,Q3.SL!G:O,4,FALSE)&amp;")",VLOOKUP(E72,Q3.SL!G:O,6,FALSE))</f>
        <v/>
      </c>
      <c r="I72" s="125" t="str">
        <f ca="1">IF(AND(Inf.!C$10="Onsight",VLOOKUP(E72,Q4.SL!G:O,6,FALSE)="TOP"),VLOOKUP(E72,Q4.SL!G:O,6,FALSE)&amp;"("&amp;VLOOKUP(E72,Q4.SL!G:O,4,FALSE)&amp;")",VLOOKUP(E72,Q4.SL!G:O,6,FALSE))</f>
        <v/>
      </c>
      <c r="J72" s="54" t="str">
        <f ca="1">IFERROR(VLOOKUP(E72,Rec.!H:N,7,FALSE),"")</f>
        <v/>
      </c>
      <c r="K72" s="99" t="str">
        <f ca="1">IFERROR(VLOOKUP(E72,SF.SL!F:J,5,FALSE),"")</f>
        <v/>
      </c>
      <c r="L72" s="55" t="str">
        <f ca="1">IF(ROW()-9&gt;Inf.!$O$2,"",VLOOKUP(E72,SF.SL!F:J,4,FALSE))</f>
        <v/>
      </c>
      <c r="M72" s="54" t="str">
        <f ca="1">IF(ROW()-9&gt;Inf.!$O$2,"",VLOOKUP(E72,SF.SL!F:O,10,FALSE))</f>
        <v/>
      </c>
      <c r="N72" s="99">
        <f ca="1">IFERROR(VLOOKUP(E72,F.SL!F:J,5,FALSE),"")</f>
        <v>1.01</v>
      </c>
      <c r="O72" s="55" t="str">
        <f>IF(ROW()-9&gt;Inf.!$F$10,"",VLOOKUP(E72,F.SL!F:J,4,FALSE))</f>
        <v/>
      </c>
      <c r="P72" s="54" t="str">
        <f>IF(ROW()-9&gt;Inf.!$F$10,"",VLOOKUP(E72,F.SL!F:O,10,FALSE))</f>
        <v/>
      </c>
      <c r="Q72" s="50"/>
    </row>
    <row r="73" spans="1:17" ht="21.95" customHeight="1">
      <c r="A73" s="52" t="str">
        <f ca="1">IFERROR(VLOOKUP(E73,Rec.!Q:R,2,FALSE),"")</f>
        <v/>
      </c>
      <c r="B73" s="53" t="str">
        <f ca="1">IFERROR(VLOOKUP(E73,Rec.!B:H,4,FALSE),"")</f>
        <v/>
      </c>
      <c r="C73" s="53" t="str">
        <f ca="1">IFERROR(VLOOKUP(E73,Rec.!B:H,5,FALSE),"")</f>
        <v/>
      </c>
      <c r="D73" s="52" t="str">
        <f ca="1">IFERROR(VLOOKUP(E73,Rec.!B:H,6,FALSE),"")</f>
        <v/>
      </c>
      <c r="E73" s="91" t="str">
        <f ca="1">IFERROR(VLOOKUP(ROW()-9,Rec.!T:U,2,FALSE),"")</f>
        <v/>
      </c>
      <c r="F73" s="99" t="str">
        <f ca="1">IF(AND(Inf.!C$10="Onsight",VLOOKUP(E73,Q1.SL!F:M,6,FALSE)="TOP"),VLOOKUP(E73,Q1.SL!F:M,6,FALSE)&amp;"("&amp;VLOOKUP(E73,Q1.SL!F:M,4,FALSE)&amp;")",VLOOKUP(E73,Q1.SL!F:M,6,FALSE))</f>
        <v/>
      </c>
      <c r="G73" s="99" t="str">
        <f ca="1">IF(AND(Inf.!C$10="Onsight",VLOOKUP(E73,Q2.SL!G:O,6,FALSE)="TOP"),VLOOKUP(E73,Q2.SL!G:O,6,FALSE)&amp;"("&amp;VLOOKUP(E73,Q2.SL!G:O,4,FALSE)&amp;")",VLOOKUP(E73,Q2.SL!G:O,6,FALSE))</f>
        <v/>
      </c>
      <c r="H73" s="125" t="str">
        <f ca="1">IF(AND(Inf.!C$10="Onsight",VLOOKUP(E73,Q3.SL!G:O,6,FALSE)="TOP"),VLOOKUP(E73,Q3.SL!G:O,6,FALSE)&amp;"("&amp;VLOOKUP(E73,Q3.SL!G:O,4,FALSE)&amp;")",VLOOKUP(E73,Q3.SL!G:O,6,FALSE))</f>
        <v/>
      </c>
      <c r="I73" s="125" t="str">
        <f ca="1">IF(AND(Inf.!C$10="Onsight",VLOOKUP(E73,Q4.SL!G:O,6,FALSE)="TOP"),VLOOKUP(E73,Q4.SL!G:O,6,FALSE)&amp;"("&amp;VLOOKUP(E73,Q4.SL!G:O,4,FALSE)&amp;")",VLOOKUP(E73,Q4.SL!G:O,6,FALSE))</f>
        <v/>
      </c>
      <c r="J73" s="54" t="str">
        <f ca="1">IFERROR(VLOOKUP(E73,Rec.!H:N,7,FALSE),"")</f>
        <v/>
      </c>
      <c r="K73" s="99" t="str">
        <f ca="1">IFERROR(VLOOKUP(E73,SF.SL!F:J,5,FALSE),"")</f>
        <v/>
      </c>
      <c r="L73" s="55" t="str">
        <f ca="1">IF(ROW()-9&gt;Inf.!$O$2,"",VLOOKUP(E73,SF.SL!F:J,4,FALSE))</f>
        <v/>
      </c>
      <c r="M73" s="54" t="str">
        <f ca="1">IF(ROW()-9&gt;Inf.!$O$2,"",VLOOKUP(E73,SF.SL!F:O,10,FALSE))</f>
        <v/>
      </c>
      <c r="N73" s="99">
        <f ca="1">IFERROR(VLOOKUP(E73,F.SL!F:J,5,FALSE),"")</f>
        <v>1.01</v>
      </c>
      <c r="O73" s="55" t="str">
        <f>IF(ROW()-9&gt;Inf.!$F$10,"",VLOOKUP(E73,F.SL!F:J,4,FALSE))</f>
        <v/>
      </c>
      <c r="P73" s="54" t="str">
        <f>IF(ROW()-9&gt;Inf.!$F$10,"",VLOOKUP(E73,F.SL!F:O,10,FALSE))</f>
        <v/>
      </c>
      <c r="Q73" s="50"/>
    </row>
    <row r="74" spans="1:17" ht="21.95" customHeight="1">
      <c r="A74" s="52" t="str">
        <f ca="1">IFERROR(VLOOKUP(E74,Rec.!Q:R,2,FALSE),"")</f>
        <v/>
      </c>
      <c r="B74" s="53" t="str">
        <f ca="1">IFERROR(VLOOKUP(E74,Rec.!B:H,4,FALSE),"")</f>
        <v/>
      </c>
      <c r="C74" s="53" t="str">
        <f ca="1">IFERROR(VLOOKUP(E74,Rec.!B:H,5,FALSE),"")</f>
        <v/>
      </c>
      <c r="D74" s="52" t="str">
        <f ca="1">IFERROR(VLOOKUP(E74,Rec.!B:H,6,FALSE),"")</f>
        <v/>
      </c>
      <c r="E74" s="91" t="str">
        <f ca="1">IFERROR(VLOOKUP(ROW()-9,Rec.!T:U,2,FALSE),"")</f>
        <v/>
      </c>
      <c r="F74" s="99" t="str">
        <f ca="1">IF(AND(Inf.!C$10="Onsight",VLOOKUP(E74,Q1.SL!F:M,6,FALSE)="TOP"),VLOOKUP(E74,Q1.SL!F:M,6,FALSE)&amp;"("&amp;VLOOKUP(E74,Q1.SL!F:M,4,FALSE)&amp;")",VLOOKUP(E74,Q1.SL!F:M,6,FALSE))</f>
        <v/>
      </c>
      <c r="G74" s="99" t="str">
        <f ca="1">IF(AND(Inf.!C$10="Onsight",VLOOKUP(E74,Q2.SL!G:O,6,FALSE)="TOP"),VLOOKUP(E74,Q2.SL!G:O,6,FALSE)&amp;"("&amp;VLOOKUP(E74,Q2.SL!G:O,4,FALSE)&amp;")",VLOOKUP(E74,Q2.SL!G:O,6,FALSE))</f>
        <v/>
      </c>
      <c r="H74" s="125" t="str">
        <f ca="1">IF(AND(Inf.!C$10="Onsight",VLOOKUP(E74,Q3.SL!G:O,6,FALSE)="TOP"),VLOOKUP(E74,Q3.SL!G:O,6,FALSE)&amp;"("&amp;VLOOKUP(E74,Q3.SL!G:O,4,FALSE)&amp;")",VLOOKUP(E74,Q3.SL!G:O,6,FALSE))</f>
        <v/>
      </c>
      <c r="I74" s="125" t="str">
        <f ca="1">IF(AND(Inf.!C$10="Onsight",VLOOKUP(E74,Q4.SL!G:O,6,FALSE)="TOP"),VLOOKUP(E74,Q4.SL!G:O,6,FALSE)&amp;"("&amp;VLOOKUP(E74,Q4.SL!G:O,4,FALSE)&amp;")",VLOOKUP(E74,Q4.SL!G:O,6,FALSE))</f>
        <v/>
      </c>
      <c r="J74" s="54" t="str">
        <f ca="1">IFERROR(VLOOKUP(E74,Rec.!H:N,7,FALSE),"")</f>
        <v/>
      </c>
      <c r="K74" s="99" t="str">
        <f ca="1">IFERROR(VLOOKUP(E74,SF.SL!F:J,5,FALSE),"")</f>
        <v/>
      </c>
      <c r="L74" s="55" t="str">
        <f ca="1">IF(ROW()-9&gt;Inf.!$O$2,"",VLOOKUP(E74,SF.SL!F:J,4,FALSE))</f>
        <v/>
      </c>
      <c r="M74" s="54" t="str">
        <f ca="1">IF(ROW()-9&gt;Inf.!$O$2,"",VLOOKUP(E74,SF.SL!F:O,10,FALSE))</f>
        <v/>
      </c>
      <c r="N74" s="99">
        <f ca="1">IFERROR(VLOOKUP(E74,F.SL!F:J,5,FALSE),"")</f>
        <v>1.01</v>
      </c>
      <c r="O74" s="55" t="str">
        <f>IF(ROW()-9&gt;Inf.!$F$10,"",VLOOKUP(E74,F.SL!F:J,4,FALSE))</f>
        <v/>
      </c>
      <c r="P74" s="54" t="str">
        <f>IF(ROW()-9&gt;Inf.!$F$10,"",VLOOKUP(E74,F.SL!F:O,10,FALSE))</f>
        <v/>
      </c>
      <c r="Q74" s="50"/>
    </row>
    <row r="75" spans="1:17" ht="21.95" customHeight="1">
      <c r="A75" s="52" t="str">
        <f ca="1">IFERROR(VLOOKUP(E75,Rec.!Q:R,2,FALSE),"")</f>
        <v/>
      </c>
      <c r="B75" s="53" t="str">
        <f ca="1">IFERROR(VLOOKUP(E75,Rec.!B:H,4,FALSE),"")</f>
        <v/>
      </c>
      <c r="C75" s="53" t="str">
        <f ca="1">IFERROR(VLOOKUP(E75,Rec.!B:H,5,FALSE),"")</f>
        <v/>
      </c>
      <c r="D75" s="52" t="str">
        <f ca="1">IFERROR(VLOOKUP(E75,Rec.!B:H,6,FALSE),"")</f>
        <v/>
      </c>
      <c r="E75" s="91" t="str">
        <f ca="1">IFERROR(VLOOKUP(ROW()-9,Rec.!T:U,2,FALSE),"")</f>
        <v/>
      </c>
      <c r="F75" s="99" t="str">
        <f ca="1">IF(AND(Inf.!C$10="Onsight",VLOOKUP(E75,Q1.SL!F:M,6,FALSE)="TOP"),VLOOKUP(E75,Q1.SL!F:M,6,FALSE)&amp;"("&amp;VLOOKUP(E75,Q1.SL!F:M,4,FALSE)&amp;")",VLOOKUP(E75,Q1.SL!F:M,6,FALSE))</f>
        <v/>
      </c>
      <c r="G75" s="99" t="str">
        <f ca="1">IF(AND(Inf.!C$10="Onsight",VLOOKUP(E75,Q2.SL!G:O,6,FALSE)="TOP"),VLOOKUP(E75,Q2.SL!G:O,6,FALSE)&amp;"("&amp;VLOOKUP(E75,Q2.SL!G:O,4,FALSE)&amp;")",VLOOKUP(E75,Q2.SL!G:O,6,FALSE))</f>
        <v/>
      </c>
      <c r="H75" s="125" t="str">
        <f ca="1">IF(AND(Inf.!C$10="Onsight",VLOOKUP(E75,Q3.SL!G:O,6,FALSE)="TOP"),VLOOKUP(E75,Q3.SL!G:O,6,FALSE)&amp;"("&amp;VLOOKUP(E75,Q3.SL!G:O,4,FALSE)&amp;")",VLOOKUP(E75,Q3.SL!G:O,6,FALSE))</f>
        <v/>
      </c>
      <c r="I75" s="125" t="str">
        <f ca="1">IF(AND(Inf.!C$10="Onsight",VLOOKUP(E75,Q4.SL!G:O,6,FALSE)="TOP"),VLOOKUP(E75,Q4.SL!G:O,6,FALSE)&amp;"("&amp;VLOOKUP(E75,Q4.SL!G:O,4,FALSE)&amp;")",VLOOKUP(E75,Q4.SL!G:O,6,FALSE))</f>
        <v/>
      </c>
      <c r="J75" s="54" t="str">
        <f ca="1">IFERROR(VLOOKUP(E75,Rec.!H:N,7,FALSE),"")</f>
        <v/>
      </c>
      <c r="K75" s="99" t="str">
        <f ca="1">IFERROR(VLOOKUP(E75,SF.SL!F:J,5,FALSE),"")</f>
        <v/>
      </c>
      <c r="L75" s="55" t="str">
        <f ca="1">IF(ROW()-9&gt;Inf.!$O$2,"",VLOOKUP(E75,SF.SL!F:J,4,FALSE))</f>
        <v/>
      </c>
      <c r="M75" s="54" t="str">
        <f ca="1">IF(ROW()-9&gt;Inf.!$O$2,"",VLOOKUP(E75,SF.SL!F:O,10,FALSE))</f>
        <v/>
      </c>
      <c r="N75" s="99">
        <f ca="1">IFERROR(VLOOKUP(E75,F.SL!F:J,5,FALSE),"")</f>
        <v>1.01</v>
      </c>
      <c r="O75" s="55" t="str">
        <f>IF(ROW()-9&gt;Inf.!$F$10,"",VLOOKUP(E75,F.SL!F:J,4,FALSE))</f>
        <v/>
      </c>
      <c r="P75" s="54" t="str">
        <f>IF(ROW()-9&gt;Inf.!$F$10,"",VLOOKUP(E75,F.SL!F:O,10,FALSE))</f>
        <v/>
      </c>
      <c r="Q75" s="50"/>
    </row>
    <row r="76" spans="1:17" ht="21.95" customHeight="1">
      <c r="A76" s="52" t="str">
        <f ca="1">IFERROR(VLOOKUP(E76,Rec.!Q:R,2,FALSE),"")</f>
        <v/>
      </c>
      <c r="B76" s="53" t="str">
        <f ca="1">IFERROR(VLOOKUP(E76,Rec.!B:H,4,FALSE),"")</f>
        <v/>
      </c>
      <c r="C76" s="53" t="str">
        <f ca="1">IFERROR(VLOOKUP(E76,Rec.!B:H,5,FALSE),"")</f>
        <v/>
      </c>
      <c r="D76" s="52" t="str">
        <f ca="1">IFERROR(VLOOKUP(E76,Rec.!B:H,6,FALSE),"")</f>
        <v/>
      </c>
      <c r="E76" s="91" t="str">
        <f ca="1">IFERROR(VLOOKUP(ROW()-9,Rec.!T:U,2,FALSE),"")</f>
        <v/>
      </c>
      <c r="F76" s="99" t="str">
        <f ca="1">IF(AND(Inf.!C$10="Onsight",VLOOKUP(E76,Q1.SL!F:M,6,FALSE)="TOP"),VLOOKUP(E76,Q1.SL!F:M,6,FALSE)&amp;"("&amp;VLOOKUP(E76,Q1.SL!F:M,4,FALSE)&amp;")",VLOOKUP(E76,Q1.SL!F:M,6,FALSE))</f>
        <v/>
      </c>
      <c r="G76" s="99" t="str">
        <f ca="1">IF(AND(Inf.!C$10="Onsight",VLOOKUP(E76,Q2.SL!G:O,6,FALSE)="TOP"),VLOOKUP(E76,Q2.SL!G:O,6,FALSE)&amp;"("&amp;VLOOKUP(E76,Q2.SL!G:O,4,FALSE)&amp;")",VLOOKUP(E76,Q2.SL!G:O,6,FALSE))</f>
        <v/>
      </c>
      <c r="H76" s="125" t="str">
        <f ca="1">IF(AND(Inf.!C$10="Onsight",VLOOKUP(E76,Q3.SL!G:O,6,FALSE)="TOP"),VLOOKUP(E76,Q3.SL!G:O,6,FALSE)&amp;"("&amp;VLOOKUP(E76,Q3.SL!G:O,4,FALSE)&amp;")",VLOOKUP(E76,Q3.SL!G:O,6,FALSE))</f>
        <v/>
      </c>
      <c r="I76" s="125" t="str">
        <f ca="1">IF(AND(Inf.!C$10="Onsight",VLOOKUP(E76,Q4.SL!G:O,6,FALSE)="TOP"),VLOOKUP(E76,Q4.SL!G:O,6,FALSE)&amp;"("&amp;VLOOKUP(E76,Q4.SL!G:O,4,FALSE)&amp;")",VLOOKUP(E76,Q4.SL!G:O,6,FALSE))</f>
        <v/>
      </c>
      <c r="J76" s="54" t="str">
        <f ca="1">IFERROR(VLOOKUP(E76,Rec.!H:N,7,FALSE),"")</f>
        <v/>
      </c>
      <c r="K76" s="99" t="str">
        <f ca="1">IFERROR(VLOOKUP(E76,SF.SL!F:J,5,FALSE),"")</f>
        <v/>
      </c>
      <c r="L76" s="55" t="str">
        <f ca="1">IF(ROW()-9&gt;Inf.!$O$2,"",VLOOKUP(E76,SF.SL!F:J,4,FALSE))</f>
        <v/>
      </c>
      <c r="M76" s="54" t="str">
        <f ca="1">IF(ROW()-9&gt;Inf.!$O$2,"",VLOOKUP(E76,SF.SL!F:O,10,FALSE))</f>
        <v/>
      </c>
      <c r="N76" s="99">
        <f ca="1">IFERROR(VLOOKUP(E76,F.SL!F:J,5,FALSE),"")</f>
        <v>1.01</v>
      </c>
      <c r="O76" s="55" t="str">
        <f>IF(ROW()-9&gt;Inf.!$F$10,"",VLOOKUP(E76,F.SL!F:J,4,FALSE))</f>
        <v/>
      </c>
      <c r="P76" s="54" t="str">
        <f>IF(ROW()-9&gt;Inf.!$F$10,"",VLOOKUP(E76,F.SL!F:O,10,FALSE))</f>
        <v/>
      </c>
      <c r="Q76" s="50"/>
    </row>
    <row r="77" spans="1:17" ht="21.95" customHeight="1">
      <c r="A77" s="52" t="str">
        <f ca="1">IFERROR(VLOOKUP(E77,Rec.!Q:R,2,FALSE),"")</f>
        <v/>
      </c>
      <c r="B77" s="53" t="str">
        <f ca="1">IFERROR(VLOOKUP(E77,Rec.!B:H,4,FALSE),"")</f>
        <v/>
      </c>
      <c r="C77" s="53" t="str">
        <f ca="1">IFERROR(VLOOKUP(E77,Rec.!B:H,5,FALSE),"")</f>
        <v/>
      </c>
      <c r="D77" s="52" t="str">
        <f ca="1">IFERROR(VLOOKUP(E77,Rec.!B:H,6,FALSE),"")</f>
        <v/>
      </c>
      <c r="E77" s="91" t="str">
        <f ca="1">IFERROR(VLOOKUP(ROW()-9,Rec.!T:U,2,FALSE),"")</f>
        <v/>
      </c>
      <c r="F77" s="99" t="str">
        <f ca="1">IF(AND(Inf.!C$10="Onsight",VLOOKUP(E77,Q1.SL!F:M,6,FALSE)="TOP"),VLOOKUP(E77,Q1.SL!F:M,6,FALSE)&amp;"("&amp;VLOOKUP(E77,Q1.SL!F:M,4,FALSE)&amp;")",VLOOKUP(E77,Q1.SL!F:M,6,FALSE))</f>
        <v/>
      </c>
      <c r="G77" s="99" t="str">
        <f ca="1">IF(AND(Inf.!C$10="Onsight",VLOOKUP(E77,Q2.SL!G:O,6,FALSE)="TOP"),VLOOKUP(E77,Q2.SL!G:O,6,FALSE)&amp;"("&amp;VLOOKUP(E77,Q2.SL!G:O,4,FALSE)&amp;")",VLOOKUP(E77,Q2.SL!G:O,6,FALSE))</f>
        <v/>
      </c>
      <c r="H77" s="125" t="str">
        <f ca="1">IF(AND(Inf.!C$10="Onsight",VLOOKUP(E77,Q3.SL!G:O,6,FALSE)="TOP"),VLOOKUP(E77,Q3.SL!G:O,6,FALSE)&amp;"("&amp;VLOOKUP(E77,Q3.SL!G:O,4,FALSE)&amp;")",VLOOKUP(E77,Q3.SL!G:O,6,FALSE))</f>
        <v/>
      </c>
      <c r="I77" s="125" t="str">
        <f ca="1">IF(AND(Inf.!C$10="Onsight",VLOOKUP(E77,Q4.SL!G:O,6,FALSE)="TOP"),VLOOKUP(E77,Q4.SL!G:O,6,FALSE)&amp;"("&amp;VLOOKUP(E77,Q4.SL!G:O,4,FALSE)&amp;")",VLOOKUP(E77,Q4.SL!G:O,6,FALSE))</f>
        <v/>
      </c>
      <c r="J77" s="54" t="str">
        <f ca="1">IFERROR(VLOOKUP(E77,Rec.!H:N,7,FALSE),"")</f>
        <v/>
      </c>
      <c r="K77" s="99" t="str">
        <f ca="1">IFERROR(VLOOKUP(E77,SF.SL!F:J,5,FALSE),"")</f>
        <v/>
      </c>
      <c r="L77" s="55" t="str">
        <f ca="1">IF(ROW()-9&gt;Inf.!$O$2,"",VLOOKUP(E77,SF.SL!F:J,4,FALSE))</f>
        <v/>
      </c>
      <c r="M77" s="54" t="str">
        <f ca="1">IF(ROW()-9&gt;Inf.!$O$2,"",VLOOKUP(E77,SF.SL!F:O,10,FALSE))</f>
        <v/>
      </c>
      <c r="N77" s="99">
        <f ca="1">IFERROR(VLOOKUP(E77,F.SL!F:J,5,FALSE),"")</f>
        <v>1.01</v>
      </c>
      <c r="O77" s="55" t="str">
        <f>IF(ROW()-9&gt;Inf.!$F$10,"",VLOOKUP(E77,F.SL!F:J,4,FALSE))</f>
        <v/>
      </c>
      <c r="P77" s="54" t="str">
        <f>IF(ROW()-9&gt;Inf.!$F$10,"",VLOOKUP(E77,F.SL!F:O,10,FALSE))</f>
        <v/>
      </c>
      <c r="Q77" s="50"/>
    </row>
    <row r="78" spans="1:17" ht="21.95" customHeight="1">
      <c r="A78" s="52" t="str">
        <f ca="1">IFERROR(VLOOKUP(E78,Rec.!Q:R,2,FALSE),"")</f>
        <v/>
      </c>
      <c r="B78" s="53" t="str">
        <f ca="1">IFERROR(VLOOKUP(E78,Rec.!B:H,4,FALSE),"")</f>
        <v/>
      </c>
      <c r="C78" s="53" t="str">
        <f ca="1">IFERROR(VLOOKUP(E78,Rec.!B:H,5,FALSE),"")</f>
        <v/>
      </c>
      <c r="D78" s="52" t="str">
        <f ca="1">IFERROR(VLOOKUP(E78,Rec.!B:H,6,FALSE),"")</f>
        <v/>
      </c>
      <c r="E78" s="91" t="str">
        <f ca="1">IFERROR(VLOOKUP(ROW()-9,Rec.!T:U,2,FALSE),"")</f>
        <v/>
      </c>
      <c r="F78" s="99" t="str">
        <f ca="1">IF(AND(Inf.!C$10="Onsight",VLOOKUP(E78,Q1.SL!F:M,6,FALSE)="TOP"),VLOOKUP(E78,Q1.SL!F:M,6,FALSE)&amp;"("&amp;VLOOKUP(E78,Q1.SL!F:M,4,FALSE)&amp;")",VLOOKUP(E78,Q1.SL!F:M,6,FALSE))</f>
        <v/>
      </c>
      <c r="G78" s="99" t="str">
        <f ca="1">IF(AND(Inf.!C$10="Onsight",VLOOKUP(E78,Q2.SL!G:O,6,FALSE)="TOP"),VLOOKUP(E78,Q2.SL!G:O,6,FALSE)&amp;"("&amp;VLOOKUP(E78,Q2.SL!G:O,4,FALSE)&amp;")",VLOOKUP(E78,Q2.SL!G:O,6,FALSE))</f>
        <v/>
      </c>
      <c r="H78" s="125" t="str">
        <f ca="1">IF(AND(Inf.!C$10="Onsight",VLOOKUP(E78,Q3.SL!G:O,6,FALSE)="TOP"),VLOOKUP(E78,Q3.SL!G:O,6,FALSE)&amp;"("&amp;VLOOKUP(E78,Q3.SL!G:O,4,FALSE)&amp;")",VLOOKUP(E78,Q3.SL!G:O,6,FALSE))</f>
        <v/>
      </c>
      <c r="I78" s="125" t="str">
        <f ca="1">IF(AND(Inf.!C$10="Onsight",VLOOKUP(E78,Q4.SL!G:O,6,FALSE)="TOP"),VLOOKUP(E78,Q4.SL!G:O,6,FALSE)&amp;"("&amp;VLOOKUP(E78,Q4.SL!G:O,4,FALSE)&amp;")",VLOOKUP(E78,Q4.SL!G:O,6,FALSE))</f>
        <v/>
      </c>
      <c r="J78" s="54" t="str">
        <f ca="1">IFERROR(VLOOKUP(E78,Rec.!H:N,7,FALSE),"")</f>
        <v/>
      </c>
      <c r="K78" s="99" t="str">
        <f ca="1">IFERROR(VLOOKUP(E78,SF.SL!F:J,5,FALSE),"")</f>
        <v/>
      </c>
      <c r="L78" s="55" t="str">
        <f ca="1">IF(ROW()-9&gt;Inf.!$O$2,"",VLOOKUP(E78,SF.SL!F:J,4,FALSE))</f>
        <v/>
      </c>
      <c r="M78" s="54" t="str">
        <f ca="1">IF(ROW()-9&gt;Inf.!$O$2,"",VLOOKUP(E78,SF.SL!F:O,10,FALSE))</f>
        <v/>
      </c>
      <c r="N78" s="99">
        <f ca="1">IFERROR(VLOOKUP(E78,F.SL!F:J,5,FALSE),"")</f>
        <v>1.01</v>
      </c>
      <c r="O78" s="55" t="str">
        <f>IF(ROW()-9&gt;Inf.!$F$10,"",VLOOKUP(E78,F.SL!F:J,4,FALSE))</f>
        <v/>
      </c>
      <c r="P78" s="54" t="str">
        <f>IF(ROW()-9&gt;Inf.!$F$10,"",VLOOKUP(E78,F.SL!F:O,10,FALSE))</f>
        <v/>
      </c>
      <c r="Q78" s="50"/>
    </row>
    <row r="79" spans="1:17" ht="21.95" customHeight="1">
      <c r="A79" s="52" t="str">
        <f ca="1">IFERROR(VLOOKUP(E79,Rec.!Q:R,2,FALSE),"")</f>
        <v/>
      </c>
      <c r="B79" s="53" t="str">
        <f ca="1">IFERROR(VLOOKUP(E79,Rec.!B:H,4,FALSE),"")</f>
        <v/>
      </c>
      <c r="C79" s="53" t="str">
        <f ca="1">IFERROR(VLOOKUP(E79,Rec.!B:H,5,FALSE),"")</f>
        <v/>
      </c>
      <c r="D79" s="52" t="str">
        <f ca="1">IFERROR(VLOOKUP(E79,Rec.!B:H,6,FALSE),"")</f>
        <v/>
      </c>
      <c r="E79" s="91" t="str">
        <f ca="1">IFERROR(VLOOKUP(ROW()-9,Rec.!T:U,2,FALSE),"")</f>
        <v/>
      </c>
      <c r="F79" s="99" t="str">
        <f ca="1">IF(AND(Inf.!C$10="Onsight",VLOOKUP(E79,Q1.SL!F:M,6,FALSE)="TOP"),VLOOKUP(E79,Q1.SL!F:M,6,FALSE)&amp;"("&amp;VLOOKUP(E79,Q1.SL!F:M,4,FALSE)&amp;")",VLOOKUP(E79,Q1.SL!F:M,6,FALSE))</f>
        <v/>
      </c>
      <c r="G79" s="99" t="str">
        <f ca="1">IF(AND(Inf.!C$10="Onsight",VLOOKUP(E79,Q2.SL!G:O,6,FALSE)="TOP"),VLOOKUP(E79,Q2.SL!G:O,6,FALSE)&amp;"("&amp;VLOOKUP(E79,Q2.SL!G:O,4,FALSE)&amp;")",VLOOKUP(E79,Q2.SL!G:O,6,FALSE))</f>
        <v/>
      </c>
      <c r="H79" s="125" t="str">
        <f ca="1">IF(AND(Inf.!C$10="Onsight",VLOOKUP(E79,Q3.SL!G:O,6,FALSE)="TOP"),VLOOKUP(E79,Q3.SL!G:O,6,FALSE)&amp;"("&amp;VLOOKUP(E79,Q3.SL!G:O,4,FALSE)&amp;")",VLOOKUP(E79,Q3.SL!G:O,6,FALSE))</f>
        <v/>
      </c>
      <c r="I79" s="125" t="str">
        <f ca="1">IF(AND(Inf.!C$10="Onsight",VLOOKUP(E79,Q4.SL!G:O,6,FALSE)="TOP"),VLOOKUP(E79,Q4.SL!G:O,6,FALSE)&amp;"("&amp;VLOOKUP(E79,Q4.SL!G:O,4,FALSE)&amp;")",VLOOKUP(E79,Q4.SL!G:O,6,FALSE))</f>
        <v/>
      </c>
      <c r="J79" s="54" t="str">
        <f ca="1">IFERROR(VLOOKUP(E79,Rec.!H:N,7,FALSE),"")</f>
        <v/>
      </c>
      <c r="K79" s="99" t="str">
        <f ca="1">IFERROR(VLOOKUP(E79,SF.SL!F:J,5,FALSE),"")</f>
        <v/>
      </c>
      <c r="L79" s="55" t="str">
        <f ca="1">IF(ROW()-9&gt;Inf.!$O$2,"",VLOOKUP(E79,SF.SL!F:J,4,FALSE))</f>
        <v/>
      </c>
      <c r="M79" s="54" t="str">
        <f ca="1">IF(ROW()-9&gt;Inf.!$O$2,"",VLOOKUP(E79,SF.SL!F:O,10,FALSE))</f>
        <v/>
      </c>
      <c r="N79" s="99">
        <f ca="1">IFERROR(VLOOKUP(E79,F.SL!F:J,5,FALSE),"")</f>
        <v>1.01</v>
      </c>
      <c r="O79" s="55" t="str">
        <f>IF(ROW()-9&gt;Inf.!$F$10,"",VLOOKUP(E79,F.SL!F:J,4,FALSE))</f>
        <v/>
      </c>
      <c r="P79" s="54" t="str">
        <f>IF(ROW()-9&gt;Inf.!$F$10,"",VLOOKUP(E79,F.SL!F:O,10,FALSE))</f>
        <v/>
      </c>
      <c r="Q79" s="50"/>
    </row>
    <row r="80" spans="1:17" ht="21.95" customHeight="1">
      <c r="A80" s="52" t="str">
        <f ca="1">IFERROR(VLOOKUP(E80,Rec.!Q:R,2,FALSE),"")</f>
        <v/>
      </c>
      <c r="B80" s="53" t="str">
        <f ca="1">IFERROR(VLOOKUP(E80,Rec.!B:H,4,FALSE),"")</f>
        <v/>
      </c>
      <c r="C80" s="53" t="str">
        <f ca="1">IFERROR(VLOOKUP(E80,Rec.!B:H,5,FALSE),"")</f>
        <v/>
      </c>
      <c r="D80" s="52" t="str">
        <f ca="1">IFERROR(VLOOKUP(E80,Rec.!B:H,6,FALSE),"")</f>
        <v/>
      </c>
      <c r="E80" s="91" t="str">
        <f ca="1">IFERROR(VLOOKUP(ROW()-9,Rec.!T:U,2,FALSE),"")</f>
        <v/>
      </c>
      <c r="F80" s="99" t="str">
        <f ca="1">IF(AND(Inf.!C$10="Onsight",VLOOKUP(E80,Q1.SL!F:M,6,FALSE)="TOP"),VLOOKUP(E80,Q1.SL!F:M,6,FALSE)&amp;"("&amp;VLOOKUP(E80,Q1.SL!F:M,4,FALSE)&amp;")",VLOOKUP(E80,Q1.SL!F:M,6,FALSE))</f>
        <v/>
      </c>
      <c r="G80" s="99" t="str">
        <f ca="1">IF(AND(Inf.!C$10="Onsight",VLOOKUP(E80,Q2.SL!G:O,6,FALSE)="TOP"),VLOOKUP(E80,Q2.SL!G:O,6,FALSE)&amp;"("&amp;VLOOKUP(E80,Q2.SL!G:O,4,FALSE)&amp;")",VLOOKUP(E80,Q2.SL!G:O,6,FALSE))</f>
        <v/>
      </c>
      <c r="H80" s="125" t="str">
        <f ca="1">IF(AND(Inf.!C$10="Onsight",VLOOKUP(E80,Q3.SL!G:O,6,FALSE)="TOP"),VLOOKUP(E80,Q3.SL!G:O,6,FALSE)&amp;"("&amp;VLOOKUP(E80,Q3.SL!G:O,4,FALSE)&amp;")",VLOOKUP(E80,Q3.SL!G:O,6,FALSE))</f>
        <v/>
      </c>
      <c r="I80" s="125" t="str">
        <f ca="1">IF(AND(Inf.!C$10="Onsight",VLOOKUP(E80,Q4.SL!G:O,6,FALSE)="TOP"),VLOOKUP(E80,Q4.SL!G:O,6,FALSE)&amp;"("&amp;VLOOKUP(E80,Q4.SL!G:O,4,FALSE)&amp;")",VLOOKUP(E80,Q4.SL!G:O,6,FALSE))</f>
        <v/>
      </c>
      <c r="J80" s="54" t="str">
        <f ca="1">IFERROR(VLOOKUP(E80,Rec.!H:N,7,FALSE),"")</f>
        <v/>
      </c>
      <c r="K80" s="99" t="str">
        <f ca="1">IFERROR(VLOOKUP(E80,SF.SL!F:J,5,FALSE),"")</f>
        <v/>
      </c>
      <c r="L80" s="55" t="str">
        <f ca="1">IF(ROW()-9&gt;Inf.!$O$2,"",VLOOKUP(E80,SF.SL!F:J,4,FALSE))</f>
        <v/>
      </c>
      <c r="M80" s="54" t="str">
        <f ca="1">IF(ROW()-9&gt;Inf.!$O$2,"",VLOOKUP(E80,SF.SL!F:O,10,FALSE))</f>
        <v/>
      </c>
      <c r="N80" s="99">
        <f ca="1">IFERROR(VLOOKUP(E80,F.SL!F:J,5,FALSE),"")</f>
        <v>1.01</v>
      </c>
      <c r="O80" s="55" t="str">
        <f>IF(ROW()-9&gt;Inf.!$F$10,"",VLOOKUP(E80,F.SL!F:J,4,FALSE))</f>
        <v/>
      </c>
      <c r="P80" s="54" t="str">
        <f>IF(ROW()-9&gt;Inf.!$F$10,"",VLOOKUP(E80,F.SL!F:O,10,FALSE))</f>
        <v/>
      </c>
      <c r="Q80" s="50"/>
    </row>
    <row r="81" spans="1:17" ht="21.95" customHeight="1">
      <c r="A81" s="52" t="str">
        <f ca="1">IFERROR(VLOOKUP(E81,Rec.!Q:R,2,FALSE),"")</f>
        <v/>
      </c>
      <c r="B81" s="53" t="str">
        <f ca="1">IFERROR(VLOOKUP(E81,Rec.!B:H,4,FALSE),"")</f>
        <v/>
      </c>
      <c r="C81" s="53" t="str">
        <f ca="1">IFERROR(VLOOKUP(E81,Rec.!B:H,5,FALSE),"")</f>
        <v/>
      </c>
      <c r="D81" s="52" t="str">
        <f ca="1">IFERROR(VLOOKUP(E81,Rec.!B:H,6,FALSE),"")</f>
        <v/>
      </c>
      <c r="E81" s="91" t="str">
        <f ca="1">IFERROR(VLOOKUP(ROW()-9,Rec.!T:U,2,FALSE),"")</f>
        <v/>
      </c>
      <c r="F81" s="99" t="str">
        <f ca="1">IF(AND(Inf.!C$10="Onsight",VLOOKUP(E81,Q1.SL!F:M,6,FALSE)="TOP"),VLOOKUP(E81,Q1.SL!F:M,6,FALSE)&amp;"("&amp;VLOOKUP(E81,Q1.SL!F:M,4,FALSE)&amp;")",VLOOKUP(E81,Q1.SL!F:M,6,FALSE))</f>
        <v/>
      </c>
      <c r="G81" s="99" t="str">
        <f ca="1">IF(AND(Inf.!C$10="Onsight",VLOOKUP(E81,Q2.SL!G:O,6,FALSE)="TOP"),VLOOKUP(E81,Q2.SL!G:O,6,FALSE)&amp;"("&amp;VLOOKUP(E81,Q2.SL!G:O,4,FALSE)&amp;")",VLOOKUP(E81,Q2.SL!G:O,6,FALSE))</f>
        <v/>
      </c>
      <c r="H81" s="125" t="str">
        <f ca="1">IF(AND(Inf.!C$10="Onsight",VLOOKUP(E81,Q3.SL!G:O,6,FALSE)="TOP"),VLOOKUP(E81,Q3.SL!G:O,6,FALSE)&amp;"("&amp;VLOOKUP(E81,Q3.SL!G:O,4,FALSE)&amp;")",VLOOKUP(E81,Q3.SL!G:O,6,FALSE))</f>
        <v/>
      </c>
      <c r="I81" s="125" t="str">
        <f ca="1">IF(AND(Inf.!C$10="Onsight",VLOOKUP(E81,Q4.SL!G:O,6,FALSE)="TOP"),VLOOKUP(E81,Q4.SL!G:O,6,FALSE)&amp;"("&amp;VLOOKUP(E81,Q4.SL!G:O,4,FALSE)&amp;")",VLOOKUP(E81,Q4.SL!G:O,6,FALSE))</f>
        <v/>
      </c>
      <c r="J81" s="54" t="str">
        <f ca="1">IFERROR(VLOOKUP(E81,Rec.!H:N,7,FALSE),"")</f>
        <v/>
      </c>
      <c r="K81" s="99" t="str">
        <f ca="1">IFERROR(VLOOKUP(E81,SF.SL!F:J,5,FALSE),"")</f>
        <v/>
      </c>
      <c r="L81" s="55" t="str">
        <f ca="1">IF(ROW()-9&gt;Inf.!$O$2,"",VLOOKUP(E81,SF.SL!F:J,4,FALSE))</f>
        <v/>
      </c>
      <c r="M81" s="54" t="str">
        <f ca="1">IF(ROW()-9&gt;Inf.!$O$2,"",VLOOKUP(E81,SF.SL!F:O,10,FALSE))</f>
        <v/>
      </c>
      <c r="N81" s="99">
        <f ca="1">IFERROR(VLOOKUP(E81,F.SL!F:J,5,FALSE),"")</f>
        <v>1.01</v>
      </c>
      <c r="O81" s="55" t="str">
        <f>IF(ROW()-9&gt;Inf.!$F$10,"",VLOOKUP(E81,F.SL!F:J,4,FALSE))</f>
        <v/>
      </c>
      <c r="P81" s="54" t="str">
        <f>IF(ROW()-9&gt;Inf.!$F$10,"",VLOOKUP(E81,F.SL!F:O,10,FALSE))</f>
        <v/>
      </c>
      <c r="Q81" s="50"/>
    </row>
    <row r="82" spans="1:17" ht="21.95" customHeight="1">
      <c r="A82" s="52" t="str">
        <f ca="1">IFERROR(VLOOKUP(E82,Rec.!Q:R,2,FALSE),"")</f>
        <v/>
      </c>
      <c r="B82" s="53" t="str">
        <f ca="1">IFERROR(VLOOKUP(E82,Rec.!B:H,4,FALSE),"")</f>
        <v/>
      </c>
      <c r="C82" s="53" t="str">
        <f ca="1">IFERROR(VLOOKUP(E82,Rec.!B:H,5,FALSE),"")</f>
        <v/>
      </c>
      <c r="D82" s="52" t="str">
        <f ca="1">IFERROR(VLOOKUP(E82,Rec.!B:H,6,FALSE),"")</f>
        <v/>
      </c>
      <c r="E82" s="91" t="str">
        <f ca="1">IFERROR(VLOOKUP(ROW()-9,Rec.!T:U,2,FALSE),"")</f>
        <v/>
      </c>
      <c r="F82" s="99" t="str">
        <f ca="1">IF(AND(Inf.!C$10="Onsight",VLOOKUP(E82,Q1.SL!F:M,6,FALSE)="TOP"),VLOOKUP(E82,Q1.SL!F:M,6,FALSE)&amp;"("&amp;VLOOKUP(E82,Q1.SL!F:M,4,FALSE)&amp;")",VLOOKUP(E82,Q1.SL!F:M,6,FALSE))</f>
        <v/>
      </c>
      <c r="G82" s="99" t="str">
        <f ca="1">IF(AND(Inf.!C$10="Onsight",VLOOKUP(E82,Q2.SL!G:O,6,FALSE)="TOP"),VLOOKUP(E82,Q2.SL!G:O,6,FALSE)&amp;"("&amp;VLOOKUP(E82,Q2.SL!G:O,4,FALSE)&amp;")",VLOOKUP(E82,Q2.SL!G:O,6,FALSE))</f>
        <v/>
      </c>
      <c r="H82" s="125" t="str">
        <f ca="1">IF(AND(Inf.!C$10="Onsight",VLOOKUP(E82,Q3.SL!G:O,6,FALSE)="TOP"),VLOOKUP(E82,Q3.SL!G:O,6,FALSE)&amp;"("&amp;VLOOKUP(E82,Q3.SL!G:O,4,FALSE)&amp;")",VLOOKUP(E82,Q3.SL!G:O,6,FALSE))</f>
        <v/>
      </c>
      <c r="I82" s="125" t="str">
        <f ca="1">IF(AND(Inf.!C$10="Onsight",VLOOKUP(E82,Q4.SL!G:O,6,FALSE)="TOP"),VLOOKUP(E82,Q4.SL!G:O,6,FALSE)&amp;"("&amp;VLOOKUP(E82,Q4.SL!G:O,4,FALSE)&amp;")",VLOOKUP(E82,Q4.SL!G:O,6,FALSE))</f>
        <v/>
      </c>
      <c r="J82" s="54" t="str">
        <f ca="1">IFERROR(VLOOKUP(E82,Rec.!H:N,7,FALSE),"")</f>
        <v/>
      </c>
      <c r="K82" s="99" t="str">
        <f ca="1">IFERROR(VLOOKUP(E82,SF.SL!F:J,5,FALSE),"")</f>
        <v/>
      </c>
      <c r="L82" s="55" t="str">
        <f ca="1">IF(ROW()-9&gt;Inf.!$O$2,"",VLOOKUP(E82,SF.SL!F:J,4,FALSE))</f>
        <v/>
      </c>
      <c r="M82" s="54" t="str">
        <f ca="1">IF(ROW()-9&gt;Inf.!$O$2,"",VLOOKUP(E82,SF.SL!F:O,10,FALSE))</f>
        <v/>
      </c>
      <c r="N82" s="99">
        <f ca="1">IFERROR(VLOOKUP(E82,F.SL!F:J,5,FALSE),"")</f>
        <v>1.01</v>
      </c>
      <c r="O82" s="55" t="str">
        <f>IF(ROW()-9&gt;Inf.!$F$10,"",VLOOKUP(E82,F.SL!F:J,4,FALSE))</f>
        <v/>
      </c>
      <c r="P82" s="54" t="str">
        <f>IF(ROW()-9&gt;Inf.!$F$10,"",VLOOKUP(E82,F.SL!F:O,10,FALSE))</f>
        <v/>
      </c>
      <c r="Q82" s="50"/>
    </row>
    <row r="83" spans="1:17" ht="21.95" customHeight="1">
      <c r="A83" s="52" t="str">
        <f ca="1">IFERROR(VLOOKUP(E83,Rec.!Q:R,2,FALSE),"")</f>
        <v/>
      </c>
      <c r="B83" s="53" t="str">
        <f ca="1">IFERROR(VLOOKUP(E83,Rec.!B:H,4,FALSE),"")</f>
        <v/>
      </c>
      <c r="C83" s="53" t="str">
        <f ca="1">IFERROR(VLOOKUP(E83,Rec.!B:H,5,FALSE),"")</f>
        <v/>
      </c>
      <c r="D83" s="52" t="str">
        <f ca="1">IFERROR(VLOOKUP(E83,Rec.!B:H,6,FALSE),"")</f>
        <v/>
      </c>
      <c r="E83" s="91" t="str">
        <f ca="1">IFERROR(VLOOKUP(ROW()-9,Rec.!T:U,2,FALSE),"")</f>
        <v/>
      </c>
      <c r="F83" s="99" t="str">
        <f ca="1">IF(AND(Inf.!C$10="Onsight",VLOOKUP(E83,Q1.SL!F:M,6,FALSE)="TOP"),VLOOKUP(E83,Q1.SL!F:M,6,FALSE)&amp;"("&amp;VLOOKUP(E83,Q1.SL!F:M,4,FALSE)&amp;")",VLOOKUP(E83,Q1.SL!F:M,6,FALSE))</f>
        <v/>
      </c>
      <c r="G83" s="99" t="str">
        <f ca="1">IF(AND(Inf.!C$10="Onsight",VLOOKUP(E83,Q2.SL!G:O,6,FALSE)="TOP"),VLOOKUP(E83,Q2.SL!G:O,6,FALSE)&amp;"("&amp;VLOOKUP(E83,Q2.SL!G:O,4,FALSE)&amp;")",VLOOKUP(E83,Q2.SL!G:O,6,FALSE))</f>
        <v/>
      </c>
      <c r="H83" s="125" t="str">
        <f ca="1">IF(AND(Inf.!C$10="Onsight",VLOOKUP(E83,Q3.SL!G:O,6,FALSE)="TOP"),VLOOKUP(E83,Q3.SL!G:O,6,FALSE)&amp;"("&amp;VLOOKUP(E83,Q3.SL!G:O,4,FALSE)&amp;")",VLOOKUP(E83,Q3.SL!G:O,6,FALSE))</f>
        <v/>
      </c>
      <c r="I83" s="125" t="str">
        <f ca="1">IF(AND(Inf.!C$10="Onsight",VLOOKUP(E83,Q4.SL!G:O,6,FALSE)="TOP"),VLOOKUP(E83,Q4.SL!G:O,6,FALSE)&amp;"("&amp;VLOOKUP(E83,Q4.SL!G:O,4,FALSE)&amp;")",VLOOKUP(E83,Q4.SL!G:O,6,FALSE))</f>
        <v/>
      </c>
      <c r="J83" s="54" t="str">
        <f ca="1">IFERROR(VLOOKUP(E83,Rec.!H:N,7,FALSE),"")</f>
        <v/>
      </c>
      <c r="K83" s="99" t="str">
        <f ca="1">IFERROR(VLOOKUP(E83,SF.SL!F:J,5,FALSE),"")</f>
        <v/>
      </c>
      <c r="L83" s="55" t="str">
        <f ca="1">IF(ROW()-9&gt;Inf.!$O$2,"",VLOOKUP(E83,SF.SL!F:J,4,FALSE))</f>
        <v/>
      </c>
      <c r="M83" s="54" t="str">
        <f ca="1">IF(ROW()-9&gt;Inf.!$O$2,"",VLOOKUP(E83,SF.SL!F:O,10,FALSE))</f>
        <v/>
      </c>
      <c r="N83" s="99">
        <f ca="1">IFERROR(VLOOKUP(E83,F.SL!F:J,5,FALSE),"")</f>
        <v>1.01</v>
      </c>
      <c r="O83" s="55" t="str">
        <f>IF(ROW()-9&gt;Inf.!$F$10,"",VLOOKUP(E83,F.SL!F:J,4,FALSE))</f>
        <v/>
      </c>
      <c r="P83" s="54" t="str">
        <f>IF(ROW()-9&gt;Inf.!$F$10,"",VLOOKUP(E83,F.SL!F:O,10,FALSE))</f>
        <v/>
      </c>
      <c r="Q83" s="50"/>
    </row>
    <row r="84" spans="1:17" ht="21.95" customHeight="1">
      <c r="A84" s="52" t="str">
        <f ca="1">IFERROR(VLOOKUP(E84,Rec.!Q:R,2,FALSE),"")</f>
        <v/>
      </c>
      <c r="B84" s="53" t="str">
        <f ca="1">IFERROR(VLOOKUP(E84,Rec.!B:H,4,FALSE),"")</f>
        <v/>
      </c>
      <c r="C84" s="53" t="str">
        <f ca="1">IFERROR(VLOOKUP(E84,Rec.!B:H,5,FALSE),"")</f>
        <v/>
      </c>
      <c r="D84" s="52" t="str">
        <f ca="1">IFERROR(VLOOKUP(E84,Rec.!B:H,6,FALSE),"")</f>
        <v/>
      </c>
      <c r="E84" s="91" t="str">
        <f ca="1">IFERROR(VLOOKUP(ROW()-9,Rec.!T:U,2,FALSE),"")</f>
        <v/>
      </c>
      <c r="F84" s="99" t="str">
        <f ca="1">IF(AND(Inf.!C$10="Onsight",VLOOKUP(E84,Q1.SL!F:M,6,FALSE)="TOP"),VLOOKUP(E84,Q1.SL!F:M,6,FALSE)&amp;"("&amp;VLOOKUP(E84,Q1.SL!F:M,4,FALSE)&amp;")",VLOOKUP(E84,Q1.SL!F:M,6,FALSE))</f>
        <v/>
      </c>
      <c r="G84" s="99" t="str">
        <f ca="1">IF(AND(Inf.!C$10="Onsight",VLOOKUP(E84,Q2.SL!G:O,6,FALSE)="TOP"),VLOOKUP(E84,Q2.SL!G:O,6,FALSE)&amp;"("&amp;VLOOKUP(E84,Q2.SL!G:O,4,FALSE)&amp;")",VLOOKUP(E84,Q2.SL!G:O,6,FALSE))</f>
        <v/>
      </c>
      <c r="H84" s="125" t="str">
        <f ca="1">IF(AND(Inf.!C$10="Onsight",VLOOKUP(E84,Q3.SL!G:O,6,FALSE)="TOP"),VLOOKUP(E84,Q3.SL!G:O,6,FALSE)&amp;"("&amp;VLOOKUP(E84,Q3.SL!G:O,4,FALSE)&amp;")",VLOOKUP(E84,Q3.SL!G:O,6,FALSE))</f>
        <v/>
      </c>
      <c r="I84" s="125" t="str">
        <f ca="1">IF(AND(Inf.!C$10="Onsight",VLOOKUP(E84,Q4.SL!G:O,6,FALSE)="TOP"),VLOOKUP(E84,Q4.SL!G:O,6,FALSE)&amp;"("&amp;VLOOKUP(E84,Q4.SL!G:O,4,FALSE)&amp;")",VLOOKUP(E84,Q4.SL!G:O,6,FALSE))</f>
        <v/>
      </c>
      <c r="J84" s="54" t="str">
        <f ca="1">IFERROR(VLOOKUP(E84,Rec.!H:N,7,FALSE),"")</f>
        <v/>
      </c>
      <c r="K84" s="99" t="str">
        <f ca="1">IFERROR(VLOOKUP(E84,SF.SL!F:J,5,FALSE),"")</f>
        <v/>
      </c>
      <c r="L84" s="55" t="str">
        <f ca="1">IF(ROW()-9&gt;Inf.!$O$2,"",VLOOKUP(E84,SF.SL!F:J,4,FALSE))</f>
        <v/>
      </c>
      <c r="M84" s="54" t="str">
        <f ca="1">IF(ROW()-9&gt;Inf.!$O$2,"",VLOOKUP(E84,SF.SL!F:O,10,FALSE))</f>
        <v/>
      </c>
      <c r="N84" s="99">
        <f ca="1">IFERROR(VLOOKUP(E84,F.SL!F:J,5,FALSE),"")</f>
        <v>1.01</v>
      </c>
      <c r="O84" s="55" t="str">
        <f>IF(ROW()-9&gt;Inf.!$F$10,"",VLOOKUP(E84,F.SL!F:J,4,FALSE))</f>
        <v/>
      </c>
      <c r="P84" s="54" t="str">
        <f>IF(ROW()-9&gt;Inf.!$F$10,"",VLOOKUP(E84,F.SL!F:O,10,FALSE))</f>
        <v/>
      </c>
      <c r="Q84" s="50"/>
    </row>
    <row r="85" spans="1:17" ht="21.95" customHeight="1">
      <c r="A85" s="52" t="str">
        <f ca="1">IFERROR(VLOOKUP(E85,Rec.!Q:R,2,FALSE),"")</f>
        <v/>
      </c>
      <c r="B85" s="53" t="str">
        <f ca="1">IFERROR(VLOOKUP(E85,Rec.!B:H,4,FALSE),"")</f>
        <v/>
      </c>
      <c r="C85" s="53" t="str">
        <f ca="1">IFERROR(VLOOKUP(E85,Rec.!B:H,5,FALSE),"")</f>
        <v/>
      </c>
      <c r="D85" s="52" t="str">
        <f ca="1">IFERROR(VLOOKUP(E85,Rec.!B:H,6,FALSE),"")</f>
        <v/>
      </c>
      <c r="E85" s="91" t="str">
        <f ca="1">IFERROR(VLOOKUP(ROW()-9,Rec.!T:U,2,FALSE),"")</f>
        <v/>
      </c>
      <c r="F85" s="99" t="str">
        <f ca="1">IF(AND(Inf.!C$10="Onsight",VLOOKUP(E85,Q1.SL!F:M,6,FALSE)="TOP"),VLOOKUP(E85,Q1.SL!F:M,6,FALSE)&amp;"("&amp;VLOOKUP(E85,Q1.SL!F:M,4,FALSE)&amp;")",VLOOKUP(E85,Q1.SL!F:M,6,FALSE))</f>
        <v/>
      </c>
      <c r="G85" s="99" t="str">
        <f ca="1">IF(AND(Inf.!C$10="Onsight",VLOOKUP(E85,Q2.SL!G:O,6,FALSE)="TOP"),VLOOKUP(E85,Q2.SL!G:O,6,FALSE)&amp;"("&amp;VLOOKUP(E85,Q2.SL!G:O,4,FALSE)&amp;")",VLOOKUP(E85,Q2.SL!G:O,6,FALSE))</f>
        <v/>
      </c>
      <c r="H85" s="125" t="str">
        <f ca="1">IF(AND(Inf.!C$10="Onsight",VLOOKUP(E85,Q3.SL!G:O,6,FALSE)="TOP"),VLOOKUP(E85,Q3.SL!G:O,6,FALSE)&amp;"("&amp;VLOOKUP(E85,Q3.SL!G:O,4,FALSE)&amp;")",VLOOKUP(E85,Q3.SL!G:O,6,FALSE))</f>
        <v/>
      </c>
      <c r="I85" s="125" t="str">
        <f ca="1">IF(AND(Inf.!C$10="Onsight",VLOOKUP(E85,Q4.SL!G:O,6,FALSE)="TOP"),VLOOKUP(E85,Q4.SL!G:O,6,FALSE)&amp;"("&amp;VLOOKUP(E85,Q4.SL!G:O,4,FALSE)&amp;")",VLOOKUP(E85,Q4.SL!G:O,6,FALSE))</f>
        <v/>
      </c>
      <c r="J85" s="54" t="str">
        <f ca="1">IFERROR(VLOOKUP(E85,Rec.!H:N,7,FALSE),"")</f>
        <v/>
      </c>
      <c r="K85" s="99" t="str">
        <f ca="1">IFERROR(VLOOKUP(E85,SF.SL!F:J,5,FALSE),"")</f>
        <v/>
      </c>
      <c r="L85" s="55" t="str">
        <f ca="1">IF(ROW()-9&gt;Inf.!$O$2,"",VLOOKUP(E85,SF.SL!F:J,4,FALSE))</f>
        <v/>
      </c>
      <c r="M85" s="54" t="str">
        <f ca="1">IF(ROW()-9&gt;Inf.!$O$2,"",VLOOKUP(E85,SF.SL!F:O,10,FALSE))</f>
        <v/>
      </c>
      <c r="N85" s="99">
        <f ca="1">IFERROR(VLOOKUP(E85,F.SL!F:J,5,FALSE),"")</f>
        <v>1.01</v>
      </c>
      <c r="O85" s="55" t="str">
        <f>IF(ROW()-9&gt;Inf.!$F$10,"",VLOOKUP(E85,F.SL!F:J,4,FALSE))</f>
        <v/>
      </c>
      <c r="P85" s="54" t="str">
        <f>IF(ROW()-9&gt;Inf.!$F$10,"",VLOOKUP(E85,F.SL!F:O,10,FALSE))</f>
        <v/>
      </c>
      <c r="Q85" s="50"/>
    </row>
    <row r="86" spans="1:17" ht="21.95" customHeight="1">
      <c r="A86" s="52" t="str">
        <f ca="1">IFERROR(VLOOKUP(E86,Rec.!Q:R,2,FALSE),"")</f>
        <v/>
      </c>
      <c r="B86" s="53" t="str">
        <f ca="1">IFERROR(VLOOKUP(E86,Rec.!B:H,4,FALSE),"")</f>
        <v/>
      </c>
      <c r="C86" s="53" t="str">
        <f ca="1">IFERROR(VLOOKUP(E86,Rec.!B:H,5,FALSE),"")</f>
        <v/>
      </c>
      <c r="D86" s="52" t="str">
        <f ca="1">IFERROR(VLOOKUP(E86,Rec.!B:H,6,FALSE),"")</f>
        <v/>
      </c>
      <c r="E86" s="91" t="str">
        <f ca="1">IFERROR(VLOOKUP(ROW()-9,Rec.!T:U,2,FALSE),"")</f>
        <v/>
      </c>
      <c r="F86" s="99" t="str">
        <f ca="1">IF(AND(Inf.!C$10="Onsight",VLOOKUP(E86,Q1.SL!F:M,6,FALSE)="TOP"),VLOOKUP(E86,Q1.SL!F:M,6,FALSE)&amp;"("&amp;VLOOKUP(E86,Q1.SL!F:M,4,FALSE)&amp;")",VLOOKUP(E86,Q1.SL!F:M,6,FALSE))</f>
        <v/>
      </c>
      <c r="G86" s="99" t="str">
        <f ca="1">IF(AND(Inf.!C$10="Onsight",VLOOKUP(E86,Q2.SL!G:O,6,FALSE)="TOP"),VLOOKUP(E86,Q2.SL!G:O,6,FALSE)&amp;"("&amp;VLOOKUP(E86,Q2.SL!G:O,4,FALSE)&amp;")",VLOOKUP(E86,Q2.SL!G:O,6,FALSE))</f>
        <v/>
      </c>
      <c r="H86" s="125" t="str">
        <f ca="1">IF(AND(Inf.!C$10="Onsight",VLOOKUP(E86,Q3.SL!G:O,6,FALSE)="TOP"),VLOOKUP(E86,Q3.SL!G:O,6,FALSE)&amp;"("&amp;VLOOKUP(E86,Q3.SL!G:O,4,FALSE)&amp;")",VLOOKUP(E86,Q3.SL!G:O,6,FALSE))</f>
        <v/>
      </c>
      <c r="I86" s="125" t="str">
        <f ca="1">IF(AND(Inf.!C$10="Onsight",VLOOKUP(E86,Q4.SL!G:O,6,FALSE)="TOP"),VLOOKUP(E86,Q4.SL!G:O,6,FALSE)&amp;"("&amp;VLOOKUP(E86,Q4.SL!G:O,4,FALSE)&amp;")",VLOOKUP(E86,Q4.SL!G:O,6,FALSE))</f>
        <v/>
      </c>
      <c r="J86" s="54" t="str">
        <f ca="1">IFERROR(VLOOKUP(E86,Rec.!H:N,7,FALSE),"")</f>
        <v/>
      </c>
      <c r="K86" s="99" t="str">
        <f ca="1">IFERROR(VLOOKUP(E86,SF.SL!F:J,5,FALSE),"")</f>
        <v/>
      </c>
      <c r="L86" s="55" t="str">
        <f ca="1">IF(ROW()-9&gt;Inf.!$O$2,"",VLOOKUP(E86,SF.SL!F:J,4,FALSE))</f>
        <v/>
      </c>
      <c r="M86" s="54" t="str">
        <f ca="1">IF(ROW()-9&gt;Inf.!$O$2,"",VLOOKUP(E86,SF.SL!F:O,10,FALSE))</f>
        <v/>
      </c>
      <c r="N86" s="99">
        <f ca="1">IFERROR(VLOOKUP(E86,F.SL!F:J,5,FALSE),"")</f>
        <v>1.01</v>
      </c>
      <c r="O86" s="55" t="str">
        <f>IF(ROW()-9&gt;Inf.!$F$10,"",VLOOKUP(E86,F.SL!F:J,4,FALSE))</f>
        <v/>
      </c>
      <c r="P86" s="54" t="str">
        <f>IF(ROW()-9&gt;Inf.!$F$10,"",VLOOKUP(E86,F.SL!F:O,10,FALSE))</f>
        <v/>
      </c>
      <c r="Q86" s="50"/>
    </row>
    <row r="87" spans="1:17" ht="21.95" customHeight="1">
      <c r="A87" s="52" t="str">
        <f ca="1">IFERROR(VLOOKUP(E87,Rec.!Q:R,2,FALSE),"")</f>
        <v/>
      </c>
      <c r="B87" s="53" t="str">
        <f ca="1">IFERROR(VLOOKUP(E87,Rec.!B:H,4,FALSE),"")</f>
        <v/>
      </c>
      <c r="C87" s="53" t="str">
        <f ca="1">IFERROR(VLOOKUP(E87,Rec.!B:H,5,FALSE),"")</f>
        <v/>
      </c>
      <c r="D87" s="52" t="str">
        <f ca="1">IFERROR(VLOOKUP(E87,Rec.!B:H,6,FALSE),"")</f>
        <v/>
      </c>
      <c r="E87" s="91" t="str">
        <f ca="1">IFERROR(VLOOKUP(ROW()-9,Rec.!T:U,2,FALSE),"")</f>
        <v/>
      </c>
      <c r="F87" s="99" t="str">
        <f ca="1">IF(AND(Inf.!C$10="Onsight",VLOOKUP(E87,Q1.SL!F:M,6,FALSE)="TOP"),VLOOKUP(E87,Q1.SL!F:M,6,FALSE)&amp;"("&amp;VLOOKUP(E87,Q1.SL!F:M,4,FALSE)&amp;")",VLOOKUP(E87,Q1.SL!F:M,6,FALSE))</f>
        <v/>
      </c>
      <c r="G87" s="99" t="str">
        <f ca="1">IF(AND(Inf.!C$10="Onsight",VLOOKUP(E87,Q2.SL!G:O,6,FALSE)="TOP"),VLOOKUP(E87,Q2.SL!G:O,6,FALSE)&amp;"("&amp;VLOOKUP(E87,Q2.SL!G:O,4,FALSE)&amp;")",VLOOKUP(E87,Q2.SL!G:O,6,FALSE))</f>
        <v/>
      </c>
      <c r="H87" s="125" t="str">
        <f ca="1">IF(AND(Inf.!C$10="Onsight",VLOOKUP(E87,Q3.SL!G:O,6,FALSE)="TOP"),VLOOKUP(E87,Q3.SL!G:O,6,FALSE)&amp;"("&amp;VLOOKUP(E87,Q3.SL!G:O,4,FALSE)&amp;")",VLOOKUP(E87,Q3.SL!G:O,6,FALSE))</f>
        <v/>
      </c>
      <c r="I87" s="125" t="str">
        <f ca="1">IF(AND(Inf.!C$10="Onsight",VLOOKUP(E87,Q4.SL!G:O,6,FALSE)="TOP"),VLOOKUP(E87,Q4.SL!G:O,6,FALSE)&amp;"("&amp;VLOOKUP(E87,Q4.SL!G:O,4,FALSE)&amp;")",VLOOKUP(E87,Q4.SL!G:O,6,FALSE))</f>
        <v/>
      </c>
      <c r="J87" s="54" t="str">
        <f ca="1">IFERROR(VLOOKUP(E87,Rec.!H:N,7,FALSE),"")</f>
        <v/>
      </c>
      <c r="K87" s="99" t="str">
        <f ca="1">IFERROR(VLOOKUP(E87,SF.SL!F:J,5,FALSE),"")</f>
        <v/>
      </c>
      <c r="L87" s="55" t="str">
        <f ca="1">IF(ROW()-9&gt;Inf.!$O$2,"",VLOOKUP(E87,SF.SL!F:J,4,FALSE))</f>
        <v/>
      </c>
      <c r="M87" s="54" t="str">
        <f ca="1">IF(ROW()-9&gt;Inf.!$O$2,"",VLOOKUP(E87,SF.SL!F:O,10,FALSE))</f>
        <v/>
      </c>
      <c r="N87" s="99">
        <f ca="1">IFERROR(VLOOKUP(E87,F.SL!F:J,5,FALSE),"")</f>
        <v>1.01</v>
      </c>
      <c r="O87" s="55" t="str">
        <f>IF(ROW()-9&gt;Inf.!$F$10,"",VLOOKUP(E87,F.SL!F:J,4,FALSE))</f>
        <v/>
      </c>
      <c r="P87" s="54" t="str">
        <f>IF(ROW()-9&gt;Inf.!$F$10,"",VLOOKUP(E87,F.SL!F:O,10,FALSE))</f>
        <v/>
      </c>
      <c r="Q87" s="50"/>
    </row>
    <row r="88" spans="1:17" ht="21.95" customHeight="1">
      <c r="A88" s="52" t="str">
        <f ca="1">IFERROR(VLOOKUP(E88,Rec.!Q:R,2,FALSE),"")</f>
        <v/>
      </c>
      <c r="B88" s="53" t="str">
        <f ca="1">IFERROR(VLOOKUP(E88,Rec.!B:H,4,FALSE),"")</f>
        <v/>
      </c>
      <c r="C88" s="53" t="str">
        <f ca="1">IFERROR(VLOOKUP(E88,Rec.!B:H,5,FALSE),"")</f>
        <v/>
      </c>
      <c r="D88" s="52" t="str">
        <f ca="1">IFERROR(VLOOKUP(E88,Rec.!B:H,6,FALSE),"")</f>
        <v/>
      </c>
      <c r="E88" s="91" t="str">
        <f ca="1">IFERROR(VLOOKUP(ROW()-9,Rec.!T:U,2,FALSE),"")</f>
        <v/>
      </c>
      <c r="F88" s="99" t="str">
        <f ca="1">IF(AND(Inf.!C$10="Onsight",VLOOKUP(E88,Q1.SL!F:M,6,FALSE)="TOP"),VLOOKUP(E88,Q1.SL!F:M,6,FALSE)&amp;"("&amp;VLOOKUP(E88,Q1.SL!F:M,4,FALSE)&amp;")",VLOOKUP(E88,Q1.SL!F:M,6,FALSE))</f>
        <v/>
      </c>
      <c r="G88" s="99" t="str">
        <f ca="1">IF(AND(Inf.!C$10="Onsight",VLOOKUP(E88,Q2.SL!G:O,6,FALSE)="TOP"),VLOOKUP(E88,Q2.SL!G:O,6,FALSE)&amp;"("&amp;VLOOKUP(E88,Q2.SL!G:O,4,FALSE)&amp;")",VLOOKUP(E88,Q2.SL!G:O,6,FALSE))</f>
        <v/>
      </c>
      <c r="H88" s="125" t="str">
        <f ca="1">IF(AND(Inf.!C$10="Onsight",VLOOKUP(E88,Q3.SL!G:O,6,FALSE)="TOP"),VLOOKUP(E88,Q3.SL!G:O,6,FALSE)&amp;"("&amp;VLOOKUP(E88,Q3.SL!G:O,4,FALSE)&amp;")",VLOOKUP(E88,Q3.SL!G:O,6,FALSE))</f>
        <v/>
      </c>
      <c r="I88" s="125" t="str">
        <f ca="1">IF(AND(Inf.!C$10="Onsight",VLOOKUP(E88,Q4.SL!G:O,6,FALSE)="TOP"),VLOOKUP(E88,Q4.SL!G:O,6,FALSE)&amp;"("&amp;VLOOKUP(E88,Q4.SL!G:O,4,FALSE)&amp;")",VLOOKUP(E88,Q4.SL!G:O,6,FALSE))</f>
        <v/>
      </c>
      <c r="J88" s="54" t="str">
        <f ca="1">IFERROR(VLOOKUP(E88,Rec.!H:N,7,FALSE),"")</f>
        <v/>
      </c>
      <c r="K88" s="99" t="str">
        <f ca="1">IFERROR(VLOOKUP(E88,SF.SL!F:J,5,FALSE),"")</f>
        <v/>
      </c>
      <c r="L88" s="55" t="str">
        <f ca="1">IF(ROW()-9&gt;Inf.!$O$2,"",VLOOKUP(E88,SF.SL!F:J,4,FALSE))</f>
        <v/>
      </c>
      <c r="M88" s="54" t="str">
        <f ca="1">IF(ROW()-9&gt;Inf.!$O$2,"",VLOOKUP(E88,SF.SL!F:O,10,FALSE))</f>
        <v/>
      </c>
      <c r="N88" s="99">
        <f ca="1">IFERROR(VLOOKUP(E88,F.SL!F:J,5,FALSE),"")</f>
        <v>1.01</v>
      </c>
      <c r="O88" s="55" t="str">
        <f>IF(ROW()-9&gt;Inf.!$F$10,"",VLOOKUP(E88,F.SL!F:J,4,FALSE))</f>
        <v/>
      </c>
      <c r="P88" s="54" t="str">
        <f>IF(ROW()-9&gt;Inf.!$F$10,"",VLOOKUP(E88,F.SL!F:O,10,FALSE))</f>
        <v/>
      </c>
      <c r="Q88" s="50"/>
    </row>
    <row r="89" spans="1:17" ht="21.95" customHeight="1">
      <c r="A89" s="52" t="str">
        <f ca="1">IFERROR(VLOOKUP(E89,Rec.!Q:R,2,FALSE),"")</f>
        <v/>
      </c>
      <c r="B89" s="53" t="str">
        <f ca="1">IFERROR(VLOOKUP(E89,Rec.!B:H,4,FALSE),"")</f>
        <v/>
      </c>
      <c r="C89" s="53" t="str">
        <f ca="1">IFERROR(VLOOKUP(E89,Rec.!B:H,5,FALSE),"")</f>
        <v/>
      </c>
      <c r="D89" s="52" t="str">
        <f ca="1">IFERROR(VLOOKUP(E89,Rec.!B:H,6,FALSE),"")</f>
        <v/>
      </c>
      <c r="E89" s="91" t="str">
        <f ca="1">IFERROR(VLOOKUP(ROW()-9,Rec.!T:U,2,FALSE),"")</f>
        <v/>
      </c>
      <c r="F89" s="99" t="str">
        <f ca="1">IF(AND(Inf.!C$10="Onsight",VLOOKUP(E89,Q1.SL!F:M,6,FALSE)="TOP"),VLOOKUP(E89,Q1.SL!F:M,6,FALSE)&amp;"("&amp;VLOOKUP(E89,Q1.SL!F:M,4,FALSE)&amp;")",VLOOKUP(E89,Q1.SL!F:M,6,FALSE))</f>
        <v/>
      </c>
      <c r="G89" s="99" t="str">
        <f ca="1">IF(AND(Inf.!C$10="Onsight",VLOOKUP(E89,Q2.SL!G:O,6,FALSE)="TOP"),VLOOKUP(E89,Q2.SL!G:O,6,FALSE)&amp;"("&amp;VLOOKUP(E89,Q2.SL!G:O,4,FALSE)&amp;")",VLOOKUP(E89,Q2.SL!G:O,6,FALSE))</f>
        <v/>
      </c>
      <c r="H89" s="125" t="str">
        <f ca="1">IF(AND(Inf.!C$10="Onsight",VLOOKUP(E89,Q3.SL!G:O,6,FALSE)="TOP"),VLOOKUP(E89,Q3.SL!G:O,6,FALSE)&amp;"("&amp;VLOOKUP(E89,Q3.SL!G:O,4,FALSE)&amp;")",VLOOKUP(E89,Q3.SL!G:O,6,FALSE))</f>
        <v/>
      </c>
      <c r="I89" s="125" t="str">
        <f ca="1">IF(AND(Inf.!C$10="Onsight",VLOOKUP(E89,Q4.SL!G:O,6,FALSE)="TOP"),VLOOKUP(E89,Q4.SL!G:O,6,FALSE)&amp;"("&amp;VLOOKUP(E89,Q4.SL!G:O,4,FALSE)&amp;")",VLOOKUP(E89,Q4.SL!G:O,6,FALSE))</f>
        <v/>
      </c>
      <c r="J89" s="54" t="str">
        <f ca="1">IFERROR(VLOOKUP(E89,Rec.!H:N,7,FALSE),"")</f>
        <v/>
      </c>
      <c r="K89" s="99" t="str">
        <f ca="1">IFERROR(VLOOKUP(E89,SF.SL!F:J,5,FALSE),"")</f>
        <v/>
      </c>
      <c r="L89" s="55" t="str">
        <f ca="1">IF(ROW()-9&gt;Inf.!$O$2,"",VLOOKUP(E89,SF.SL!F:J,4,FALSE))</f>
        <v/>
      </c>
      <c r="M89" s="54" t="str">
        <f ca="1">IF(ROW()-9&gt;Inf.!$O$2,"",VLOOKUP(E89,SF.SL!F:O,10,FALSE))</f>
        <v/>
      </c>
      <c r="N89" s="99">
        <f ca="1">IFERROR(VLOOKUP(E89,F.SL!F:J,5,FALSE),"")</f>
        <v>1.01</v>
      </c>
      <c r="O89" s="55" t="str">
        <f>IF(ROW()-9&gt;Inf.!$F$10,"",VLOOKUP(E89,F.SL!F:J,4,FALSE))</f>
        <v/>
      </c>
      <c r="P89" s="54" t="str">
        <f>IF(ROW()-9&gt;Inf.!$F$10,"",VLOOKUP(E89,F.SL!F:O,10,FALSE))</f>
        <v/>
      </c>
      <c r="Q89" s="50"/>
    </row>
    <row r="90" spans="1:17" ht="21.95" customHeight="1">
      <c r="A90" s="52" t="str">
        <f ca="1">IFERROR(VLOOKUP(E90,Rec.!Q:R,2,FALSE),"")</f>
        <v/>
      </c>
      <c r="B90" s="53" t="str">
        <f ca="1">IFERROR(VLOOKUP(E90,Rec.!B:H,4,FALSE),"")</f>
        <v/>
      </c>
      <c r="C90" s="53" t="str">
        <f ca="1">IFERROR(VLOOKUP(E90,Rec.!B:H,5,FALSE),"")</f>
        <v/>
      </c>
      <c r="D90" s="52" t="str">
        <f ca="1">IFERROR(VLOOKUP(E90,Rec.!B:H,6,FALSE),"")</f>
        <v/>
      </c>
      <c r="E90" s="91" t="str">
        <f ca="1">IFERROR(VLOOKUP(ROW()-9,Rec.!T:U,2,FALSE),"")</f>
        <v/>
      </c>
      <c r="F90" s="99" t="str">
        <f ca="1">IF(AND(Inf.!C$10="Onsight",VLOOKUP(E90,Q1.SL!F:M,6,FALSE)="TOP"),VLOOKUP(E90,Q1.SL!F:M,6,FALSE)&amp;"("&amp;VLOOKUP(E90,Q1.SL!F:M,4,FALSE)&amp;")",VLOOKUP(E90,Q1.SL!F:M,6,FALSE))</f>
        <v/>
      </c>
      <c r="G90" s="99" t="str">
        <f ca="1">IF(AND(Inf.!C$10="Onsight",VLOOKUP(E90,Q2.SL!G:O,6,FALSE)="TOP"),VLOOKUP(E90,Q2.SL!G:O,6,FALSE)&amp;"("&amp;VLOOKUP(E90,Q2.SL!G:O,4,FALSE)&amp;")",VLOOKUP(E90,Q2.SL!G:O,6,FALSE))</f>
        <v/>
      </c>
      <c r="H90" s="125" t="str">
        <f ca="1">IF(AND(Inf.!C$10="Onsight",VLOOKUP(E90,Q3.SL!G:O,6,FALSE)="TOP"),VLOOKUP(E90,Q3.SL!G:O,6,FALSE)&amp;"("&amp;VLOOKUP(E90,Q3.SL!G:O,4,FALSE)&amp;")",VLOOKUP(E90,Q3.SL!G:O,6,FALSE))</f>
        <v/>
      </c>
      <c r="I90" s="125" t="str">
        <f ca="1">IF(AND(Inf.!C$10="Onsight",VLOOKUP(E90,Q4.SL!G:O,6,FALSE)="TOP"),VLOOKUP(E90,Q4.SL!G:O,6,FALSE)&amp;"("&amp;VLOOKUP(E90,Q4.SL!G:O,4,FALSE)&amp;")",VLOOKUP(E90,Q4.SL!G:O,6,FALSE))</f>
        <v/>
      </c>
      <c r="J90" s="54" t="str">
        <f ca="1">IFERROR(VLOOKUP(E90,Rec.!H:N,7,FALSE),"")</f>
        <v/>
      </c>
      <c r="K90" s="99" t="str">
        <f ca="1">IFERROR(VLOOKUP(E90,SF.SL!F:J,5,FALSE),"")</f>
        <v/>
      </c>
      <c r="L90" s="55" t="str">
        <f ca="1">IF(ROW()-9&gt;Inf.!$O$2,"",VLOOKUP(E90,SF.SL!F:J,4,FALSE))</f>
        <v/>
      </c>
      <c r="M90" s="54" t="str">
        <f ca="1">IF(ROW()-9&gt;Inf.!$O$2,"",VLOOKUP(E90,SF.SL!F:O,10,FALSE))</f>
        <v/>
      </c>
      <c r="N90" s="99">
        <f ca="1">IFERROR(VLOOKUP(E90,F.SL!F:J,5,FALSE),"")</f>
        <v>1.01</v>
      </c>
      <c r="O90" s="55" t="str">
        <f>IF(ROW()-9&gt;Inf.!$F$10,"",VLOOKUP(E90,F.SL!F:J,4,FALSE))</f>
        <v/>
      </c>
      <c r="P90" s="54" t="str">
        <f>IF(ROW()-9&gt;Inf.!$F$10,"",VLOOKUP(E90,F.SL!F:O,10,FALSE))</f>
        <v/>
      </c>
      <c r="Q90" s="50"/>
    </row>
    <row r="91" spans="1:17" ht="21.95" customHeight="1">
      <c r="A91" s="52" t="str">
        <f ca="1">IFERROR(VLOOKUP(E91,Rec.!Q:R,2,FALSE),"")</f>
        <v/>
      </c>
      <c r="B91" s="53" t="str">
        <f ca="1">IFERROR(VLOOKUP(E91,Rec.!B:H,4,FALSE),"")</f>
        <v/>
      </c>
      <c r="C91" s="53" t="str">
        <f ca="1">IFERROR(VLOOKUP(E91,Rec.!B:H,5,FALSE),"")</f>
        <v/>
      </c>
      <c r="D91" s="52" t="str">
        <f ca="1">IFERROR(VLOOKUP(E91,Rec.!B:H,6,FALSE),"")</f>
        <v/>
      </c>
      <c r="E91" s="91" t="str">
        <f ca="1">IFERROR(VLOOKUP(ROW()-9,Rec.!T:U,2,FALSE),"")</f>
        <v/>
      </c>
      <c r="F91" s="99" t="str">
        <f ca="1">IF(AND(Inf.!C$10="Onsight",VLOOKUP(E91,Q1.SL!F:M,6,FALSE)="TOP"),VLOOKUP(E91,Q1.SL!F:M,6,FALSE)&amp;"("&amp;VLOOKUP(E91,Q1.SL!F:M,4,FALSE)&amp;")",VLOOKUP(E91,Q1.SL!F:M,6,FALSE))</f>
        <v/>
      </c>
      <c r="G91" s="99" t="str">
        <f ca="1">IF(AND(Inf.!C$10="Onsight",VLOOKUP(E91,Q2.SL!G:O,6,FALSE)="TOP"),VLOOKUP(E91,Q2.SL!G:O,6,FALSE)&amp;"("&amp;VLOOKUP(E91,Q2.SL!G:O,4,FALSE)&amp;")",VLOOKUP(E91,Q2.SL!G:O,6,FALSE))</f>
        <v/>
      </c>
      <c r="H91" s="125" t="str">
        <f ca="1">IF(AND(Inf.!C$10="Onsight",VLOOKUP(E91,Q3.SL!G:O,6,FALSE)="TOP"),VLOOKUP(E91,Q3.SL!G:O,6,FALSE)&amp;"("&amp;VLOOKUP(E91,Q3.SL!G:O,4,FALSE)&amp;")",VLOOKUP(E91,Q3.SL!G:O,6,FALSE))</f>
        <v/>
      </c>
      <c r="I91" s="125" t="str">
        <f ca="1">IF(AND(Inf.!C$10="Onsight",VLOOKUP(E91,Q4.SL!G:O,6,FALSE)="TOP"),VLOOKUP(E91,Q4.SL!G:O,6,FALSE)&amp;"("&amp;VLOOKUP(E91,Q4.SL!G:O,4,FALSE)&amp;")",VLOOKUP(E91,Q4.SL!G:O,6,FALSE))</f>
        <v/>
      </c>
      <c r="J91" s="54" t="str">
        <f ca="1">IFERROR(VLOOKUP(E91,Rec.!H:N,7,FALSE),"")</f>
        <v/>
      </c>
      <c r="K91" s="99" t="str">
        <f ca="1">IFERROR(VLOOKUP(E91,SF.SL!F:J,5,FALSE),"")</f>
        <v/>
      </c>
      <c r="L91" s="55" t="str">
        <f ca="1">IF(ROW()-9&gt;Inf.!$O$2,"",VLOOKUP(E91,SF.SL!F:J,4,FALSE))</f>
        <v/>
      </c>
      <c r="M91" s="54" t="str">
        <f ca="1">IF(ROW()-9&gt;Inf.!$O$2,"",VLOOKUP(E91,SF.SL!F:O,10,FALSE))</f>
        <v/>
      </c>
      <c r="N91" s="99">
        <f ca="1">IFERROR(VLOOKUP(E91,F.SL!F:J,5,FALSE),"")</f>
        <v>1.01</v>
      </c>
      <c r="O91" s="55" t="str">
        <f>IF(ROW()-9&gt;Inf.!$F$10,"",VLOOKUP(E91,F.SL!F:J,4,FALSE))</f>
        <v/>
      </c>
      <c r="P91" s="54" t="str">
        <f>IF(ROW()-9&gt;Inf.!$F$10,"",VLOOKUP(E91,F.SL!F:O,10,FALSE))</f>
        <v/>
      </c>
      <c r="Q91" s="50"/>
    </row>
    <row r="92" spans="1:17" ht="21.95" customHeight="1">
      <c r="A92" s="52" t="str">
        <f ca="1">IFERROR(VLOOKUP(E92,Rec.!Q:R,2,FALSE),"")</f>
        <v/>
      </c>
      <c r="B92" s="53" t="str">
        <f ca="1">IFERROR(VLOOKUP(E92,Rec.!B:H,4,FALSE),"")</f>
        <v/>
      </c>
      <c r="C92" s="53" t="str">
        <f ca="1">IFERROR(VLOOKUP(E92,Rec.!B:H,5,FALSE),"")</f>
        <v/>
      </c>
      <c r="D92" s="52" t="str">
        <f ca="1">IFERROR(VLOOKUP(E92,Rec.!B:H,6,FALSE),"")</f>
        <v/>
      </c>
      <c r="E92" s="91" t="str">
        <f ca="1">IFERROR(VLOOKUP(ROW()-9,Rec.!T:U,2,FALSE),"")</f>
        <v/>
      </c>
      <c r="F92" s="99" t="str">
        <f ca="1">IF(AND(Inf.!C$10="Onsight",VLOOKUP(E92,Q1.SL!F:M,6,FALSE)="TOP"),VLOOKUP(E92,Q1.SL!F:M,6,FALSE)&amp;"("&amp;VLOOKUP(E92,Q1.SL!F:M,4,FALSE)&amp;")",VLOOKUP(E92,Q1.SL!F:M,6,FALSE))</f>
        <v/>
      </c>
      <c r="G92" s="99" t="str">
        <f ca="1">IF(AND(Inf.!C$10="Onsight",VLOOKUP(E92,Q2.SL!G:O,6,FALSE)="TOP"),VLOOKUP(E92,Q2.SL!G:O,6,FALSE)&amp;"("&amp;VLOOKUP(E92,Q2.SL!G:O,4,FALSE)&amp;")",VLOOKUP(E92,Q2.SL!G:O,6,FALSE))</f>
        <v/>
      </c>
      <c r="H92" s="125" t="str">
        <f ca="1">IF(AND(Inf.!C$10="Onsight",VLOOKUP(E92,Q3.SL!G:O,6,FALSE)="TOP"),VLOOKUP(E92,Q3.SL!G:O,6,FALSE)&amp;"("&amp;VLOOKUP(E92,Q3.SL!G:O,4,FALSE)&amp;")",VLOOKUP(E92,Q3.SL!G:O,6,FALSE))</f>
        <v/>
      </c>
      <c r="I92" s="125" t="str">
        <f ca="1">IF(AND(Inf.!C$10="Onsight",VLOOKUP(E92,Q4.SL!G:O,6,FALSE)="TOP"),VLOOKUP(E92,Q4.SL!G:O,6,FALSE)&amp;"("&amp;VLOOKUP(E92,Q4.SL!G:O,4,FALSE)&amp;")",VLOOKUP(E92,Q4.SL!G:O,6,FALSE))</f>
        <v/>
      </c>
      <c r="J92" s="54" t="str">
        <f ca="1">IFERROR(VLOOKUP(E92,Rec.!H:N,7,FALSE),"")</f>
        <v/>
      </c>
      <c r="K92" s="99" t="str">
        <f ca="1">IFERROR(VLOOKUP(E92,SF.SL!F:J,5,FALSE),"")</f>
        <v/>
      </c>
      <c r="L92" s="55" t="str">
        <f ca="1">IF(ROW()-9&gt;Inf.!$O$2,"",VLOOKUP(E92,SF.SL!F:J,4,FALSE))</f>
        <v/>
      </c>
      <c r="M92" s="54" t="str">
        <f ca="1">IF(ROW()-9&gt;Inf.!$O$2,"",VLOOKUP(E92,SF.SL!F:O,10,FALSE))</f>
        <v/>
      </c>
      <c r="N92" s="99">
        <f ca="1">IFERROR(VLOOKUP(E92,F.SL!F:J,5,FALSE),"")</f>
        <v>1.01</v>
      </c>
      <c r="O92" s="55" t="str">
        <f>IF(ROW()-9&gt;Inf.!$F$10,"",VLOOKUP(E92,F.SL!F:J,4,FALSE))</f>
        <v/>
      </c>
      <c r="P92" s="54" t="str">
        <f>IF(ROW()-9&gt;Inf.!$F$10,"",VLOOKUP(E92,F.SL!F:O,10,FALSE))</f>
        <v/>
      </c>
      <c r="Q92" s="50"/>
    </row>
    <row r="93" spans="1:17" ht="21.95" customHeight="1">
      <c r="A93" s="52" t="str">
        <f ca="1">IFERROR(VLOOKUP(E93,Rec.!Q:R,2,FALSE),"")</f>
        <v/>
      </c>
      <c r="B93" s="53" t="str">
        <f ca="1">IFERROR(VLOOKUP(E93,Rec.!B:H,4,FALSE),"")</f>
        <v/>
      </c>
      <c r="C93" s="53" t="str">
        <f ca="1">IFERROR(VLOOKUP(E93,Rec.!B:H,5,FALSE),"")</f>
        <v/>
      </c>
      <c r="D93" s="52" t="str">
        <f ca="1">IFERROR(VLOOKUP(E93,Rec.!B:H,6,FALSE),"")</f>
        <v/>
      </c>
      <c r="E93" s="91" t="str">
        <f ca="1">IFERROR(VLOOKUP(ROW()-9,Rec.!T:U,2,FALSE),"")</f>
        <v/>
      </c>
      <c r="F93" s="99" t="str">
        <f ca="1">IF(AND(Inf.!C$10="Onsight",VLOOKUP(E93,Q1.SL!F:M,6,FALSE)="TOP"),VLOOKUP(E93,Q1.SL!F:M,6,FALSE)&amp;"("&amp;VLOOKUP(E93,Q1.SL!F:M,4,FALSE)&amp;")",VLOOKUP(E93,Q1.SL!F:M,6,FALSE))</f>
        <v/>
      </c>
      <c r="G93" s="99" t="str">
        <f ca="1">IF(AND(Inf.!C$10="Onsight",VLOOKUP(E93,Q2.SL!G:O,6,FALSE)="TOP"),VLOOKUP(E93,Q2.SL!G:O,6,FALSE)&amp;"("&amp;VLOOKUP(E93,Q2.SL!G:O,4,FALSE)&amp;")",VLOOKUP(E93,Q2.SL!G:O,6,FALSE))</f>
        <v/>
      </c>
      <c r="H93" s="125" t="str">
        <f ca="1">IF(AND(Inf.!C$10="Onsight",VLOOKUP(E93,Q3.SL!G:O,6,FALSE)="TOP"),VLOOKUP(E93,Q3.SL!G:O,6,FALSE)&amp;"("&amp;VLOOKUP(E93,Q3.SL!G:O,4,FALSE)&amp;")",VLOOKUP(E93,Q3.SL!G:O,6,FALSE))</f>
        <v/>
      </c>
      <c r="I93" s="125" t="str">
        <f ca="1">IF(AND(Inf.!C$10="Onsight",VLOOKUP(E93,Q4.SL!G:O,6,FALSE)="TOP"),VLOOKUP(E93,Q4.SL!G:O,6,FALSE)&amp;"("&amp;VLOOKUP(E93,Q4.SL!G:O,4,FALSE)&amp;")",VLOOKUP(E93,Q4.SL!G:O,6,FALSE))</f>
        <v/>
      </c>
      <c r="J93" s="54" t="str">
        <f ca="1">IFERROR(VLOOKUP(E93,Rec.!H:N,7,FALSE),"")</f>
        <v/>
      </c>
      <c r="K93" s="99" t="str">
        <f ca="1">IFERROR(VLOOKUP(E93,SF.SL!F:J,5,FALSE),"")</f>
        <v/>
      </c>
      <c r="L93" s="55" t="str">
        <f ca="1">IF(ROW()-9&gt;Inf.!$O$2,"",VLOOKUP(E93,SF.SL!F:J,4,FALSE))</f>
        <v/>
      </c>
      <c r="M93" s="54" t="str">
        <f ca="1">IF(ROW()-9&gt;Inf.!$O$2,"",VLOOKUP(E93,SF.SL!F:O,10,FALSE))</f>
        <v/>
      </c>
      <c r="N93" s="99">
        <f ca="1">IFERROR(VLOOKUP(E93,F.SL!F:J,5,FALSE),"")</f>
        <v>1.01</v>
      </c>
      <c r="O93" s="55" t="str">
        <f>IF(ROW()-9&gt;Inf.!$F$10,"",VLOOKUP(E93,F.SL!F:J,4,FALSE))</f>
        <v/>
      </c>
      <c r="P93" s="54" t="str">
        <f>IF(ROW()-9&gt;Inf.!$F$10,"",VLOOKUP(E93,F.SL!F:O,10,FALSE))</f>
        <v/>
      </c>
      <c r="Q93" s="50"/>
    </row>
    <row r="94" spans="1:17" ht="21.95" customHeight="1">
      <c r="A94" s="52" t="str">
        <f ca="1">IFERROR(VLOOKUP(E94,Rec.!Q:R,2,FALSE),"")</f>
        <v/>
      </c>
      <c r="B94" s="53" t="str">
        <f ca="1">IFERROR(VLOOKUP(E94,Rec.!B:H,4,FALSE),"")</f>
        <v/>
      </c>
      <c r="C94" s="53" t="str">
        <f ca="1">IFERROR(VLOOKUP(E94,Rec.!B:H,5,FALSE),"")</f>
        <v/>
      </c>
      <c r="D94" s="52" t="str">
        <f ca="1">IFERROR(VLOOKUP(E94,Rec.!B:H,6,FALSE),"")</f>
        <v/>
      </c>
      <c r="E94" s="91" t="str">
        <f ca="1">IFERROR(VLOOKUP(ROW()-9,Rec.!T:U,2,FALSE),"")</f>
        <v/>
      </c>
      <c r="F94" s="99" t="str">
        <f ca="1">IF(AND(Inf.!C$10="Onsight",VLOOKUP(E94,Q1.SL!F:M,6,FALSE)="TOP"),VLOOKUP(E94,Q1.SL!F:M,6,FALSE)&amp;"("&amp;VLOOKUP(E94,Q1.SL!F:M,4,FALSE)&amp;")",VLOOKUP(E94,Q1.SL!F:M,6,FALSE))</f>
        <v/>
      </c>
      <c r="G94" s="99" t="str">
        <f ca="1">IF(AND(Inf.!C$10="Onsight",VLOOKUP(E94,Q2.SL!G:O,6,FALSE)="TOP"),VLOOKUP(E94,Q2.SL!G:O,6,FALSE)&amp;"("&amp;VLOOKUP(E94,Q2.SL!G:O,4,FALSE)&amp;")",VLOOKUP(E94,Q2.SL!G:O,6,FALSE))</f>
        <v/>
      </c>
      <c r="H94" s="125" t="str">
        <f ca="1">IF(AND(Inf.!C$10="Onsight",VLOOKUP(E94,Q3.SL!G:O,6,FALSE)="TOP"),VLOOKUP(E94,Q3.SL!G:O,6,FALSE)&amp;"("&amp;VLOOKUP(E94,Q3.SL!G:O,4,FALSE)&amp;")",VLOOKUP(E94,Q3.SL!G:O,6,FALSE))</f>
        <v/>
      </c>
      <c r="I94" s="125" t="str">
        <f ca="1">IF(AND(Inf.!C$10="Onsight",VLOOKUP(E94,Q4.SL!G:O,6,FALSE)="TOP"),VLOOKUP(E94,Q4.SL!G:O,6,FALSE)&amp;"("&amp;VLOOKUP(E94,Q4.SL!G:O,4,FALSE)&amp;")",VLOOKUP(E94,Q4.SL!G:O,6,FALSE))</f>
        <v/>
      </c>
      <c r="J94" s="54" t="str">
        <f ca="1">IFERROR(VLOOKUP(E94,Rec.!H:N,7,FALSE),"")</f>
        <v/>
      </c>
      <c r="K94" s="99" t="str">
        <f ca="1">IFERROR(VLOOKUP(E94,SF.SL!F:J,5,FALSE),"")</f>
        <v/>
      </c>
      <c r="L94" s="55" t="str">
        <f ca="1">IF(ROW()-9&gt;Inf.!$O$2,"",VLOOKUP(E94,SF.SL!F:J,4,FALSE))</f>
        <v/>
      </c>
      <c r="M94" s="54" t="str">
        <f ca="1">IF(ROW()-9&gt;Inf.!$O$2,"",VLOOKUP(E94,SF.SL!F:O,10,FALSE))</f>
        <v/>
      </c>
      <c r="N94" s="99">
        <f ca="1">IFERROR(VLOOKUP(E94,F.SL!F:J,5,FALSE),"")</f>
        <v>1.01</v>
      </c>
      <c r="O94" s="55" t="str">
        <f>IF(ROW()-9&gt;Inf.!$F$10,"",VLOOKUP(E94,F.SL!F:J,4,FALSE))</f>
        <v/>
      </c>
      <c r="P94" s="54" t="str">
        <f>IF(ROW()-9&gt;Inf.!$F$10,"",VLOOKUP(E94,F.SL!F:O,10,FALSE))</f>
        <v/>
      </c>
      <c r="Q94" s="50"/>
    </row>
    <row r="95" spans="1:17" ht="21.95" customHeight="1">
      <c r="A95" s="52" t="str">
        <f ca="1">IFERROR(VLOOKUP(E95,Rec.!Q:R,2,FALSE),"")</f>
        <v/>
      </c>
      <c r="B95" s="53" t="str">
        <f ca="1">IFERROR(VLOOKUP(E95,Rec.!B:H,4,FALSE),"")</f>
        <v/>
      </c>
      <c r="C95" s="53" t="str">
        <f ca="1">IFERROR(VLOOKUP(E95,Rec.!B:H,5,FALSE),"")</f>
        <v/>
      </c>
      <c r="D95" s="52" t="str">
        <f ca="1">IFERROR(VLOOKUP(E95,Rec.!B:H,6,FALSE),"")</f>
        <v/>
      </c>
      <c r="E95" s="91" t="str">
        <f ca="1">IFERROR(VLOOKUP(ROW()-9,Rec.!T:U,2,FALSE),"")</f>
        <v/>
      </c>
      <c r="F95" s="99" t="str">
        <f ca="1">IF(AND(Inf.!C$10="Onsight",VLOOKUP(E95,Q1.SL!F:M,6,FALSE)="TOP"),VLOOKUP(E95,Q1.SL!F:M,6,FALSE)&amp;"("&amp;VLOOKUP(E95,Q1.SL!F:M,4,FALSE)&amp;")",VLOOKUP(E95,Q1.SL!F:M,6,FALSE))</f>
        <v/>
      </c>
      <c r="G95" s="99" t="str">
        <f ca="1">IF(AND(Inf.!C$10="Onsight",VLOOKUP(E95,Q2.SL!G:O,6,FALSE)="TOP"),VLOOKUP(E95,Q2.SL!G:O,6,FALSE)&amp;"("&amp;VLOOKUP(E95,Q2.SL!G:O,4,FALSE)&amp;")",VLOOKUP(E95,Q2.SL!G:O,6,FALSE))</f>
        <v/>
      </c>
      <c r="H95" s="125" t="str">
        <f ca="1">IF(AND(Inf.!C$10="Onsight",VLOOKUP(E95,Q3.SL!G:O,6,FALSE)="TOP"),VLOOKUP(E95,Q3.SL!G:O,6,FALSE)&amp;"("&amp;VLOOKUP(E95,Q3.SL!G:O,4,FALSE)&amp;")",VLOOKUP(E95,Q3.SL!G:O,6,FALSE))</f>
        <v/>
      </c>
      <c r="I95" s="125" t="str">
        <f ca="1">IF(AND(Inf.!C$10="Onsight",VLOOKUP(E95,Q4.SL!G:O,6,FALSE)="TOP"),VLOOKUP(E95,Q4.SL!G:O,6,FALSE)&amp;"("&amp;VLOOKUP(E95,Q4.SL!G:O,4,FALSE)&amp;")",VLOOKUP(E95,Q4.SL!G:O,6,FALSE))</f>
        <v/>
      </c>
      <c r="J95" s="54" t="str">
        <f ca="1">IFERROR(VLOOKUP(E95,Rec.!H:N,7,FALSE),"")</f>
        <v/>
      </c>
      <c r="K95" s="99" t="str">
        <f ca="1">IFERROR(VLOOKUP(E95,SF.SL!F:J,5,FALSE),"")</f>
        <v/>
      </c>
      <c r="L95" s="55" t="str">
        <f ca="1">IF(ROW()-9&gt;Inf.!$O$2,"",VLOOKUP(E95,SF.SL!F:J,4,FALSE))</f>
        <v/>
      </c>
      <c r="M95" s="54" t="str">
        <f ca="1">IF(ROW()-9&gt;Inf.!$O$2,"",VLOOKUP(E95,SF.SL!F:O,10,FALSE))</f>
        <v/>
      </c>
      <c r="N95" s="99">
        <f ca="1">IFERROR(VLOOKUP(E95,F.SL!F:J,5,FALSE),"")</f>
        <v>1.01</v>
      </c>
      <c r="O95" s="55" t="str">
        <f>IF(ROW()-9&gt;Inf.!$F$10,"",VLOOKUP(E95,F.SL!F:J,4,FALSE))</f>
        <v/>
      </c>
      <c r="P95" s="54" t="str">
        <f>IF(ROW()-9&gt;Inf.!$F$10,"",VLOOKUP(E95,F.SL!F:O,10,FALSE))</f>
        <v/>
      </c>
      <c r="Q95" s="50"/>
    </row>
    <row r="96" spans="1:17" ht="21.95" customHeight="1">
      <c r="A96" s="52" t="str">
        <f ca="1">IFERROR(VLOOKUP(E96,Rec.!Q:R,2,FALSE),"")</f>
        <v/>
      </c>
      <c r="B96" s="53" t="str">
        <f ca="1">IFERROR(VLOOKUP(E96,Rec.!B:H,4,FALSE),"")</f>
        <v/>
      </c>
      <c r="C96" s="53" t="str">
        <f ca="1">IFERROR(VLOOKUP(E96,Rec.!B:H,5,FALSE),"")</f>
        <v/>
      </c>
      <c r="D96" s="52" t="str">
        <f ca="1">IFERROR(VLOOKUP(E96,Rec.!B:H,6,FALSE),"")</f>
        <v/>
      </c>
      <c r="E96" s="91" t="str">
        <f ca="1">IFERROR(VLOOKUP(ROW()-9,Rec.!T:U,2,FALSE),"")</f>
        <v/>
      </c>
      <c r="F96" s="99" t="str">
        <f ca="1">IF(AND(Inf.!C$10="Onsight",VLOOKUP(E96,Q1.SL!F:M,6,FALSE)="TOP"),VLOOKUP(E96,Q1.SL!F:M,6,FALSE)&amp;"("&amp;VLOOKUP(E96,Q1.SL!F:M,4,FALSE)&amp;")",VLOOKUP(E96,Q1.SL!F:M,6,FALSE))</f>
        <v/>
      </c>
      <c r="G96" s="99" t="str">
        <f ca="1">IF(AND(Inf.!C$10="Onsight",VLOOKUP(E96,Q2.SL!G:O,6,FALSE)="TOP"),VLOOKUP(E96,Q2.SL!G:O,6,FALSE)&amp;"("&amp;VLOOKUP(E96,Q2.SL!G:O,4,FALSE)&amp;")",VLOOKUP(E96,Q2.SL!G:O,6,FALSE))</f>
        <v/>
      </c>
      <c r="H96" s="125" t="str">
        <f ca="1">IF(AND(Inf.!C$10="Onsight",VLOOKUP(E96,Q3.SL!G:O,6,FALSE)="TOP"),VLOOKUP(E96,Q3.SL!G:O,6,FALSE)&amp;"("&amp;VLOOKUP(E96,Q3.SL!G:O,4,FALSE)&amp;")",VLOOKUP(E96,Q3.SL!G:O,6,FALSE))</f>
        <v/>
      </c>
      <c r="I96" s="125" t="str">
        <f ca="1">IF(AND(Inf.!C$10="Onsight",VLOOKUP(E96,Q4.SL!G:O,6,FALSE)="TOP"),VLOOKUP(E96,Q4.SL!G:O,6,FALSE)&amp;"("&amp;VLOOKUP(E96,Q4.SL!G:O,4,FALSE)&amp;")",VLOOKUP(E96,Q4.SL!G:O,6,FALSE))</f>
        <v/>
      </c>
      <c r="J96" s="54" t="str">
        <f ca="1">IFERROR(VLOOKUP(E96,Rec.!H:N,7,FALSE),"")</f>
        <v/>
      </c>
      <c r="K96" s="99" t="str">
        <f ca="1">IFERROR(VLOOKUP(E96,SF.SL!F:J,5,FALSE),"")</f>
        <v/>
      </c>
      <c r="L96" s="55" t="str">
        <f ca="1">IF(ROW()-9&gt;Inf.!$O$2,"",VLOOKUP(E96,SF.SL!F:J,4,FALSE))</f>
        <v/>
      </c>
      <c r="M96" s="54" t="str">
        <f ca="1">IF(ROW()-9&gt;Inf.!$O$2,"",VLOOKUP(E96,SF.SL!F:O,10,FALSE))</f>
        <v/>
      </c>
      <c r="N96" s="99">
        <f ca="1">IFERROR(VLOOKUP(E96,F.SL!F:J,5,FALSE),"")</f>
        <v>1.01</v>
      </c>
      <c r="O96" s="55" t="str">
        <f>IF(ROW()-9&gt;Inf.!$F$10,"",VLOOKUP(E96,F.SL!F:J,4,FALSE))</f>
        <v/>
      </c>
      <c r="P96" s="54" t="str">
        <f>IF(ROW()-9&gt;Inf.!$F$10,"",VLOOKUP(E96,F.SL!F:O,10,FALSE))</f>
        <v/>
      </c>
      <c r="Q96" s="50"/>
    </row>
    <row r="97" spans="1:17" ht="21.95" customHeight="1">
      <c r="A97" s="52" t="str">
        <f ca="1">IFERROR(VLOOKUP(E97,Rec.!Q:R,2,FALSE),"")</f>
        <v/>
      </c>
      <c r="B97" s="53" t="str">
        <f ca="1">IFERROR(VLOOKUP(E97,Rec.!B:H,4,FALSE),"")</f>
        <v/>
      </c>
      <c r="C97" s="53" t="str">
        <f ca="1">IFERROR(VLOOKUP(E97,Rec.!B:H,5,FALSE),"")</f>
        <v/>
      </c>
      <c r="D97" s="52" t="str">
        <f ca="1">IFERROR(VLOOKUP(E97,Rec.!B:H,6,FALSE),"")</f>
        <v/>
      </c>
      <c r="E97" s="91" t="str">
        <f ca="1">IFERROR(VLOOKUP(ROW()-9,Rec.!T:U,2,FALSE),"")</f>
        <v/>
      </c>
      <c r="F97" s="99" t="str">
        <f ca="1">IF(AND(Inf.!C$10="Onsight",VLOOKUP(E97,Q1.SL!F:M,6,FALSE)="TOP"),VLOOKUP(E97,Q1.SL!F:M,6,FALSE)&amp;"("&amp;VLOOKUP(E97,Q1.SL!F:M,4,FALSE)&amp;")",VLOOKUP(E97,Q1.SL!F:M,6,FALSE))</f>
        <v/>
      </c>
      <c r="G97" s="99" t="str">
        <f ca="1">IF(AND(Inf.!C$10="Onsight",VLOOKUP(E97,Q2.SL!G:O,6,FALSE)="TOP"),VLOOKUP(E97,Q2.SL!G:O,6,FALSE)&amp;"("&amp;VLOOKUP(E97,Q2.SL!G:O,4,FALSE)&amp;")",VLOOKUP(E97,Q2.SL!G:O,6,FALSE))</f>
        <v/>
      </c>
      <c r="H97" s="125" t="str">
        <f ca="1">IF(AND(Inf.!C$10="Onsight",VLOOKUP(E97,Q3.SL!G:O,6,FALSE)="TOP"),VLOOKUP(E97,Q3.SL!G:O,6,FALSE)&amp;"("&amp;VLOOKUP(E97,Q3.SL!G:O,4,FALSE)&amp;")",VLOOKUP(E97,Q3.SL!G:O,6,FALSE))</f>
        <v/>
      </c>
      <c r="I97" s="125" t="str">
        <f ca="1">IF(AND(Inf.!C$10="Onsight",VLOOKUP(E97,Q4.SL!G:O,6,FALSE)="TOP"),VLOOKUP(E97,Q4.SL!G:O,6,FALSE)&amp;"("&amp;VLOOKUP(E97,Q4.SL!G:O,4,FALSE)&amp;")",VLOOKUP(E97,Q4.SL!G:O,6,FALSE))</f>
        <v/>
      </c>
      <c r="J97" s="54" t="str">
        <f ca="1">IFERROR(VLOOKUP(E97,Rec.!H:N,7,FALSE),"")</f>
        <v/>
      </c>
      <c r="K97" s="99" t="str">
        <f ca="1">IFERROR(VLOOKUP(E97,SF.SL!F:J,5,FALSE),"")</f>
        <v/>
      </c>
      <c r="L97" s="55" t="str">
        <f ca="1">IF(ROW()-9&gt;Inf.!$O$2,"",VLOOKUP(E97,SF.SL!F:J,4,FALSE))</f>
        <v/>
      </c>
      <c r="M97" s="54" t="str">
        <f ca="1">IF(ROW()-9&gt;Inf.!$O$2,"",VLOOKUP(E97,SF.SL!F:O,10,FALSE))</f>
        <v/>
      </c>
      <c r="N97" s="99">
        <f ca="1">IFERROR(VLOOKUP(E97,F.SL!F:J,5,FALSE),"")</f>
        <v>1.01</v>
      </c>
      <c r="O97" s="55" t="str">
        <f>IF(ROW()-9&gt;Inf.!$F$10,"",VLOOKUP(E97,F.SL!F:J,4,FALSE))</f>
        <v/>
      </c>
      <c r="P97" s="54" t="str">
        <f>IF(ROW()-9&gt;Inf.!$F$10,"",VLOOKUP(E97,F.SL!F:O,10,FALSE))</f>
        <v/>
      </c>
      <c r="Q97" s="50"/>
    </row>
    <row r="98" spans="1:17" ht="21.95" customHeight="1">
      <c r="A98" s="52" t="str">
        <f ca="1">IFERROR(VLOOKUP(E98,Rec.!Q:R,2,FALSE),"")</f>
        <v/>
      </c>
      <c r="B98" s="53" t="str">
        <f ca="1">IFERROR(VLOOKUP(E98,Rec.!B:H,4,FALSE),"")</f>
        <v/>
      </c>
      <c r="C98" s="53" t="str">
        <f ca="1">IFERROR(VLOOKUP(E98,Rec.!B:H,5,FALSE),"")</f>
        <v/>
      </c>
      <c r="D98" s="52" t="str">
        <f ca="1">IFERROR(VLOOKUP(E98,Rec.!B:H,6,FALSE),"")</f>
        <v/>
      </c>
      <c r="E98" s="91" t="str">
        <f ca="1">IFERROR(VLOOKUP(ROW()-9,Rec.!T:U,2,FALSE),"")</f>
        <v/>
      </c>
      <c r="F98" s="99" t="str">
        <f ca="1">IF(AND(Inf.!C$10="Onsight",VLOOKUP(E98,Q1.SL!F:M,6,FALSE)="TOP"),VLOOKUP(E98,Q1.SL!F:M,6,FALSE)&amp;"("&amp;VLOOKUP(E98,Q1.SL!F:M,4,FALSE)&amp;")",VLOOKUP(E98,Q1.SL!F:M,6,FALSE))</f>
        <v/>
      </c>
      <c r="G98" s="99" t="str">
        <f ca="1">IF(AND(Inf.!C$10="Onsight",VLOOKUP(E98,Q2.SL!G:O,6,FALSE)="TOP"),VLOOKUP(E98,Q2.SL!G:O,6,FALSE)&amp;"("&amp;VLOOKUP(E98,Q2.SL!G:O,4,FALSE)&amp;")",VLOOKUP(E98,Q2.SL!G:O,6,FALSE))</f>
        <v/>
      </c>
      <c r="H98" s="125" t="str">
        <f ca="1">IF(AND(Inf.!C$10="Onsight",VLOOKUP(E98,Q3.SL!G:O,6,FALSE)="TOP"),VLOOKUP(E98,Q3.SL!G:O,6,FALSE)&amp;"("&amp;VLOOKUP(E98,Q3.SL!G:O,4,FALSE)&amp;")",VLOOKUP(E98,Q3.SL!G:O,6,FALSE))</f>
        <v/>
      </c>
      <c r="I98" s="125" t="str">
        <f ca="1">IF(AND(Inf.!C$10="Onsight",VLOOKUP(E98,Q4.SL!G:O,6,FALSE)="TOP"),VLOOKUP(E98,Q4.SL!G:O,6,FALSE)&amp;"("&amp;VLOOKUP(E98,Q4.SL!G:O,4,FALSE)&amp;")",VLOOKUP(E98,Q4.SL!G:O,6,FALSE))</f>
        <v/>
      </c>
      <c r="J98" s="54" t="str">
        <f ca="1">IFERROR(VLOOKUP(E98,Rec.!H:N,7,FALSE),"")</f>
        <v/>
      </c>
      <c r="K98" s="99" t="str">
        <f ca="1">IFERROR(VLOOKUP(E98,SF.SL!F:J,5,FALSE),"")</f>
        <v/>
      </c>
      <c r="L98" s="55" t="str">
        <f ca="1">IF(ROW()-9&gt;Inf.!$O$2,"",VLOOKUP(E98,SF.SL!F:J,4,FALSE))</f>
        <v/>
      </c>
      <c r="M98" s="54" t="str">
        <f ca="1">IF(ROW()-9&gt;Inf.!$O$2,"",VLOOKUP(E98,SF.SL!F:O,10,FALSE))</f>
        <v/>
      </c>
      <c r="N98" s="99">
        <f ca="1">IFERROR(VLOOKUP(E98,F.SL!F:J,5,FALSE),"")</f>
        <v>1.01</v>
      </c>
      <c r="O98" s="55" t="str">
        <f>IF(ROW()-9&gt;Inf.!$F$10,"",VLOOKUP(E98,F.SL!F:J,4,FALSE))</f>
        <v/>
      </c>
      <c r="P98" s="54" t="str">
        <f>IF(ROW()-9&gt;Inf.!$F$10,"",VLOOKUP(E98,F.SL!F:O,10,FALSE))</f>
        <v/>
      </c>
      <c r="Q98" s="50"/>
    </row>
    <row r="99" spans="1:17" ht="21.95" customHeight="1">
      <c r="A99" s="52" t="str">
        <f ca="1">IFERROR(VLOOKUP(E99,Rec.!Q:R,2,FALSE),"")</f>
        <v/>
      </c>
      <c r="B99" s="53" t="str">
        <f ca="1">IFERROR(VLOOKUP(E99,Rec.!B:H,4,FALSE),"")</f>
        <v/>
      </c>
      <c r="C99" s="53" t="str">
        <f ca="1">IFERROR(VLOOKUP(E99,Rec.!B:H,5,FALSE),"")</f>
        <v/>
      </c>
      <c r="D99" s="52" t="str">
        <f ca="1">IFERROR(VLOOKUP(E99,Rec.!B:H,6,FALSE),"")</f>
        <v/>
      </c>
      <c r="E99" s="91" t="str">
        <f ca="1">IFERROR(VLOOKUP(ROW()-9,Rec.!T:U,2,FALSE),"")</f>
        <v/>
      </c>
      <c r="F99" s="99" t="str">
        <f ca="1">IF(AND(Inf.!C$10="Onsight",VLOOKUP(E99,Q1.SL!F:M,6,FALSE)="TOP"),VLOOKUP(E99,Q1.SL!F:M,6,FALSE)&amp;"("&amp;VLOOKUP(E99,Q1.SL!F:M,4,FALSE)&amp;")",VLOOKUP(E99,Q1.SL!F:M,6,FALSE))</f>
        <v/>
      </c>
      <c r="G99" s="99" t="str">
        <f ca="1">IF(AND(Inf.!C$10="Onsight",VLOOKUP(E99,Q2.SL!G:O,6,FALSE)="TOP"),VLOOKUP(E99,Q2.SL!G:O,6,FALSE)&amp;"("&amp;VLOOKUP(E99,Q2.SL!G:O,4,FALSE)&amp;")",VLOOKUP(E99,Q2.SL!G:O,6,FALSE))</f>
        <v/>
      </c>
      <c r="H99" s="125" t="str">
        <f ca="1">IF(AND(Inf.!C$10="Onsight",VLOOKUP(E99,Q3.SL!G:O,6,FALSE)="TOP"),VLOOKUP(E99,Q3.SL!G:O,6,FALSE)&amp;"("&amp;VLOOKUP(E99,Q3.SL!G:O,4,FALSE)&amp;")",VLOOKUP(E99,Q3.SL!G:O,6,FALSE))</f>
        <v/>
      </c>
      <c r="I99" s="125" t="str">
        <f ca="1">IF(AND(Inf.!C$10="Onsight",VLOOKUP(E99,Q4.SL!G:O,6,FALSE)="TOP"),VLOOKUP(E99,Q4.SL!G:O,6,FALSE)&amp;"("&amp;VLOOKUP(E99,Q4.SL!G:O,4,FALSE)&amp;")",VLOOKUP(E99,Q4.SL!G:O,6,FALSE))</f>
        <v/>
      </c>
      <c r="J99" s="54" t="str">
        <f ca="1">IFERROR(VLOOKUP(E99,Rec.!H:N,7,FALSE),"")</f>
        <v/>
      </c>
      <c r="K99" s="99" t="str">
        <f ca="1">IFERROR(VLOOKUP(E99,SF.SL!F:J,5,FALSE),"")</f>
        <v/>
      </c>
      <c r="L99" s="55" t="str">
        <f ca="1">IF(ROW()-9&gt;Inf.!$O$2,"",VLOOKUP(E99,SF.SL!F:J,4,FALSE))</f>
        <v/>
      </c>
      <c r="M99" s="54" t="str">
        <f ca="1">IF(ROW()-9&gt;Inf.!$O$2,"",VLOOKUP(E99,SF.SL!F:O,10,FALSE))</f>
        <v/>
      </c>
      <c r="N99" s="99">
        <f ca="1">IFERROR(VLOOKUP(E99,F.SL!F:J,5,FALSE),"")</f>
        <v>1.01</v>
      </c>
      <c r="O99" s="55" t="str">
        <f>IF(ROW()-9&gt;Inf.!$F$10,"",VLOOKUP(E99,F.SL!F:J,4,FALSE))</f>
        <v/>
      </c>
      <c r="P99" s="54" t="str">
        <f>IF(ROW()-9&gt;Inf.!$F$10,"",VLOOKUP(E99,F.SL!F:O,10,FALSE))</f>
        <v/>
      </c>
      <c r="Q99" s="50"/>
    </row>
    <row r="100" spans="1:17" ht="21.95" customHeight="1">
      <c r="A100" s="52" t="str">
        <f ca="1">IFERROR(VLOOKUP(E100,Rec.!Q:R,2,FALSE),"")</f>
        <v/>
      </c>
      <c r="B100" s="53" t="str">
        <f ca="1">IFERROR(VLOOKUP(E100,Rec.!B:H,4,FALSE),"")</f>
        <v/>
      </c>
      <c r="C100" s="53" t="str">
        <f ca="1">IFERROR(VLOOKUP(E100,Rec.!B:H,5,FALSE),"")</f>
        <v/>
      </c>
      <c r="D100" s="52" t="str">
        <f ca="1">IFERROR(VLOOKUP(E100,Rec.!B:H,6,FALSE),"")</f>
        <v/>
      </c>
      <c r="E100" s="91" t="str">
        <f ca="1">IFERROR(VLOOKUP(ROW()-9,Rec.!T:U,2,FALSE),"")</f>
        <v/>
      </c>
      <c r="F100" s="99" t="str">
        <f ca="1">IF(AND(Inf.!C$10="Onsight",VLOOKUP(E100,Q1.SL!F:M,6,FALSE)="TOP"),VLOOKUP(E100,Q1.SL!F:M,6,FALSE)&amp;"("&amp;VLOOKUP(E100,Q1.SL!F:M,4,FALSE)&amp;")",VLOOKUP(E100,Q1.SL!F:M,6,FALSE))</f>
        <v/>
      </c>
      <c r="G100" s="99" t="str">
        <f ca="1">IF(AND(Inf.!C$10="Onsight",VLOOKUP(E100,Q2.SL!G:O,6,FALSE)="TOP"),VLOOKUP(E100,Q2.SL!G:O,6,FALSE)&amp;"("&amp;VLOOKUP(E100,Q2.SL!G:O,4,FALSE)&amp;")",VLOOKUP(E100,Q2.SL!G:O,6,FALSE))</f>
        <v/>
      </c>
      <c r="H100" s="125" t="str">
        <f ca="1">IF(AND(Inf.!C$10="Onsight",VLOOKUP(E100,Q3.SL!G:O,6,FALSE)="TOP"),VLOOKUP(E100,Q3.SL!G:O,6,FALSE)&amp;"("&amp;VLOOKUP(E100,Q3.SL!G:O,4,FALSE)&amp;")",VLOOKUP(E100,Q3.SL!G:O,6,FALSE))</f>
        <v/>
      </c>
      <c r="I100" s="125" t="str">
        <f ca="1">IF(AND(Inf.!C$10="Onsight",VLOOKUP(E100,Q4.SL!G:O,6,FALSE)="TOP"),VLOOKUP(E100,Q4.SL!G:O,6,FALSE)&amp;"("&amp;VLOOKUP(E100,Q4.SL!G:O,4,FALSE)&amp;")",VLOOKUP(E100,Q4.SL!G:O,6,FALSE))</f>
        <v/>
      </c>
      <c r="J100" s="54" t="str">
        <f ca="1">IFERROR(VLOOKUP(E100,Rec.!H:N,7,FALSE),"")</f>
        <v/>
      </c>
      <c r="K100" s="99" t="str">
        <f ca="1">IFERROR(VLOOKUP(E100,SF.SL!F:J,5,FALSE),"")</f>
        <v/>
      </c>
      <c r="L100" s="55" t="str">
        <f ca="1">IF(ROW()-9&gt;Inf.!$O$2,"",VLOOKUP(E100,SF.SL!F:J,4,FALSE))</f>
        <v/>
      </c>
      <c r="M100" s="54" t="str">
        <f ca="1">IF(ROW()-9&gt;Inf.!$O$2,"",VLOOKUP(E100,SF.SL!F:O,10,FALSE))</f>
        <v/>
      </c>
      <c r="N100" s="99">
        <f ca="1">IFERROR(VLOOKUP(E100,F.SL!F:J,5,FALSE),"")</f>
        <v>1.01</v>
      </c>
      <c r="O100" s="55" t="str">
        <f>IF(ROW()-9&gt;Inf.!$F$10,"",VLOOKUP(E100,F.SL!F:J,4,FALSE))</f>
        <v/>
      </c>
      <c r="P100" s="54" t="str">
        <f>IF(ROW()-9&gt;Inf.!$F$10,"",VLOOKUP(E100,F.SL!F:O,10,FALSE))</f>
        <v/>
      </c>
      <c r="Q100" s="50"/>
    </row>
    <row r="101" spans="1:17" ht="21.95" customHeight="1">
      <c r="A101" s="52" t="str">
        <f ca="1">IFERROR(VLOOKUP(E101,Rec.!Q:R,2,FALSE),"")</f>
        <v/>
      </c>
      <c r="B101" s="53" t="str">
        <f ca="1">IFERROR(VLOOKUP(E101,Rec.!B:H,4,FALSE),"")</f>
        <v/>
      </c>
      <c r="C101" s="53" t="str">
        <f ca="1">IFERROR(VLOOKUP(E101,Rec.!B:H,5,FALSE),"")</f>
        <v/>
      </c>
      <c r="D101" s="52" t="str">
        <f ca="1">IFERROR(VLOOKUP(E101,Rec.!B:H,6,FALSE),"")</f>
        <v/>
      </c>
      <c r="E101" s="91" t="str">
        <f ca="1">IFERROR(VLOOKUP(ROW()-9,Rec.!T:U,2,FALSE),"")</f>
        <v/>
      </c>
      <c r="F101" s="99" t="str">
        <f ca="1">IF(AND(Inf.!C$10="Onsight",VLOOKUP(E101,Q1.SL!F:M,6,FALSE)="TOP"),VLOOKUP(E101,Q1.SL!F:M,6,FALSE)&amp;"("&amp;VLOOKUP(E101,Q1.SL!F:M,4,FALSE)&amp;")",VLOOKUP(E101,Q1.SL!F:M,6,FALSE))</f>
        <v/>
      </c>
      <c r="G101" s="99" t="str">
        <f ca="1">IF(AND(Inf.!C$10="Onsight",VLOOKUP(E101,Q2.SL!G:O,6,FALSE)="TOP"),VLOOKUP(E101,Q2.SL!G:O,6,FALSE)&amp;"("&amp;VLOOKUP(E101,Q2.SL!G:O,4,FALSE)&amp;")",VLOOKUP(E101,Q2.SL!G:O,6,FALSE))</f>
        <v/>
      </c>
      <c r="H101" s="125" t="str">
        <f ca="1">IF(AND(Inf.!C$10="Onsight",VLOOKUP(E101,Q3.SL!G:O,6,FALSE)="TOP"),VLOOKUP(E101,Q3.SL!G:O,6,FALSE)&amp;"("&amp;VLOOKUP(E101,Q3.SL!G:O,4,FALSE)&amp;")",VLOOKUP(E101,Q3.SL!G:O,6,FALSE))</f>
        <v/>
      </c>
      <c r="I101" s="125" t="str">
        <f ca="1">IF(AND(Inf.!C$10="Onsight",VLOOKUP(E101,Q4.SL!G:O,6,FALSE)="TOP"),VLOOKUP(E101,Q4.SL!G:O,6,FALSE)&amp;"("&amp;VLOOKUP(E101,Q4.SL!G:O,4,FALSE)&amp;")",VLOOKUP(E101,Q4.SL!G:O,6,FALSE))</f>
        <v/>
      </c>
      <c r="J101" s="54" t="str">
        <f ca="1">IFERROR(VLOOKUP(E101,Rec.!H:N,7,FALSE),"")</f>
        <v/>
      </c>
      <c r="K101" s="99" t="str">
        <f ca="1">IFERROR(VLOOKUP(E101,SF.SL!F:J,5,FALSE),"")</f>
        <v/>
      </c>
      <c r="L101" s="55" t="str">
        <f ca="1">IF(ROW()-9&gt;Inf.!$O$2,"",VLOOKUP(E101,SF.SL!F:J,4,FALSE))</f>
        <v/>
      </c>
      <c r="M101" s="54" t="str">
        <f ca="1">IF(ROW()-9&gt;Inf.!$O$2,"",VLOOKUP(E101,SF.SL!F:O,10,FALSE))</f>
        <v/>
      </c>
      <c r="N101" s="99">
        <f ca="1">IFERROR(VLOOKUP(E101,F.SL!F:J,5,FALSE),"")</f>
        <v>1.01</v>
      </c>
      <c r="O101" s="55" t="str">
        <f>IF(ROW()-9&gt;Inf.!$F$10,"",VLOOKUP(E101,F.SL!F:J,4,FALSE))</f>
        <v/>
      </c>
      <c r="P101" s="54" t="str">
        <f>IF(ROW()-9&gt;Inf.!$F$10,"",VLOOKUP(E101,F.SL!F:O,10,FALSE))</f>
        <v/>
      </c>
      <c r="Q101" s="50"/>
    </row>
    <row r="102" spans="1:17" ht="21.95" customHeight="1">
      <c r="A102" s="52" t="str">
        <f ca="1">IFERROR(VLOOKUP(E102,Rec.!Q:R,2,FALSE),"")</f>
        <v/>
      </c>
      <c r="B102" s="53" t="str">
        <f ca="1">IFERROR(VLOOKUP(E102,Rec.!B:H,4,FALSE),"")</f>
        <v/>
      </c>
      <c r="C102" s="53" t="str">
        <f ca="1">IFERROR(VLOOKUP(E102,Rec.!B:H,5,FALSE),"")</f>
        <v/>
      </c>
      <c r="D102" s="52" t="str">
        <f ca="1">IFERROR(VLOOKUP(E102,Rec.!B:H,6,FALSE),"")</f>
        <v/>
      </c>
      <c r="E102" s="91" t="str">
        <f ca="1">IFERROR(VLOOKUP(ROW()-9,Rec.!T:U,2,FALSE),"")</f>
        <v/>
      </c>
      <c r="F102" s="99" t="str">
        <f ca="1">IF(AND(Inf.!C$10="Onsight",VLOOKUP(E102,Q1.SL!F:M,6,FALSE)="TOP"),VLOOKUP(E102,Q1.SL!F:M,6,FALSE)&amp;"("&amp;VLOOKUP(E102,Q1.SL!F:M,4,FALSE)&amp;")",VLOOKUP(E102,Q1.SL!F:M,6,FALSE))</f>
        <v/>
      </c>
      <c r="G102" s="99" t="str">
        <f ca="1">IF(AND(Inf.!C$10="Onsight",VLOOKUP(E102,Q2.SL!G:O,6,FALSE)="TOP"),VLOOKUP(E102,Q2.SL!G:O,6,FALSE)&amp;"("&amp;VLOOKUP(E102,Q2.SL!G:O,4,FALSE)&amp;")",VLOOKUP(E102,Q2.SL!G:O,6,FALSE))</f>
        <v/>
      </c>
      <c r="H102" s="125" t="str">
        <f ca="1">IF(AND(Inf.!C$10="Onsight",VLOOKUP(E102,Q3.SL!G:O,6,FALSE)="TOP"),VLOOKUP(E102,Q3.SL!G:O,6,FALSE)&amp;"("&amp;VLOOKUP(E102,Q3.SL!G:O,4,FALSE)&amp;")",VLOOKUP(E102,Q3.SL!G:O,6,FALSE))</f>
        <v/>
      </c>
      <c r="I102" s="125" t="str">
        <f ca="1">IF(AND(Inf.!C$10="Onsight",VLOOKUP(E102,Q4.SL!G:O,6,FALSE)="TOP"),VLOOKUP(E102,Q4.SL!G:O,6,FALSE)&amp;"("&amp;VLOOKUP(E102,Q4.SL!G:O,4,FALSE)&amp;")",VLOOKUP(E102,Q4.SL!G:O,6,FALSE))</f>
        <v/>
      </c>
      <c r="J102" s="54" t="str">
        <f ca="1">IFERROR(VLOOKUP(E102,Rec.!H:N,7,FALSE),"")</f>
        <v/>
      </c>
      <c r="K102" s="99" t="str">
        <f ca="1">IFERROR(VLOOKUP(E102,SF.SL!F:J,5,FALSE),"")</f>
        <v/>
      </c>
      <c r="L102" s="55" t="str">
        <f ca="1">IF(ROW()-9&gt;Inf.!$O$2,"",VLOOKUP(E102,SF.SL!F:J,4,FALSE))</f>
        <v/>
      </c>
      <c r="M102" s="54" t="str">
        <f ca="1">IF(ROW()-9&gt;Inf.!$O$2,"",VLOOKUP(E102,SF.SL!F:O,10,FALSE))</f>
        <v/>
      </c>
      <c r="N102" s="99">
        <f ca="1">IFERROR(VLOOKUP(E102,F.SL!F:J,5,FALSE),"")</f>
        <v>1.01</v>
      </c>
      <c r="O102" s="55" t="str">
        <f>IF(ROW()-9&gt;Inf.!$F$10,"",VLOOKUP(E102,F.SL!F:J,4,FALSE))</f>
        <v/>
      </c>
      <c r="P102" s="54" t="str">
        <f>IF(ROW()-9&gt;Inf.!$F$10,"",VLOOKUP(E102,F.SL!F:O,10,FALSE))</f>
        <v/>
      </c>
      <c r="Q102" s="50"/>
    </row>
    <row r="103" spans="1:17" ht="21.95" customHeight="1">
      <c r="A103" s="52" t="str">
        <f ca="1">IFERROR(VLOOKUP(E103,Rec.!Q:R,2,FALSE),"")</f>
        <v/>
      </c>
      <c r="B103" s="53" t="str">
        <f ca="1">IFERROR(VLOOKUP(E103,Rec.!B:H,4,FALSE),"")</f>
        <v/>
      </c>
      <c r="C103" s="53" t="str">
        <f ca="1">IFERROR(VLOOKUP(E103,Rec.!B:H,5,FALSE),"")</f>
        <v/>
      </c>
      <c r="D103" s="52" t="str">
        <f ca="1">IFERROR(VLOOKUP(E103,Rec.!B:H,6,FALSE),"")</f>
        <v/>
      </c>
      <c r="E103" s="91" t="str">
        <f ca="1">IFERROR(VLOOKUP(ROW()-9,Rec.!T:U,2,FALSE),"")</f>
        <v/>
      </c>
      <c r="F103" s="99" t="str">
        <f ca="1">IF(AND(Inf.!C$10="Onsight",VLOOKUP(E103,Q1.SL!F:M,6,FALSE)="TOP"),VLOOKUP(E103,Q1.SL!F:M,6,FALSE)&amp;"("&amp;VLOOKUP(E103,Q1.SL!F:M,4,FALSE)&amp;")",VLOOKUP(E103,Q1.SL!F:M,6,FALSE))</f>
        <v/>
      </c>
      <c r="G103" s="99" t="str">
        <f ca="1">IF(AND(Inf.!C$10="Onsight",VLOOKUP(E103,Q2.SL!G:O,6,FALSE)="TOP"),VLOOKUP(E103,Q2.SL!G:O,6,FALSE)&amp;"("&amp;VLOOKUP(E103,Q2.SL!G:O,4,FALSE)&amp;")",VLOOKUP(E103,Q2.SL!G:O,6,FALSE))</f>
        <v/>
      </c>
      <c r="H103" s="125" t="str">
        <f ca="1">IF(AND(Inf.!C$10="Onsight",VLOOKUP(E103,Q3.SL!G:O,6,FALSE)="TOP"),VLOOKUP(E103,Q3.SL!G:O,6,FALSE)&amp;"("&amp;VLOOKUP(E103,Q3.SL!G:O,4,FALSE)&amp;")",VLOOKUP(E103,Q3.SL!G:O,6,FALSE))</f>
        <v/>
      </c>
      <c r="I103" s="125" t="str">
        <f ca="1">IF(AND(Inf.!C$10="Onsight",VLOOKUP(E103,Q4.SL!G:O,6,FALSE)="TOP"),VLOOKUP(E103,Q4.SL!G:O,6,FALSE)&amp;"("&amp;VLOOKUP(E103,Q4.SL!G:O,4,FALSE)&amp;")",VLOOKUP(E103,Q4.SL!G:O,6,FALSE))</f>
        <v/>
      </c>
      <c r="J103" s="54" t="str">
        <f ca="1">IFERROR(VLOOKUP(E103,Rec.!H:N,7,FALSE),"")</f>
        <v/>
      </c>
      <c r="K103" s="99" t="str">
        <f ca="1">IFERROR(VLOOKUP(E103,SF.SL!F:J,5,FALSE),"")</f>
        <v/>
      </c>
      <c r="L103" s="55" t="str">
        <f ca="1">IF(ROW()-9&gt;Inf.!$O$2,"",VLOOKUP(E103,SF.SL!F:J,4,FALSE))</f>
        <v/>
      </c>
      <c r="M103" s="54" t="str">
        <f ca="1">IF(ROW()-9&gt;Inf.!$O$2,"",VLOOKUP(E103,SF.SL!F:O,10,FALSE))</f>
        <v/>
      </c>
      <c r="N103" s="99">
        <f ca="1">IFERROR(VLOOKUP(E103,F.SL!F:J,5,FALSE),"")</f>
        <v>1.01</v>
      </c>
      <c r="O103" s="55" t="str">
        <f>IF(ROW()-9&gt;Inf.!$F$10,"",VLOOKUP(E103,F.SL!F:J,4,FALSE))</f>
        <v/>
      </c>
      <c r="P103" s="54" t="str">
        <f>IF(ROW()-9&gt;Inf.!$F$10,"",VLOOKUP(E103,F.SL!F:O,10,FALSE))</f>
        <v/>
      </c>
      <c r="Q103" s="50"/>
    </row>
    <row r="104" spans="1:17" ht="21.95" customHeight="1">
      <c r="A104" s="52" t="str">
        <f ca="1">IFERROR(VLOOKUP(E104,Rec.!Q:R,2,FALSE),"")</f>
        <v/>
      </c>
      <c r="B104" s="53" t="str">
        <f ca="1">IFERROR(VLOOKUP(E104,Rec.!B:H,4,FALSE),"")</f>
        <v/>
      </c>
      <c r="C104" s="53" t="str">
        <f ca="1">IFERROR(VLOOKUP(E104,Rec.!B:H,5,FALSE),"")</f>
        <v/>
      </c>
      <c r="D104" s="52" t="str">
        <f ca="1">IFERROR(VLOOKUP(E104,Rec.!B:H,6,FALSE),"")</f>
        <v/>
      </c>
      <c r="E104" s="91" t="str">
        <f ca="1">IFERROR(VLOOKUP(ROW()-9,Rec.!T:U,2,FALSE),"")</f>
        <v/>
      </c>
      <c r="F104" s="99" t="str">
        <f ca="1">IF(AND(Inf.!C$10="Onsight",VLOOKUP(E104,Q1.SL!F:M,6,FALSE)="TOP"),VLOOKUP(E104,Q1.SL!F:M,6,FALSE)&amp;"("&amp;VLOOKUP(E104,Q1.SL!F:M,4,FALSE)&amp;")",VLOOKUP(E104,Q1.SL!F:M,6,FALSE))</f>
        <v/>
      </c>
      <c r="G104" s="99" t="str">
        <f ca="1">IF(AND(Inf.!C$10="Onsight",VLOOKUP(E104,Q2.SL!G:O,6,FALSE)="TOP"),VLOOKUP(E104,Q2.SL!G:O,6,FALSE)&amp;"("&amp;VLOOKUP(E104,Q2.SL!G:O,4,FALSE)&amp;")",VLOOKUP(E104,Q2.SL!G:O,6,FALSE))</f>
        <v/>
      </c>
      <c r="H104" s="125" t="str">
        <f ca="1">IF(AND(Inf.!C$10="Onsight",VLOOKUP(E104,Q3.SL!G:O,6,FALSE)="TOP"),VLOOKUP(E104,Q3.SL!G:O,6,FALSE)&amp;"("&amp;VLOOKUP(E104,Q3.SL!G:O,4,FALSE)&amp;")",VLOOKUP(E104,Q3.SL!G:O,6,FALSE))</f>
        <v/>
      </c>
      <c r="I104" s="125" t="str">
        <f ca="1">IF(AND(Inf.!C$10="Onsight",VLOOKUP(E104,Q4.SL!G:O,6,FALSE)="TOP"),VLOOKUP(E104,Q4.SL!G:O,6,FALSE)&amp;"("&amp;VLOOKUP(E104,Q4.SL!G:O,4,FALSE)&amp;")",VLOOKUP(E104,Q4.SL!G:O,6,FALSE))</f>
        <v/>
      </c>
      <c r="J104" s="54" t="str">
        <f ca="1">IFERROR(VLOOKUP(E104,Rec.!H:N,7,FALSE),"")</f>
        <v/>
      </c>
      <c r="K104" s="99" t="str">
        <f ca="1">IFERROR(VLOOKUP(E104,SF.SL!F:J,5,FALSE),"")</f>
        <v/>
      </c>
      <c r="L104" s="55" t="str">
        <f ca="1">IF(ROW()-9&gt;Inf.!$O$2,"",VLOOKUP(E104,SF.SL!F:J,4,FALSE))</f>
        <v/>
      </c>
      <c r="M104" s="54" t="str">
        <f ca="1">IF(ROW()-9&gt;Inf.!$O$2,"",VLOOKUP(E104,SF.SL!F:O,10,FALSE))</f>
        <v/>
      </c>
      <c r="N104" s="99">
        <f ca="1">IFERROR(VLOOKUP(E104,F.SL!F:J,5,FALSE),"")</f>
        <v>1.01</v>
      </c>
      <c r="O104" s="55" t="str">
        <f>IF(ROW()-9&gt;Inf.!$F$10,"",VLOOKUP(E104,F.SL!F:J,4,FALSE))</f>
        <v/>
      </c>
      <c r="P104" s="54" t="str">
        <f>IF(ROW()-9&gt;Inf.!$F$10,"",VLOOKUP(E104,F.SL!F:O,10,FALSE))</f>
        <v/>
      </c>
      <c r="Q104" s="50"/>
    </row>
    <row r="105" spans="1:17" ht="21.95" customHeight="1">
      <c r="A105" s="52" t="str">
        <f ca="1">IFERROR(VLOOKUP(E105,Rec.!Q:R,2,FALSE),"")</f>
        <v/>
      </c>
      <c r="B105" s="53" t="str">
        <f ca="1">IFERROR(VLOOKUP(E105,Rec.!B:H,4,FALSE),"")</f>
        <v/>
      </c>
      <c r="C105" s="53" t="str">
        <f ca="1">IFERROR(VLOOKUP(E105,Rec.!B:H,5,FALSE),"")</f>
        <v/>
      </c>
      <c r="D105" s="52" t="str">
        <f ca="1">IFERROR(VLOOKUP(E105,Rec.!B:H,6,FALSE),"")</f>
        <v/>
      </c>
      <c r="E105" s="91" t="str">
        <f ca="1">IFERROR(VLOOKUP(ROW()-9,Rec.!T:U,2,FALSE),"")</f>
        <v/>
      </c>
      <c r="F105" s="99" t="str">
        <f ca="1">IF(AND(Inf.!C$10="Onsight",VLOOKUP(E105,Q1.SL!F:M,6,FALSE)="TOP"),VLOOKUP(E105,Q1.SL!F:M,6,FALSE)&amp;"("&amp;VLOOKUP(E105,Q1.SL!F:M,4,FALSE)&amp;")",VLOOKUP(E105,Q1.SL!F:M,6,FALSE))</f>
        <v/>
      </c>
      <c r="G105" s="99" t="str">
        <f ca="1">IF(AND(Inf.!C$10="Onsight",VLOOKUP(E105,Q2.SL!G:O,6,FALSE)="TOP"),VLOOKUP(E105,Q2.SL!G:O,6,FALSE)&amp;"("&amp;VLOOKUP(E105,Q2.SL!G:O,4,FALSE)&amp;")",VLOOKUP(E105,Q2.SL!G:O,6,FALSE))</f>
        <v/>
      </c>
      <c r="H105" s="125" t="str">
        <f ca="1">IF(AND(Inf.!C$10="Onsight",VLOOKUP(E105,Q3.SL!G:O,6,FALSE)="TOP"),VLOOKUP(E105,Q3.SL!G:O,6,FALSE)&amp;"("&amp;VLOOKUP(E105,Q3.SL!G:O,4,FALSE)&amp;")",VLOOKUP(E105,Q3.SL!G:O,6,FALSE))</f>
        <v/>
      </c>
      <c r="I105" s="125" t="str">
        <f ca="1">IF(AND(Inf.!C$10="Onsight",VLOOKUP(E105,Q4.SL!G:O,6,FALSE)="TOP"),VLOOKUP(E105,Q4.SL!G:O,6,FALSE)&amp;"("&amp;VLOOKUP(E105,Q4.SL!G:O,4,FALSE)&amp;")",VLOOKUP(E105,Q4.SL!G:O,6,FALSE))</f>
        <v/>
      </c>
      <c r="J105" s="54" t="str">
        <f ca="1">IFERROR(VLOOKUP(E105,Rec.!H:N,7,FALSE),"")</f>
        <v/>
      </c>
      <c r="K105" s="99" t="str">
        <f ca="1">IFERROR(VLOOKUP(E105,SF.SL!F:J,5,FALSE),"")</f>
        <v/>
      </c>
      <c r="L105" s="55" t="str">
        <f ca="1">IF(ROW()-9&gt;Inf.!$O$2,"",VLOOKUP(E105,SF.SL!F:J,4,FALSE))</f>
        <v/>
      </c>
      <c r="M105" s="54" t="str">
        <f ca="1">IF(ROW()-9&gt;Inf.!$O$2,"",VLOOKUP(E105,SF.SL!F:O,10,FALSE))</f>
        <v/>
      </c>
      <c r="N105" s="99">
        <f ca="1">IFERROR(VLOOKUP(E105,F.SL!F:J,5,FALSE),"")</f>
        <v>1.01</v>
      </c>
      <c r="O105" s="55" t="str">
        <f>IF(ROW()-9&gt;Inf.!$F$10,"",VLOOKUP(E105,F.SL!F:J,4,FALSE))</f>
        <v/>
      </c>
      <c r="P105" s="54" t="str">
        <f>IF(ROW()-9&gt;Inf.!$F$10,"",VLOOKUP(E105,F.SL!F:O,10,FALSE))</f>
        <v/>
      </c>
      <c r="Q105" s="50"/>
    </row>
    <row r="106" spans="1:17" ht="21.95" customHeight="1">
      <c r="A106" s="52" t="str">
        <f ca="1">IFERROR(VLOOKUP(E106,Rec.!Q:R,2,FALSE),"")</f>
        <v/>
      </c>
      <c r="B106" s="53" t="str">
        <f ca="1">IFERROR(VLOOKUP(E106,Rec.!B:H,4,FALSE),"")</f>
        <v/>
      </c>
      <c r="C106" s="53" t="str">
        <f ca="1">IFERROR(VLOOKUP(E106,Rec.!B:H,5,FALSE),"")</f>
        <v/>
      </c>
      <c r="D106" s="52" t="str">
        <f ca="1">IFERROR(VLOOKUP(E106,Rec.!B:H,6,FALSE),"")</f>
        <v/>
      </c>
      <c r="E106" s="91" t="str">
        <f ca="1">IFERROR(VLOOKUP(ROW()-9,Rec.!T:U,2,FALSE),"")</f>
        <v/>
      </c>
      <c r="F106" s="99" t="str">
        <f ca="1">IF(AND(Inf.!C$10="Onsight",VLOOKUP(E106,Q1.SL!F:M,6,FALSE)="TOP"),VLOOKUP(E106,Q1.SL!F:M,6,FALSE)&amp;"("&amp;VLOOKUP(E106,Q1.SL!F:M,4,FALSE)&amp;")",VLOOKUP(E106,Q1.SL!F:M,6,FALSE))</f>
        <v/>
      </c>
      <c r="G106" s="99" t="str">
        <f ca="1">IF(AND(Inf.!C$10="Onsight",VLOOKUP(E106,Q2.SL!G:O,6,FALSE)="TOP"),VLOOKUP(E106,Q2.SL!G:O,6,FALSE)&amp;"("&amp;VLOOKUP(E106,Q2.SL!G:O,4,FALSE)&amp;")",VLOOKUP(E106,Q2.SL!G:O,6,FALSE))</f>
        <v/>
      </c>
      <c r="H106" s="125" t="str">
        <f ca="1">IF(AND(Inf.!C$10="Onsight",VLOOKUP(E106,Q3.SL!G:O,6,FALSE)="TOP"),VLOOKUP(E106,Q3.SL!G:O,6,FALSE)&amp;"("&amp;VLOOKUP(E106,Q3.SL!G:O,4,FALSE)&amp;")",VLOOKUP(E106,Q3.SL!G:O,6,FALSE))</f>
        <v/>
      </c>
      <c r="I106" s="125" t="str">
        <f ca="1">IF(AND(Inf.!C$10="Onsight",VLOOKUP(E106,Q4.SL!G:O,6,FALSE)="TOP"),VLOOKUP(E106,Q4.SL!G:O,6,FALSE)&amp;"("&amp;VLOOKUP(E106,Q4.SL!G:O,4,FALSE)&amp;")",VLOOKUP(E106,Q4.SL!G:O,6,FALSE))</f>
        <v/>
      </c>
      <c r="J106" s="54" t="str">
        <f ca="1">IFERROR(VLOOKUP(E106,Rec.!H:N,7,FALSE),"")</f>
        <v/>
      </c>
      <c r="K106" s="99" t="str">
        <f ca="1">IFERROR(VLOOKUP(E106,SF.SL!F:J,5,FALSE),"")</f>
        <v/>
      </c>
      <c r="L106" s="55" t="str">
        <f ca="1">IF(ROW()-9&gt;Inf.!$O$2,"",VLOOKUP(E106,SF.SL!F:J,4,FALSE))</f>
        <v/>
      </c>
      <c r="M106" s="54" t="str">
        <f ca="1">IF(ROW()-9&gt;Inf.!$O$2,"",VLOOKUP(E106,SF.SL!F:O,10,FALSE))</f>
        <v/>
      </c>
      <c r="N106" s="99">
        <f ca="1">IFERROR(VLOOKUP(E106,F.SL!F:J,5,FALSE),"")</f>
        <v>1.01</v>
      </c>
      <c r="O106" s="55" t="str">
        <f>IF(ROW()-9&gt;Inf.!$F$10,"",VLOOKUP(E106,F.SL!F:J,4,FALSE))</f>
        <v/>
      </c>
      <c r="P106" s="54" t="str">
        <f>IF(ROW()-9&gt;Inf.!$F$10,"",VLOOKUP(E106,F.SL!F:O,10,FALSE))</f>
        <v/>
      </c>
      <c r="Q106" s="50"/>
    </row>
    <row r="107" spans="1:17" ht="21.95" customHeight="1">
      <c r="A107" s="52" t="str">
        <f ca="1">IFERROR(VLOOKUP(E107,Rec.!Q:R,2,FALSE),"")</f>
        <v/>
      </c>
      <c r="B107" s="53" t="str">
        <f ca="1">IFERROR(VLOOKUP(E107,Rec.!B:H,4,FALSE),"")</f>
        <v/>
      </c>
      <c r="C107" s="53" t="str">
        <f ca="1">IFERROR(VLOOKUP(E107,Rec.!B:H,5,FALSE),"")</f>
        <v/>
      </c>
      <c r="D107" s="52" t="str">
        <f ca="1">IFERROR(VLOOKUP(E107,Rec.!B:H,6,FALSE),"")</f>
        <v/>
      </c>
      <c r="E107" s="91" t="str">
        <f ca="1">IFERROR(VLOOKUP(ROW()-9,Rec.!T:U,2,FALSE),"")</f>
        <v/>
      </c>
      <c r="F107" s="99" t="str">
        <f ca="1">IF(AND(Inf.!C$10="Onsight",VLOOKUP(E107,Q1.SL!F:M,6,FALSE)="TOP"),VLOOKUP(E107,Q1.SL!F:M,6,FALSE)&amp;"("&amp;VLOOKUP(E107,Q1.SL!F:M,4,FALSE)&amp;")",VLOOKUP(E107,Q1.SL!F:M,6,FALSE))</f>
        <v/>
      </c>
      <c r="G107" s="99" t="str">
        <f ca="1">IF(AND(Inf.!C$10="Onsight",VLOOKUP(E107,Q2.SL!G:O,6,FALSE)="TOP"),VLOOKUP(E107,Q2.SL!G:O,6,FALSE)&amp;"("&amp;VLOOKUP(E107,Q2.SL!G:O,4,FALSE)&amp;")",VLOOKUP(E107,Q2.SL!G:O,6,FALSE))</f>
        <v/>
      </c>
      <c r="H107" s="125" t="str">
        <f ca="1">IF(AND(Inf.!C$10="Onsight",VLOOKUP(E107,Q3.SL!G:O,6,FALSE)="TOP"),VLOOKUP(E107,Q3.SL!G:O,6,FALSE)&amp;"("&amp;VLOOKUP(E107,Q3.SL!G:O,4,FALSE)&amp;")",VLOOKUP(E107,Q3.SL!G:O,6,FALSE))</f>
        <v/>
      </c>
      <c r="I107" s="125" t="str">
        <f ca="1">IF(AND(Inf.!C$10="Onsight",VLOOKUP(E107,Q4.SL!G:O,6,FALSE)="TOP"),VLOOKUP(E107,Q4.SL!G:O,6,FALSE)&amp;"("&amp;VLOOKUP(E107,Q4.SL!G:O,4,FALSE)&amp;")",VLOOKUP(E107,Q4.SL!G:O,6,FALSE))</f>
        <v/>
      </c>
      <c r="J107" s="54" t="str">
        <f ca="1">IFERROR(VLOOKUP(E107,Rec.!H:N,7,FALSE),"")</f>
        <v/>
      </c>
      <c r="K107" s="99" t="str">
        <f ca="1">IFERROR(VLOOKUP(E107,SF.SL!F:J,5,FALSE),"")</f>
        <v/>
      </c>
      <c r="L107" s="55" t="str">
        <f ca="1">IF(ROW()-9&gt;Inf.!$O$2,"",VLOOKUP(E107,SF.SL!F:J,4,FALSE))</f>
        <v/>
      </c>
      <c r="M107" s="54" t="str">
        <f ca="1">IF(ROW()-9&gt;Inf.!$O$2,"",VLOOKUP(E107,SF.SL!F:O,10,FALSE))</f>
        <v/>
      </c>
      <c r="N107" s="99">
        <f ca="1">IFERROR(VLOOKUP(E107,F.SL!F:J,5,FALSE),"")</f>
        <v>1.01</v>
      </c>
      <c r="O107" s="55" t="str">
        <f>IF(ROW()-9&gt;Inf.!$F$10,"",VLOOKUP(E107,F.SL!F:J,4,FALSE))</f>
        <v/>
      </c>
      <c r="P107" s="54" t="str">
        <f>IF(ROW()-9&gt;Inf.!$F$10,"",VLOOKUP(E107,F.SL!F:O,10,FALSE))</f>
        <v/>
      </c>
      <c r="Q107" s="50"/>
    </row>
    <row r="108" spans="1:17" ht="21.95" customHeight="1">
      <c r="A108" s="52" t="str">
        <f ca="1">IFERROR(VLOOKUP(E108,Rec.!Q:R,2,FALSE),"")</f>
        <v/>
      </c>
      <c r="B108" s="53" t="str">
        <f ca="1">IFERROR(VLOOKUP(E108,Rec.!B:H,4,FALSE),"")</f>
        <v/>
      </c>
      <c r="C108" s="53" t="str">
        <f ca="1">IFERROR(VLOOKUP(E108,Rec.!B:H,5,FALSE),"")</f>
        <v/>
      </c>
      <c r="D108" s="52" t="str">
        <f ca="1">IFERROR(VLOOKUP(E108,Rec.!B:H,6,FALSE),"")</f>
        <v/>
      </c>
      <c r="E108" s="91" t="str">
        <f ca="1">IFERROR(VLOOKUP(ROW()-9,Rec.!T:U,2,FALSE),"")</f>
        <v/>
      </c>
      <c r="F108" s="99" t="str">
        <f ca="1">IF(AND(Inf.!C$10="Onsight",VLOOKUP(E108,Q1.SL!F:M,6,FALSE)="TOP"),VLOOKUP(E108,Q1.SL!F:M,6,FALSE)&amp;"("&amp;VLOOKUP(E108,Q1.SL!F:M,4,FALSE)&amp;")",VLOOKUP(E108,Q1.SL!F:M,6,FALSE))</f>
        <v/>
      </c>
      <c r="G108" s="99" t="str">
        <f ca="1">IF(AND(Inf.!C$10="Onsight",VLOOKUP(E108,Q2.SL!G:O,6,FALSE)="TOP"),VLOOKUP(E108,Q2.SL!G:O,6,FALSE)&amp;"("&amp;VLOOKUP(E108,Q2.SL!G:O,4,FALSE)&amp;")",VLOOKUP(E108,Q2.SL!G:O,6,FALSE))</f>
        <v/>
      </c>
      <c r="H108" s="125" t="str">
        <f ca="1">IF(AND(Inf.!C$10="Onsight",VLOOKUP(E108,Q3.SL!G:O,6,FALSE)="TOP"),VLOOKUP(E108,Q3.SL!G:O,6,FALSE)&amp;"("&amp;VLOOKUP(E108,Q3.SL!G:O,4,FALSE)&amp;")",VLOOKUP(E108,Q3.SL!G:O,6,FALSE))</f>
        <v/>
      </c>
      <c r="I108" s="125" t="str">
        <f ca="1">IF(AND(Inf.!C$10="Onsight",VLOOKUP(E108,Q4.SL!G:O,6,FALSE)="TOP"),VLOOKUP(E108,Q4.SL!G:O,6,FALSE)&amp;"("&amp;VLOOKUP(E108,Q4.SL!G:O,4,FALSE)&amp;")",VLOOKUP(E108,Q4.SL!G:O,6,FALSE))</f>
        <v/>
      </c>
      <c r="J108" s="54" t="str">
        <f ca="1">IFERROR(VLOOKUP(E108,Rec.!H:N,7,FALSE),"")</f>
        <v/>
      </c>
      <c r="K108" s="99" t="str">
        <f ca="1">IFERROR(VLOOKUP(E108,SF.SL!F:J,5,FALSE),"")</f>
        <v/>
      </c>
      <c r="L108" s="55" t="str">
        <f ca="1">IF(ROW()-9&gt;Inf.!$O$2,"",VLOOKUP(E108,SF.SL!F:J,4,FALSE))</f>
        <v/>
      </c>
      <c r="M108" s="54" t="str">
        <f ca="1">IF(ROW()-9&gt;Inf.!$O$2,"",VLOOKUP(E108,SF.SL!F:O,10,FALSE))</f>
        <v/>
      </c>
      <c r="N108" s="99">
        <f ca="1">IFERROR(VLOOKUP(E108,F.SL!F:J,5,FALSE),"")</f>
        <v>1.01</v>
      </c>
      <c r="O108" s="55" t="str">
        <f>IF(ROW()-9&gt;Inf.!$F$10,"",VLOOKUP(E108,F.SL!F:J,4,FALSE))</f>
        <v/>
      </c>
      <c r="P108" s="54" t="str">
        <f>IF(ROW()-9&gt;Inf.!$F$10,"",VLOOKUP(E108,F.SL!F:O,10,FALSE))</f>
        <v/>
      </c>
      <c r="Q108" s="50"/>
    </row>
    <row r="109" spans="1:17" ht="21.95" customHeight="1">
      <c r="A109" s="52" t="str">
        <f ca="1">IFERROR(VLOOKUP(E109,Rec.!Q:R,2,FALSE),"")</f>
        <v/>
      </c>
      <c r="B109" s="53" t="str">
        <f ca="1">IFERROR(VLOOKUP(E109,Rec.!B:H,4,FALSE),"")</f>
        <v/>
      </c>
      <c r="C109" s="53" t="str">
        <f ca="1">IFERROR(VLOOKUP(E109,Rec.!B:H,5,FALSE),"")</f>
        <v/>
      </c>
      <c r="D109" s="52" t="str">
        <f ca="1">IFERROR(VLOOKUP(E109,Rec.!B:H,6,FALSE),"")</f>
        <v/>
      </c>
      <c r="E109" s="91" t="str">
        <f ca="1">IFERROR(VLOOKUP(ROW()-9,Rec.!T:U,2,FALSE),"")</f>
        <v/>
      </c>
      <c r="F109" s="99" t="str">
        <f ca="1">IF(AND(Inf.!C$10="Onsight",VLOOKUP(E109,Q1.SL!F:M,6,FALSE)="TOP"),VLOOKUP(E109,Q1.SL!F:M,6,FALSE)&amp;"("&amp;VLOOKUP(E109,Q1.SL!F:M,4,FALSE)&amp;")",VLOOKUP(E109,Q1.SL!F:M,6,FALSE))</f>
        <v/>
      </c>
      <c r="G109" s="99" t="str">
        <f ca="1">IF(AND(Inf.!C$10="Onsight",VLOOKUP(E109,Q2.SL!G:O,6,FALSE)="TOP"),VLOOKUP(E109,Q2.SL!G:O,6,FALSE)&amp;"("&amp;VLOOKUP(E109,Q2.SL!G:O,4,FALSE)&amp;")",VLOOKUP(E109,Q2.SL!G:O,6,FALSE))</f>
        <v/>
      </c>
      <c r="H109" s="125" t="str">
        <f ca="1">IF(AND(Inf.!C$10="Onsight",VLOOKUP(E109,Q3.SL!G:O,6,FALSE)="TOP"),VLOOKUP(E109,Q3.SL!G:O,6,FALSE)&amp;"("&amp;VLOOKUP(E109,Q3.SL!G:O,4,FALSE)&amp;")",VLOOKUP(E109,Q3.SL!G:O,6,FALSE))</f>
        <v/>
      </c>
      <c r="I109" s="125" t="str">
        <f ca="1">IF(AND(Inf.!C$10="Onsight",VLOOKUP(E109,Q4.SL!G:O,6,FALSE)="TOP"),VLOOKUP(E109,Q4.SL!G:O,6,FALSE)&amp;"("&amp;VLOOKUP(E109,Q4.SL!G:O,4,FALSE)&amp;")",VLOOKUP(E109,Q4.SL!G:O,6,FALSE))</f>
        <v/>
      </c>
      <c r="J109" s="54" t="str">
        <f ca="1">IFERROR(VLOOKUP(E109,Rec.!H:N,7,FALSE),"")</f>
        <v/>
      </c>
      <c r="K109" s="99" t="str">
        <f ca="1">IFERROR(VLOOKUP(E109,SF.SL!F:J,5,FALSE),"")</f>
        <v/>
      </c>
      <c r="L109" s="55" t="str">
        <f ca="1">IF(ROW()-9&gt;Inf.!$O$2,"",VLOOKUP(E109,SF.SL!F:J,4,FALSE))</f>
        <v/>
      </c>
      <c r="M109" s="54" t="str">
        <f ca="1">IF(ROW()-9&gt;Inf.!$O$2,"",VLOOKUP(E109,SF.SL!F:O,10,FALSE))</f>
        <v/>
      </c>
      <c r="N109" s="99">
        <f ca="1">IFERROR(VLOOKUP(E109,F.SL!F:J,5,FALSE),"")</f>
        <v>1.01</v>
      </c>
      <c r="O109" s="55" t="str">
        <f>IF(ROW()-9&gt;Inf.!$F$10,"",VLOOKUP(E109,F.SL!F:J,4,FALSE))</f>
        <v/>
      </c>
      <c r="P109" s="54" t="str">
        <f>IF(ROW()-9&gt;Inf.!$F$10,"",VLOOKUP(E109,F.SL!F:O,10,FALSE))</f>
        <v/>
      </c>
      <c r="Q109" s="50"/>
    </row>
    <row r="110" spans="1:17" ht="21.95" customHeight="1">
      <c r="A110" s="52" t="str">
        <f ca="1">IFERROR(VLOOKUP(E110,Rec.!Q:R,2,FALSE),"")</f>
        <v/>
      </c>
      <c r="B110" s="53" t="str">
        <f ca="1">IFERROR(VLOOKUP(E110,Rec.!B:H,4,FALSE),"")</f>
        <v/>
      </c>
      <c r="C110" s="53" t="str">
        <f ca="1">IFERROR(VLOOKUP(E110,Rec.!B:H,5,FALSE),"")</f>
        <v/>
      </c>
      <c r="D110" s="52" t="str">
        <f ca="1">IFERROR(VLOOKUP(E110,Rec.!B:H,6,FALSE),"")</f>
        <v/>
      </c>
      <c r="E110" s="91" t="str">
        <f ca="1">IFERROR(VLOOKUP(ROW()-9,Rec.!T:U,2,FALSE),"")</f>
        <v/>
      </c>
      <c r="F110" s="99" t="str">
        <f ca="1">IF(AND(Inf.!C$10="Onsight",VLOOKUP(E110,Q1.SL!F:M,6,FALSE)="TOP"),VLOOKUP(E110,Q1.SL!F:M,6,FALSE)&amp;"("&amp;VLOOKUP(E110,Q1.SL!F:M,4,FALSE)&amp;")",VLOOKUP(E110,Q1.SL!F:M,6,FALSE))</f>
        <v/>
      </c>
      <c r="G110" s="99" t="str">
        <f ca="1">IF(AND(Inf.!C$10="Onsight",VLOOKUP(E110,Q2.SL!G:O,6,FALSE)="TOP"),VLOOKUP(E110,Q2.SL!G:O,6,FALSE)&amp;"("&amp;VLOOKUP(E110,Q2.SL!G:O,4,FALSE)&amp;")",VLOOKUP(E110,Q2.SL!G:O,6,FALSE))</f>
        <v/>
      </c>
      <c r="H110" s="125" t="str">
        <f ca="1">IF(AND(Inf.!C$10="Onsight",VLOOKUP(E110,Q3.SL!G:O,6,FALSE)="TOP"),VLOOKUP(E110,Q3.SL!G:O,6,FALSE)&amp;"("&amp;VLOOKUP(E110,Q3.SL!G:O,4,FALSE)&amp;")",VLOOKUP(E110,Q3.SL!G:O,6,FALSE))</f>
        <v/>
      </c>
      <c r="I110" s="125" t="str">
        <f ca="1">IF(AND(Inf.!C$10="Onsight",VLOOKUP(E110,Q4.SL!G:O,6,FALSE)="TOP"),VLOOKUP(E110,Q4.SL!G:O,6,FALSE)&amp;"("&amp;VLOOKUP(E110,Q4.SL!G:O,4,FALSE)&amp;")",VLOOKUP(E110,Q4.SL!G:O,6,FALSE))</f>
        <v/>
      </c>
      <c r="J110" s="54" t="str">
        <f ca="1">IFERROR(VLOOKUP(E110,Rec.!H:N,7,FALSE),"")</f>
        <v/>
      </c>
      <c r="K110" s="99" t="str">
        <f ca="1">IFERROR(VLOOKUP(E110,SF.SL!F:J,5,FALSE),"")</f>
        <v/>
      </c>
      <c r="L110" s="55" t="str">
        <f ca="1">IF(ROW()-9&gt;Inf.!$O$2,"",VLOOKUP(E110,SF.SL!F:J,4,FALSE))</f>
        <v/>
      </c>
      <c r="M110" s="54" t="str">
        <f ca="1">IF(ROW()-9&gt;Inf.!$O$2,"",VLOOKUP(E110,SF.SL!F:O,10,FALSE))</f>
        <v/>
      </c>
      <c r="N110" s="99">
        <f ca="1">IFERROR(VLOOKUP(E110,F.SL!F:J,5,FALSE),"")</f>
        <v>1.01</v>
      </c>
      <c r="O110" s="55" t="str">
        <f>IF(ROW()-9&gt;Inf.!$F$10,"",VLOOKUP(E110,F.SL!F:J,4,FALSE))</f>
        <v/>
      </c>
      <c r="P110" s="54" t="str">
        <f>IF(ROW()-9&gt;Inf.!$F$10,"",VLOOKUP(E110,F.SL!F:O,10,FALSE))</f>
        <v/>
      </c>
      <c r="Q110" s="50"/>
    </row>
    <row r="111" spans="1:17" ht="21.95" customHeight="1">
      <c r="A111" s="52" t="str">
        <f ca="1">IFERROR(VLOOKUP(E111,Rec.!Q:R,2,FALSE),"")</f>
        <v/>
      </c>
      <c r="B111" s="53" t="str">
        <f ca="1">IFERROR(VLOOKUP(E111,Rec.!B:H,4,FALSE),"")</f>
        <v/>
      </c>
      <c r="C111" s="53" t="str">
        <f ca="1">IFERROR(VLOOKUP(E111,Rec.!B:H,5,FALSE),"")</f>
        <v/>
      </c>
      <c r="D111" s="52" t="str">
        <f ca="1">IFERROR(VLOOKUP(E111,Rec.!B:H,6,FALSE),"")</f>
        <v/>
      </c>
      <c r="E111" s="91" t="str">
        <f ca="1">IFERROR(VLOOKUP(ROW()-9,Rec.!T:U,2,FALSE),"")</f>
        <v/>
      </c>
      <c r="F111" s="99" t="str">
        <f ca="1">IF(AND(Inf.!C$10="Onsight",VLOOKUP(E111,Q1.SL!F:M,6,FALSE)="TOP"),VLOOKUP(E111,Q1.SL!F:M,6,FALSE)&amp;"("&amp;VLOOKUP(E111,Q1.SL!F:M,4,FALSE)&amp;")",VLOOKUP(E111,Q1.SL!F:M,6,FALSE))</f>
        <v/>
      </c>
      <c r="G111" s="99" t="str">
        <f ca="1">IF(AND(Inf.!C$10="Onsight",VLOOKUP(E111,Q2.SL!G:O,6,FALSE)="TOP"),VLOOKUP(E111,Q2.SL!G:O,6,FALSE)&amp;"("&amp;VLOOKUP(E111,Q2.SL!G:O,4,FALSE)&amp;")",VLOOKUP(E111,Q2.SL!G:O,6,FALSE))</f>
        <v/>
      </c>
      <c r="H111" s="125" t="str">
        <f ca="1">IF(AND(Inf.!C$10="Onsight",VLOOKUP(E111,Q3.SL!G:O,6,FALSE)="TOP"),VLOOKUP(E111,Q3.SL!G:O,6,FALSE)&amp;"("&amp;VLOOKUP(E111,Q3.SL!G:O,4,FALSE)&amp;")",VLOOKUP(E111,Q3.SL!G:O,6,FALSE))</f>
        <v/>
      </c>
      <c r="I111" s="125" t="str">
        <f ca="1">IF(AND(Inf.!C$10="Onsight",VLOOKUP(E111,Q4.SL!G:O,6,FALSE)="TOP"),VLOOKUP(E111,Q4.SL!G:O,6,FALSE)&amp;"("&amp;VLOOKUP(E111,Q4.SL!G:O,4,FALSE)&amp;")",VLOOKUP(E111,Q4.SL!G:O,6,FALSE))</f>
        <v/>
      </c>
      <c r="J111" s="54" t="str">
        <f ca="1">IFERROR(VLOOKUP(E111,Rec.!H:N,7,FALSE),"")</f>
        <v/>
      </c>
      <c r="K111" s="99" t="str">
        <f ca="1">IFERROR(VLOOKUP(E111,SF.SL!F:J,5,FALSE),"")</f>
        <v/>
      </c>
      <c r="L111" s="55" t="str">
        <f ca="1">IF(ROW()-9&gt;Inf.!$O$2,"",VLOOKUP(E111,SF.SL!F:J,4,FALSE))</f>
        <v/>
      </c>
      <c r="M111" s="54" t="str">
        <f ca="1">IF(ROW()-9&gt;Inf.!$O$2,"",VLOOKUP(E111,SF.SL!F:O,10,FALSE))</f>
        <v/>
      </c>
      <c r="N111" s="99">
        <f ca="1">IFERROR(VLOOKUP(E111,F.SL!F:J,5,FALSE),"")</f>
        <v>1.01</v>
      </c>
      <c r="O111" s="55" t="str">
        <f>IF(ROW()-9&gt;Inf.!$F$10,"",VLOOKUP(E111,F.SL!F:J,4,FALSE))</f>
        <v/>
      </c>
      <c r="P111" s="54" t="str">
        <f>IF(ROW()-9&gt;Inf.!$F$10,"",VLOOKUP(E111,F.SL!F:O,10,FALSE))</f>
        <v/>
      </c>
      <c r="Q111" s="50"/>
    </row>
    <row r="112" spans="1:17" ht="21.95" customHeight="1">
      <c r="A112" s="52" t="str">
        <f ca="1">IFERROR(VLOOKUP(E112,Rec.!Q:R,2,FALSE),"")</f>
        <v/>
      </c>
      <c r="B112" s="53" t="str">
        <f ca="1">IFERROR(VLOOKUP(E112,Rec.!B:H,4,FALSE),"")</f>
        <v/>
      </c>
      <c r="C112" s="53" t="str">
        <f ca="1">IFERROR(VLOOKUP(E112,Rec.!B:H,5,FALSE),"")</f>
        <v/>
      </c>
      <c r="D112" s="52" t="str">
        <f ca="1">IFERROR(VLOOKUP(E112,Rec.!B:H,6,FALSE),"")</f>
        <v/>
      </c>
      <c r="E112" s="91" t="str">
        <f ca="1">IFERROR(VLOOKUP(ROW()-9,Rec.!T:U,2,FALSE),"")</f>
        <v/>
      </c>
      <c r="F112" s="99" t="str">
        <f ca="1">IF(AND(Inf.!C$10="Onsight",VLOOKUP(E112,Q1.SL!F:M,6,FALSE)="TOP"),VLOOKUP(E112,Q1.SL!F:M,6,FALSE)&amp;"("&amp;VLOOKUP(E112,Q1.SL!F:M,4,FALSE)&amp;")",VLOOKUP(E112,Q1.SL!F:M,6,FALSE))</f>
        <v/>
      </c>
      <c r="G112" s="99" t="str">
        <f ca="1">IF(AND(Inf.!C$10="Onsight",VLOOKUP(E112,Q2.SL!G:O,6,FALSE)="TOP"),VLOOKUP(E112,Q2.SL!G:O,6,FALSE)&amp;"("&amp;VLOOKUP(E112,Q2.SL!G:O,4,FALSE)&amp;")",VLOOKUP(E112,Q2.SL!G:O,6,FALSE))</f>
        <v/>
      </c>
      <c r="H112" s="125" t="str">
        <f ca="1">IF(AND(Inf.!C$10="Onsight",VLOOKUP(E112,Q3.SL!G:O,6,FALSE)="TOP"),VLOOKUP(E112,Q3.SL!G:O,6,FALSE)&amp;"("&amp;VLOOKUP(E112,Q3.SL!G:O,4,FALSE)&amp;")",VLOOKUP(E112,Q3.SL!G:O,6,FALSE))</f>
        <v/>
      </c>
      <c r="I112" s="125" t="str">
        <f ca="1">IF(AND(Inf.!C$10="Onsight",VLOOKUP(E112,Q4.SL!G:O,6,FALSE)="TOP"),VLOOKUP(E112,Q4.SL!G:O,6,FALSE)&amp;"("&amp;VLOOKUP(E112,Q4.SL!G:O,4,FALSE)&amp;")",VLOOKUP(E112,Q4.SL!G:O,6,FALSE))</f>
        <v/>
      </c>
      <c r="J112" s="54" t="str">
        <f ca="1">IFERROR(VLOOKUP(E112,Rec.!H:N,7,FALSE),"")</f>
        <v/>
      </c>
      <c r="K112" s="99" t="str">
        <f ca="1">IFERROR(VLOOKUP(E112,SF.SL!F:J,5,FALSE),"")</f>
        <v/>
      </c>
      <c r="L112" s="55" t="str">
        <f ca="1">IF(ROW()-9&gt;Inf.!$O$2,"",VLOOKUP(E112,SF.SL!F:J,4,FALSE))</f>
        <v/>
      </c>
      <c r="M112" s="54" t="str">
        <f ca="1">IF(ROW()-9&gt;Inf.!$O$2,"",VLOOKUP(E112,SF.SL!F:O,10,FALSE))</f>
        <v/>
      </c>
      <c r="N112" s="99">
        <f ca="1">IFERROR(VLOOKUP(E112,F.SL!F:J,5,FALSE),"")</f>
        <v>1.01</v>
      </c>
      <c r="O112" s="55" t="str">
        <f>IF(ROW()-9&gt;Inf.!$F$10,"",VLOOKUP(E112,F.SL!F:J,4,FALSE))</f>
        <v/>
      </c>
      <c r="P112" s="54" t="str">
        <f>IF(ROW()-9&gt;Inf.!$F$10,"",VLOOKUP(E112,F.SL!F:O,10,FALSE))</f>
        <v/>
      </c>
      <c r="Q112" s="50"/>
    </row>
    <row r="113" spans="1:17" ht="21.95" customHeight="1">
      <c r="A113" s="52" t="str">
        <f ca="1">IFERROR(VLOOKUP(E113,Rec.!Q:R,2,FALSE),"")</f>
        <v/>
      </c>
      <c r="B113" s="53" t="str">
        <f ca="1">IFERROR(VLOOKUP(E113,Rec.!B:H,4,FALSE),"")</f>
        <v/>
      </c>
      <c r="C113" s="53" t="str">
        <f ca="1">IFERROR(VLOOKUP(E113,Rec.!B:H,5,FALSE),"")</f>
        <v/>
      </c>
      <c r="D113" s="52" t="str">
        <f ca="1">IFERROR(VLOOKUP(E113,Rec.!B:H,6,FALSE),"")</f>
        <v/>
      </c>
      <c r="E113" s="91" t="str">
        <f ca="1">IFERROR(VLOOKUP(ROW()-9,Rec.!T:U,2,FALSE),"")</f>
        <v/>
      </c>
      <c r="F113" s="99" t="str">
        <f ca="1">IF(AND(Inf.!C$10="Onsight",VLOOKUP(E113,Q1.SL!F:M,6,FALSE)="TOP"),VLOOKUP(E113,Q1.SL!F:M,6,FALSE)&amp;"("&amp;VLOOKUP(E113,Q1.SL!F:M,4,FALSE)&amp;")",VLOOKUP(E113,Q1.SL!F:M,6,FALSE))</f>
        <v/>
      </c>
      <c r="G113" s="99" t="str">
        <f ca="1">IF(AND(Inf.!C$10="Onsight",VLOOKUP(E113,Q2.SL!G:O,6,FALSE)="TOP"),VLOOKUP(E113,Q2.SL!G:O,6,FALSE)&amp;"("&amp;VLOOKUP(E113,Q2.SL!G:O,4,FALSE)&amp;")",VLOOKUP(E113,Q2.SL!G:O,6,FALSE))</f>
        <v/>
      </c>
      <c r="H113" s="125" t="str">
        <f ca="1">IF(AND(Inf.!C$10="Onsight",VLOOKUP(E113,Q3.SL!G:O,6,FALSE)="TOP"),VLOOKUP(E113,Q3.SL!G:O,6,FALSE)&amp;"("&amp;VLOOKUP(E113,Q3.SL!G:O,4,FALSE)&amp;")",VLOOKUP(E113,Q3.SL!G:O,6,FALSE))</f>
        <v/>
      </c>
      <c r="I113" s="125" t="str">
        <f ca="1">IF(AND(Inf.!C$10="Onsight",VLOOKUP(E113,Q4.SL!G:O,6,FALSE)="TOP"),VLOOKUP(E113,Q4.SL!G:O,6,FALSE)&amp;"("&amp;VLOOKUP(E113,Q4.SL!G:O,4,FALSE)&amp;")",VLOOKUP(E113,Q4.SL!G:O,6,FALSE))</f>
        <v/>
      </c>
      <c r="J113" s="54" t="str">
        <f ca="1">IFERROR(VLOOKUP(E113,Rec.!H:N,7,FALSE),"")</f>
        <v/>
      </c>
      <c r="K113" s="99" t="str">
        <f ca="1">IFERROR(VLOOKUP(E113,SF.SL!F:J,5,FALSE),"")</f>
        <v/>
      </c>
      <c r="L113" s="55" t="str">
        <f ca="1">IF(ROW()-9&gt;Inf.!$O$2,"",VLOOKUP(E113,SF.SL!F:J,4,FALSE))</f>
        <v/>
      </c>
      <c r="M113" s="54" t="str">
        <f ca="1">IF(ROW()-9&gt;Inf.!$O$2,"",VLOOKUP(E113,SF.SL!F:O,10,FALSE))</f>
        <v/>
      </c>
      <c r="N113" s="99">
        <f ca="1">IFERROR(VLOOKUP(E113,F.SL!F:J,5,FALSE),"")</f>
        <v>1.01</v>
      </c>
      <c r="O113" s="55" t="str">
        <f>IF(ROW()-9&gt;Inf.!$F$10,"",VLOOKUP(E113,F.SL!F:J,4,FALSE))</f>
        <v/>
      </c>
      <c r="P113" s="54" t="str">
        <f>IF(ROW()-9&gt;Inf.!$F$10,"",VLOOKUP(E113,F.SL!F:O,10,FALSE))</f>
        <v/>
      </c>
      <c r="Q113" s="50"/>
    </row>
    <row r="114" spans="1:17" ht="21.95" customHeight="1">
      <c r="A114" s="52" t="str">
        <f ca="1">IFERROR(VLOOKUP(E114,Rec.!Q:R,2,FALSE),"")</f>
        <v/>
      </c>
      <c r="B114" s="53" t="str">
        <f ca="1">IFERROR(VLOOKUP(E114,Rec.!B:H,4,FALSE),"")</f>
        <v/>
      </c>
      <c r="C114" s="53" t="str">
        <f ca="1">IFERROR(VLOOKUP(E114,Rec.!B:H,5,FALSE),"")</f>
        <v/>
      </c>
      <c r="D114" s="52" t="str">
        <f ca="1">IFERROR(VLOOKUP(E114,Rec.!B:H,6,FALSE),"")</f>
        <v/>
      </c>
      <c r="E114" s="91" t="str">
        <f ca="1">IFERROR(VLOOKUP(ROW()-9,Rec.!T:U,2,FALSE),"")</f>
        <v/>
      </c>
      <c r="F114" s="99" t="str">
        <f ca="1">IF(AND(Inf.!C$10="Onsight",VLOOKUP(E114,Q1.SL!F:M,6,FALSE)="TOP"),VLOOKUP(E114,Q1.SL!F:M,6,FALSE)&amp;"("&amp;VLOOKUP(E114,Q1.SL!F:M,4,FALSE)&amp;")",VLOOKUP(E114,Q1.SL!F:M,6,FALSE))</f>
        <v/>
      </c>
      <c r="G114" s="99" t="str">
        <f ca="1">IF(AND(Inf.!C$10="Onsight",VLOOKUP(E114,Q2.SL!G:O,6,FALSE)="TOP"),VLOOKUP(E114,Q2.SL!G:O,6,FALSE)&amp;"("&amp;VLOOKUP(E114,Q2.SL!G:O,4,FALSE)&amp;")",VLOOKUP(E114,Q2.SL!G:O,6,FALSE))</f>
        <v/>
      </c>
      <c r="H114" s="125" t="str">
        <f ca="1">IF(AND(Inf.!C$10="Onsight",VLOOKUP(E114,Q3.SL!G:O,6,FALSE)="TOP"),VLOOKUP(E114,Q3.SL!G:O,6,FALSE)&amp;"("&amp;VLOOKUP(E114,Q3.SL!G:O,4,FALSE)&amp;")",VLOOKUP(E114,Q3.SL!G:O,6,FALSE))</f>
        <v/>
      </c>
      <c r="I114" s="125" t="str">
        <f ca="1">IF(AND(Inf.!C$10="Onsight",VLOOKUP(E114,Q4.SL!G:O,6,FALSE)="TOP"),VLOOKUP(E114,Q4.SL!G:O,6,FALSE)&amp;"("&amp;VLOOKUP(E114,Q4.SL!G:O,4,FALSE)&amp;")",VLOOKUP(E114,Q4.SL!G:O,6,FALSE))</f>
        <v/>
      </c>
      <c r="J114" s="54" t="str">
        <f ca="1">IFERROR(VLOOKUP(E114,Rec.!H:N,7,FALSE),"")</f>
        <v/>
      </c>
      <c r="K114" s="99" t="str">
        <f ca="1">IFERROR(VLOOKUP(E114,SF.SL!F:J,5,FALSE),"")</f>
        <v/>
      </c>
      <c r="L114" s="55" t="str">
        <f ca="1">IF(ROW()-9&gt;Inf.!$O$2,"",VLOOKUP(E114,SF.SL!F:J,4,FALSE))</f>
        <v/>
      </c>
      <c r="M114" s="54" t="str">
        <f ca="1">IF(ROW()-9&gt;Inf.!$O$2,"",VLOOKUP(E114,SF.SL!F:O,10,FALSE))</f>
        <v/>
      </c>
      <c r="N114" s="99">
        <f ca="1">IFERROR(VLOOKUP(E114,F.SL!F:J,5,FALSE),"")</f>
        <v>1.01</v>
      </c>
      <c r="O114" s="55" t="str">
        <f>IF(ROW()-9&gt;Inf.!$F$10,"",VLOOKUP(E114,F.SL!F:J,4,FALSE))</f>
        <v/>
      </c>
      <c r="P114" s="54" t="str">
        <f>IF(ROW()-9&gt;Inf.!$F$10,"",VLOOKUP(E114,F.SL!F:O,10,FALSE))</f>
        <v/>
      </c>
      <c r="Q114" s="50"/>
    </row>
    <row r="115" spans="1:17" ht="21.95" customHeight="1">
      <c r="A115" s="52" t="str">
        <f ca="1">IFERROR(VLOOKUP(E115,Rec.!Q:R,2,FALSE),"")</f>
        <v/>
      </c>
      <c r="B115" s="53" t="str">
        <f ca="1">IFERROR(VLOOKUP(E115,Rec.!B:H,4,FALSE),"")</f>
        <v/>
      </c>
      <c r="C115" s="53" t="str">
        <f ca="1">IFERROR(VLOOKUP(E115,Rec.!B:H,5,FALSE),"")</f>
        <v/>
      </c>
      <c r="D115" s="52" t="str">
        <f ca="1">IFERROR(VLOOKUP(E115,Rec.!B:H,6,FALSE),"")</f>
        <v/>
      </c>
      <c r="E115" s="91" t="str">
        <f ca="1">IFERROR(VLOOKUP(ROW()-9,Rec.!T:U,2,FALSE),"")</f>
        <v/>
      </c>
      <c r="F115" s="99" t="str">
        <f ca="1">IF(AND(Inf.!C$10="Onsight",VLOOKUP(E115,Q1.SL!F:M,6,FALSE)="TOP"),VLOOKUP(E115,Q1.SL!F:M,6,FALSE)&amp;"("&amp;VLOOKUP(E115,Q1.SL!F:M,4,FALSE)&amp;")",VLOOKUP(E115,Q1.SL!F:M,6,FALSE))</f>
        <v/>
      </c>
      <c r="G115" s="99" t="str">
        <f ca="1">IF(AND(Inf.!C$10="Onsight",VLOOKUP(E115,Q2.SL!G:O,6,FALSE)="TOP"),VLOOKUP(E115,Q2.SL!G:O,6,FALSE)&amp;"("&amp;VLOOKUP(E115,Q2.SL!G:O,4,FALSE)&amp;")",VLOOKUP(E115,Q2.SL!G:O,6,FALSE))</f>
        <v/>
      </c>
      <c r="H115" s="125" t="str">
        <f ca="1">IF(AND(Inf.!C$10="Onsight",VLOOKUP(E115,Q3.SL!G:O,6,FALSE)="TOP"),VLOOKUP(E115,Q3.SL!G:O,6,FALSE)&amp;"("&amp;VLOOKUP(E115,Q3.SL!G:O,4,FALSE)&amp;")",VLOOKUP(E115,Q3.SL!G:O,6,FALSE))</f>
        <v/>
      </c>
      <c r="I115" s="125" t="str">
        <f ca="1">IF(AND(Inf.!C$10="Onsight",VLOOKUP(E115,Q4.SL!G:O,6,FALSE)="TOP"),VLOOKUP(E115,Q4.SL!G:O,6,FALSE)&amp;"("&amp;VLOOKUP(E115,Q4.SL!G:O,4,FALSE)&amp;")",VLOOKUP(E115,Q4.SL!G:O,6,FALSE))</f>
        <v/>
      </c>
      <c r="J115" s="54" t="str">
        <f ca="1">IFERROR(VLOOKUP(E115,Rec.!H:N,7,FALSE),"")</f>
        <v/>
      </c>
      <c r="K115" s="99" t="str">
        <f ca="1">IFERROR(VLOOKUP(E115,SF.SL!F:J,5,FALSE),"")</f>
        <v/>
      </c>
      <c r="L115" s="55" t="str">
        <f ca="1">IF(ROW()-9&gt;Inf.!$O$2,"",VLOOKUP(E115,SF.SL!F:J,4,FALSE))</f>
        <v/>
      </c>
      <c r="M115" s="54" t="str">
        <f ca="1">IF(ROW()-9&gt;Inf.!$O$2,"",VLOOKUP(E115,SF.SL!F:O,10,FALSE))</f>
        <v/>
      </c>
      <c r="N115" s="99">
        <f ca="1">IFERROR(VLOOKUP(E115,F.SL!F:J,5,FALSE),"")</f>
        <v>1.01</v>
      </c>
      <c r="O115" s="55" t="str">
        <f>IF(ROW()-9&gt;Inf.!$F$10,"",VLOOKUP(E115,F.SL!F:J,4,FALSE))</f>
        <v/>
      </c>
      <c r="P115" s="54" t="str">
        <f>IF(ROW()-9&gt;Inf.!$F$10,"",VLOOKUP(E115,F.SL!F:O,10,FALSE))</f>
        <v/>
      </c>
      <c r="Q115" s="50"/>
    </row>
    <row r="116" spans="1:17" ht="21.95" customHeight="1">
      <c r="A116" s="52" t="str">
        <f ca="1">IFERROR(VLOOKUP(E116,Rec.!Q:R,2,FALSE),"")</f>
        <v/>
      </c>
      <c r="B116" s="53" t="str">
        <f ca="1">IFERROR(VLOOKUP(E116,Rec.!B:H,4,FALSE),"")</f>
        <v/>
      </c>
      <c r="C116" s="53" t="str">
        <f ca="1">IFERROR(VLOOKUP(E116,Rec.!B:H,5,FALSE),"")</f>
        <v/>
      </c>
      <c r="D116" s="52" t="str">
        <f ca="1">IFERROR(VLOOKUP(E116,Rec.!B:H,6,FALSE),"")</f>
        <v/>
      </c>
      <c r="E116" s="91" t="str">
        <f ca="1">IFERROR(VLOOKUP(ROW()-9,Rec.!T:U,2,FALSE),"")</f>
        <v/>
      </c>
      <c r="F116" s="99" t="str">
        <f ca="1">IF(AND(Inf.!C$10="Onsight",VLOOKUP(E116,Q1.SL!F:M,6,FALSE)="TOP"),VLOOKUP(E116,Q1.SL!F:M,6,FALSE)&amp;"("&amp;VLOOKUP(E116,Q1.SL!F:M,4,FALSE)&amp;")",VLOOKUP(E116,Q1.SL!F:M,6,FALSE))</f>
        <v/>
      </c>
      <c r="G116" s="99" t="str">
        <f ca="1">IF(AND(Inf.!C$10="Onsight",VLOOKUP(E116,Q2.SL!G:O,6,FALSE)="TOP"),VLOOKUP(E116,Q2.SL!G:O,6,FALSE)&amp;"("&amp;VLOOKUP(E116,Q2.SL!G:O,4,FALSE)&amp;")",VLOOKUP(E116,Q2.SL!G:O,6,FALSE))</f>
        <v/>
      </c>
      <c r="H116" s="125" t="str">
        <f ca="1">IF(AND(Inf.!C$10="Onsight",VLOOKUP(E116,Q3.SL!G:O,6,FALSE)="TOP"),VLOOKUP(E116,Q3.SL!G:O,6,FALSE)&amp;"("&amp;VLOOKUP(E116,Q3.SL!G:O,4,FALSE)&amp;")",VLOOKUP(E116,Q3.SL!G:O,6,FALSE))</f>
        <v/>
      </c>
      <c r="I116" s="125" t="str">
        <f ca="1">IF(AND(Inf.!C$10="Onsight",VLOOKUP(E116,Q4.SL!G:O,6,FALSE)="TOP"),VLOOKUP(E116,Q4.SL!G:O,6,FALSE)&amp;"("&amp;VLOOKUP(E116,Q4.SL!G:O,4,FALSE)&amp;")",VLOOKUP(E116,Q4.SL!G:O,6,FALSE))</f>
        <v/>
      </c>
      <c r="J116" s="54" t="str">
        <f ca="1">IFERROR(VLOOKUP(E116,Rec.!H:N,7,FALSE),"")</f>
        <v/>
      </c>
      <c r="K116" s="99" t="str">
        <f ca="1">IFERROR(VLOOKUP(E116,SF.SL!F:J,5,FALSE),"")</f>
        <v/>
      </c>
      <c r="L116" s="55" t="str">
        <f ca="1">IF(ROW()-9&gt;Inf.!$O$2,"",VLOOKUP(E116,SF.SL!F:J,4,FALSE))</f>
        <v/>
      </c>
      <c r="M116" s="54" t="str">
        <f ca="1">IF(ROW()-9&gt;Inf.!$O$2,"",VLOOKUP(E116,SF.SL!F:O,10,FALSE))</f>
        <v/>
      </c>
      <c r="N116" s="99">
        <f ca="1">IFERROR(VLOOKUP(E116,F.SL!F:J,5,FALSE),"")</f>
        <v>1.01</v>
      </c>
      <c r="O116" s="55" t="str">
        <f>IF(ROW()-9&gt;Inf.!$F$10,"",VLOOKUP(E116,F.SL!F:J,4,FALSE))</f>
        <v/>
      </c>
      <c r="P116" s="54" t="str">
        <f>IF(ROW()-9&gt;Inf.!$F$10,"",VLOOKUP(E116,F.SL!F:O,10,FALSE))</f>
        <v/>
      </c>
      <c r="Q116" s="50"/>
    </row>
    <row r="117" spans="1:17" ht="21.95" customHeight="1">
      <c r="A117" s="52" t="str">
        <f ca="1">IFERROR(VLOOKUP(E117,Rec.!Q:R,2,FALSE),"")</f>
        <v/>
      </c>
      <c r="B117" s="53" t="str">
        <f ca="1">IFERROR(VLOOKUP(E117,Rec.!B:H,4,FALSE),"")</f>
        <v/>
      </c>
      <c r="C117" s="53" t="str">
        <f ca="1">IFERROR(VLOOKUP(E117,Rec.!B:H,5,FALSE),"")</f>
        <v/>
      </c>
      <c r="D117" s="52" t="str">
        <f ca="1">IFERROR(VLOOKUP(E117,Rec.!B:H,6,FALSE),"")</f>
        <v/>
      </c>
      <c r="E117" s="91" t="str">
        <f ca="1">IFERROR(VLOOKUP(ROW()-9,Rec.!T:U,2,FALSE),"")</f>
        <v/>
      </c>
      <c r="F117" s="99" t="str">
        <f ca="1">IF(AND(Inf.!C$10="Onsight",VLOOKUP(E117,Q1.SL!F:M,6,FALSE)="TOP"),VLOOKUP(E117,Q1.SL!F:M,6,FALSE)&amp;"("&amp;VLOOKUP(E117,Q1.SL!F:M,4,FALSE)&amp;")",VLOOKUP(E117,Q1.SL!F:M,6,FALSE))</f>
        <v/>
      </c>
      <c r="G117" s="99" t="str">
        <f ca="1">IF(AND(Inf.!C$10="Onsight",VLOOKUP(E117,Q2.SL!G:O,6,FALSE)="TOP"),VLOOKUP(E117,Q2.SL!G:O,6,FALSE)&amp;"("&amp;VLOOKUP(E117,Q2.SL!G:O,4,FALSE)&amp;")",VLOOKUP(E117,Q2.SL!G:O,6,FALSE))</f>
        <v/>
      </c>
      <c r="H117" s="125" t="str">
        <f ca="1">IF(AND(Inf.!C$10="Onsight",VLOOKUP(E117,Q3.SL!G:O,6,FALSE)="TOP"),VLOOKUP(E117,Q3.SL!G:O,6,FALSE)&amp;"("&amp;VLOOKUP(E117,Q3.SL!G:O,4,FALSE)&amp;")",VLOOKUP(E117,Q3.SL!G:O,6,FALSE))</f>
        <v/>
      </c>
      <c r="I117" s="125" t="str">
        <f ca="1">IF(AND(Inf.!C$10="Onsight",VLOOKUP(E117,Q4.SL!G:O,6,FALSE)="TOP"),VLOOKUP(E117,Q4.SL!G:O,6,FALSE)&amp;"("&amp;VLOOKUP(E117,Q4.SL!G:O,4,FALSE)&amp;")",VLOOKUP(E117,Q4.SL!G:O,6,FALSE))</f>
        <v/>
      </c>
      <c r="J117" s="54" t="str">
        <f ca="1">IFERROR(VLOOKUP(E117,Rec.!H:N,7,FALSE),"")</f>
        <v/>
      </c>
      <c r="K117" s="99" t="str">
        <f ca="1">IFERROR(VLOOKUP(E117,SF.SL!F:J,5,FALSE),"")</f>
        <v/>
      </c>
      <c r="L117" s="55" t="str">
        <f ca="1">IF(ROW()-9&gt;Inf.!$O$2,"",VLOOKUP(E117,SF.SL!F:J,4,FALSE))</f>
        <v/>
      </c>
      <c r="M117" s="54" t="str">
        <f ca="1">IF(ROW()-9&gt;Inf.!$O$2,"",VLOOKUP(E117,SF.SL!F:O,10,FALSE))</f>
        <v/>
      </c>
      <c r="N117" s="99">
        <f ca="1">IFERROR(VLOOKUP(E117,F.SL!F:J,5,FALSE),"")</f>
        <v>1.01</v>
      </c>
      <c r="O117" s="55" t="str">
        <f>IF(ROW()-9&gt;Inf.!$F$10,"",VLOOKUP(E117,F.SL!F:J,4,FALSE))</f>
        <v/>
      </c>
      <c r="P117" s="54" t="str">
        <f>IF(ROW()-9&gt;Inf.!$F$10,"",VLOOKUP(E117,F.SL!F:O,10,FALSE))</f>
        <v/>
      </c>
      <c r="Q117" s="50"/>
    </row>
    <row r="118" spans="1:17" ht="21.95" customHeight="1">
      <c r="A118" s="52" t="str">
        <f ca="1">IFERROR(VLOOKUP(E118,Rec.!Q:R,2,FALSE),"")</f>
        <v/>
      </c>
      <c r="B118" s="53" t="str">
        <f ca="1">IFERROR(VLOOKUP(E118,Rec.!B:H,4,FALSE),"")</f>
        <v/>
      </c>
      <c r="C118" s="53" t="str">
        <f ca="1">IFERROR(VLOOKUP(E118,Rec.!B:H,5,FALSE),"")</f>
        <v/>
      </c>
      <c r="D118" s="52" t="str">
        <f ca="1">IFERROR(VLOOKUP(E118,Rec.!B:H,6,FALSE),"")</f>
        <v/>
      </c>
      <c r="E118" s="91" t="str">
        <f ca="1">IFERROR(VLOOKUP(ROW()-9,Rec.!T:U,2,FALSE),"")</f>
        <v/>
      </c>
      <c r="F118" s="99" t="str">
        <f ca="1">IF(AND(Inf.!C$10="Onsight",VLOOKUP(E118,Q1.SL!F:M,6,FALSE)="TOP"),VLOOKUP(E118,Q1.SL!F:M,6,FALSE)&amp;"("&amp;VLOOKUP(E118,Q1.SL!F:M,4,FALSE)&amp;")",VLOOKUP(E118,Q1.SL!F:M,6,FALSE))</f>
        <v/>
      </c>
      <c r="G118" s="99" t="str">
        <f ca="1">IF(AND(Inf.!C$10="Onsight",VLOOKUP(E118,Q2.SL!G:O,6,FALSE)="TOP"),VLOOKUP(E118,Q2.SL!G:O,6,FALSE)&amp;"("&amp;VLOOKUP(E118,Q2.SL!G:O,4,FALSE)&amp;")",VLOOKUP(E118,Q2.SL!G:O,6,FALSE))</f>
        <v/>
      </c>
      <c r="H118" s="125" t="str">
        <f ca="1">IF(AND(Inf.!C$10="Onsight",VLOOKUP(E118,Q3.SL!G:O,6,FALSE)="TOP"),VLOOKUP(E118,Q3.SL!G:O,6,FALSE)&amp;"("&amp;VLOOKUP(E118,Q3.SL!G:O,4,FALSE)&amp;")",VLOOKUP(E118,Q3.SL!G:O,6,FALSE))</f>
        <v/>
      </c>
      <c r="I118" s="125" t="str">
        <f ca="1">IF(AND(Inf.!C$10="Onsight",VLOOKUP(E118,Q4.SL!G:O,6,FALSE)="TOP"),VLOOKUP(E118,Q4.SL!G:O,6,FALSE)&amp;"("&amp;VLOOKUP(E118,Q4.SL!G:O,4,FALSE)&amp;")",VLOOKUP(E118,Q4.SL!G:O,6,FALSE))</f>
        <v/>
      </c>
      <c r="J118" s="54" t="str">
        <f ca="1">IFERROR(VLOOKUP(E118,Rec.!H:N,7,FALSE),"")</f>
        <v/>
      </c>
      <c r="K118" s="99" t="str">
        <f ca="1">IFERROR(VLOOKUP(E118,SF.SL!F:J,5,FALSE),"")</f>
        <v/>
      </c>
      <c r="L118" s="55" t="str">
        <f ca="1">IF(ROW()-9&gt;Inf.!$O$2,"",VLOOKUP(E118,SF.SL!F:J,4,FALSE))</f>
        <v/>
      </c>
      <c r="M118" s="54" t="str">
        <f ca="1">IF(ROW()-9&gt;Inf.!$O$2,"",VLOOKUP(E118,SF.SL!F:O,10,FALSE))</f>
        <v/>
      </c>
      <c r="N118" s="99">
        <f ca="1">IFERROR(VLOOKUP(E118,F.SL!F:J,5,FALSE),"")</f>
        <v>1.01</v>
      </c>
      <c r="O118" s="55" t="str">
        <f>IF(ROW()-9&gt;Inf.!$F$10,"",VLOOKUP(E118,F.SL!F:J,4,FALSE))</f>
        <v/>
      </c>
      <c r="P118" s="54" t="str">
        <f>IF(ROW()-9&gt;Inf.!$F$10,"",VLOOKUP(E118,F.SL!F:O,10,FALSE))</f>
        <v/>
      </c>
      <c r="Q118" s="50"/>
    </row>
    <row r="119" spans="1:17" ht="21.95" customHeight="1">
      <c r="A119" s="52" t="str">
        <f ca="1">IFERROR(VLOOKUP(E119,Rec.!Q:R,2,FALSE),"")</f>
        <v/>
      </c>
      <c r="B119" s="53" t="str">
        <f ca="1">IFERROR(VLOOKUP(E119,Rec.!B:H,4,FALSE),"")</f>
        <v/>
      </c>
      <c r="C119" s="53" t="str">
        <f ca="1">IFERROR(VLOOKUP(E119,Rec.!B:H,5,FALSE),"")</f>
        <v/>
      </c>
      <c r="D119" s="52" t="str">
        <f ca="1">IFERROR(VLOOKUP(E119,Rec.!B:H,6,FALSE),"")</f>
        <v/>
      </c>
      <c r="E119" s="91" t="str">
        <f ca="1">IFERROR(VLOOKUP(ROW()-9,Rec.!T:U,2,FALSE),"")</f>
        <v/>
      </c>
      <c r="F119" s="99" t="str">
        <f ca="1">IF(AND(Inf.!C$10="Onsight",VLOOKUP(E119,Q1.SL!F:M,6,FALSE)="TOP"),VLOOKUP(E119,Q1.SL!F:M,6,FALSE)&amp;"("&amp;VLOOKUP(E119,Q1.SL!F:M,4,FALSE)&amp;")",VLOOKUP(E119,Q1.SL!F:M,6,FALSE))</f>
        <v/>
      </c>
      <c r="G119" s="99" t="str">
        <f ca="1">IF(AND(Inf.!C$10="Onsight",VLOOKUP(E119,Q2.SL!G:O,6,FALSE)="TOP"),VLOOKUP(E119,Q2.SL!G:O,6,FALSE)&amp;"("&amp;VLOOKUP(E119,Q2.SL!G:O,4,FALSE)&amp;")",VLOOKUP(E119,Q2.SL!G:O,6,FALSE))</f>
        <v/>
      </c>
      <c r="H119" s="125" t="str">
        <f ca="1">IF(AND(Inf.!C$10="Onsight",VLOOKUP(E119,Q3.SL!G:O,6,FALSE)="TOP"),VLOOKUP(E119,Q3.SL!G:O,6,FALSE)&amp;"("&amp;VLOOKUP(E119,Q3.SL!G:O,4,FALSE)&amp;")",VLOOKUP(E119,Q3.SL!G:O,6,FALSE))</f>
        <v/>
      </c>
      <c r="I119" s="125" t="str">
        <f ca="1">IF(AND(Inf.!C$10="Onsight",VLOOKUP(E119,Q4.SL!G:O,6,FALSE)="TOP"),VLOOKUP(E119,Q4.SL!G:O,6,FALSE)&amp;"("&amp;VLOOKUP(E119,Q4.SL!G:O,4,FALSE)&amp;")",VLOOKUP(E119,Q4.SL!G:O,6,FALSE))</f>
        <v/>
      </c>
      <c r="J119" s="54" t="str">
        <f ca="1">IFERROR(VLOOKUP(E119,Rec.!H:N,7,FALSE),"")</f>
        <v/>
      </c>
      <c r="K119" s="99" t="str">
        <f ca="1">IFERROR(VLOOKUP(E119,SF.SL!F:J,5,FALSE),"")</f>
        <v/>
      </c>
      <c r="L119" s="55" t="str">
        <f ca="1">IF(ROW()-9&gt;Inf.!$O$2,"",VLOOKUP(E119,SF.SL!F:J,4,FALSE))</f>
        <v/>
      </c>
      <c r="M119" s="54" t="str">
        <f ca="1">IF(ROW()-9&gt;Inf.!$O$2,"",VLOOKUP(E119,SF.SL!F:O,10,FALSE))</f>
        <v/>
      </c>
      <c r="N119" s="99">
        <f ca="1">IFERROR(VLOOKUP(E119,F.SL!F:J,5,FALSE),"")</f>
        <v>1.01</v>
      </c>
      <c r="O119" s="55" t="str">
        <f>IF(ROW()-9&gt;Inf.!$F$10,"",VLOOKUP(E119,F.SL!F:J,4,FALSE))</f>
        <v/>
      </c>
      <c r="P119" s="54" t="str">
        <f>IF(ROW()-9&gt;Inf.!$F$10,"",VLOOKUP(E119,F.SL!F:O,10,FALSE))</f>
        <v/>
      </c>
      <c r="Q119" s="50"/>
    </row>
    <row r="120" spans="1:17" ht="21.95" customHeight="1">
      <c r="A120" s="52" t="str">
        <f ca="1">IFERROR(VLOOKUP(E120,Rec.!Q:R,2,FALSE),"")</f>
        <v/>
      </c>
      <c r="B120" s="53" t="str">
        <f ca="1">IFERROR(VLOOKUP(E120,Rec.!B:H,4,FALSE),"")</f>
        <v/>
      </c>
      <c r="C120" s="53" t="str">
        <f ca="1">IFERROR(VLOOKUP(E120,Rec.!B:H,5,FALSE),"")</f>
        <v/>
      </c>
      <c r="D120" s="52" t="str">
        <f ca="1">IFERROR(VLOOKUP(E120,Rec.!B:H,6,FALSE),"")</f>
        <v/>
      </c>
      <c r="E120" s="91" t="str">
        <f ca="1">IFERROR(VLOOKUP(ROW()-9,Rec.!T:U,2,FALSE),"")</f>
        <v/>
      </c>
      <c r="F120" s="99" t="str">
        <f ca="1">IF(AND(Inf.!C$10="Onsight",VLOOKUP(E120,Q1.SL!F:M,6,FALSE)="TOP"),VLOOKUP(E120,Q1.SL!F:M,6,FALSE)&amp;"("&amp;VLOOKUP(E120,Q1.SL!F:M,4,FALSE)&amp;")",VLOOKUP(E120,Q1.SL!F:M,6,FALSE))</f>
        <v/>
      </c>
      <c r="G120" s="99" t="str">
        <f ca="1">IF(AND(Inf.!C$10="Onsight",VLOOKUP(E120,Q2.SL!G:O,6,FALSE)="TOP"),VLOOKUP(E120,Q2.SL!G:O,6,FALSE)&amp;"("&amp;VLOOKUP(E120,Q2.SL!G:O,4,FALSE)&amp;")",VLOOKUP(E120,Q2.SL!G:O,6,FALSE))</f>
        <v/>
      </c>
      <c r="H120" s="125" t="str">
        <f ca="1">IF(AND(Inf.!C$10="Onsight",VLOOKUP(E120,Q3.SL!G:O,6,FALSE)="TOP"),VLOOKUP(E120,Q3.SL!G:O,6,FALSE)&amp;"("&amp;VLOOKUP(E120,Q3.SL!G:O,4,FALSE)&amp;")",VLOOKUP(E120,Q3.SL!G:O,6,FALSE))</f>
        <v/>
      </c>
      <c r="I120" s="125" t="str">
        <f ca="1">IF(AND(Inf.!C$10="Onsight",VLOOKUP(E120,Q4.SL!G:O,6,FALSE)="TOP"),VLOOKUP(E120,Q4.SL!G:O,6,FALSE)&amp;"("&amp;VLOOKUP(E120,Q4.SL!G:O,4,FALSE)&amp;")",VLOOKUP(E120,Q4.SL!G:O,6,FALSE))</f>
        <v/>
      </c>
      <c r="J120" s="54" t="str">
        <f ca="1">IFERROR(VLOOKUP(E120,Rec.!H:N,7,FALSE),"")</f>
        <v/>
      </c>
      <c r="K120" s="99" t="str">
        <f ca="1">IFERROR(VLOOKUP(E120,SF.SL!F:J,5,FALSE),"")</f>
        <v/>
      </c>
      <c r="L120" s="55" t="str">
        <f ca="1">IF(ROW()-9&gt;Inf.!$O$2,"",VLOOKUP(E120,SF.SL!F:J,4,FALSE))</f>
        <v/>
      </c>
      <c r="M120" s="54" t="str">
        <f ca="1">IF(ROW()-9&gt;Inf.!$O$2,"",VLOOKUP(E120,SF.SL!F:O,10,FALSE))</f>
        <v/>
      </c>
      <c r="N120" s="99">
        <f ca="1">IFERROR(VLOOKUP(E120,F.SL!F:J,5,FALSE),"")</f>
        <v>1.01</v>
      </c>
      <c r="O120" s="55" t="str">
        <f>IF(ROW()-9&gt;Inf.!$F$10,"",VLOOKUP(E120,F.SL!F:J,4,FALSE))</f>
        <v/>
      </c>
      <c r="P120" s="54" t="str">
        <f>IF(ROW()-9&gt;Inf.!$F$10,"",VLOOKUP(E120,F.SL!F:O,10,FALSE))</f>
        <v/>
      </c>
      <c r="Q120" s="50"/>
    </row>
    <row r="121" spans="1:17" ht="21.95" customHeight="1">
      <c r="A121" s="52" t="str">
        <f ca="1">IFERROR(VLOOKUP(E121,Rec.!Q:R,2,FALSE),"")</f>
        <v/>
      </c>
      <c r="B121" s="53" t="str">
        <f ca="1">IFERROR(VLOOKUP(E121,Rec.!B:H,4,FALSE),"")</f>
        <v/>
      </c>
      <c r="C121" s="53" t="str">
        <f ca="1">IFERROR(VLOOKUP(E121,Rec.!B:H,5,FALSE),"")</f>
        <v/>
      </c>
      <c r="D121" s="52" t="str">
        <f ca="1">IFERROR(VLOOKUP(E121,Rec.!B:H,6,FALSE),"")</f>
        <v/>
      </c>
      <c r="E121" s="91" t="str">
        <f ca="1">IFERROR(VLOOKUP(ROW()-9,Rec.!T:U,2,FALSE),"")</f>
        <v/>
      </c>
      <c r="F121" s="99" t="str">
        <f ca="1">IF(AND(Inf.!C$10="Onsight",VLOOKUP(E121,Q1.SL!F:M,6,FALSE)="TOP"),VLOOKUP(E121,Q1.SL!F:M,6,FALSE)&amp;"("&amp;VLOOKUP(E121,Q1.SL!F:M,4,FALSE)&amp;")",VLOOKUP(E121,Q1.SL!F:M,6,FALSE))</f>
        <v/>
      </c>
      <c r="G121" s="99" t="str">
        <f ca="1">IF(AND(Inf.!C$10="Onsight",VLOOKUP(E121,Q2.SL!G:O,6,FALSE)="TOP"),VLOOKUP(E121,Q2.SL!G:O,6,FALSE)&amp;"("&amp;VLOOKUP(E121,Q2.SL!G:O,4,FALSE)&amp;")",VLOOKUP(E121,Q2.SL!G:O,6,FALSE))</f>
        <v/>
      </c>
      <c r="H121" s="125" t="str">
        <f ca="1">IF(AND(Inf.!C$10="Onsight",VLOOKUP(E121,Q3.SL!G:O,6,FALSE)="TOP"),VLOOKUP(E121,Q3.SL!G:O,6,FALSE)&amp;"("&amp;VLOOKUP(E121,Q3.SL!G:O,4,FALSE)&amp;")",VLOOKUP(E121,Q3.SL!G:O,6,FALSE))</f>
        <v/>
      </c>
      <c r="I121" s="125" t="str">
        <f ca="1">IF(AND(Inf.!C$10="Onsight",VLOOKUP(E121,Q4.SL!G:O,6,FALSE)="TOP"),VLOOKUP(E121,Q4.SL!G:O,6,FALSE)&amp;"("&amp;VLOOKUP(E121,Q4.SL!G:O,4,FALSE)&amp;")",VLOOKUP(E121,Q4.SL!G:O,6,FALSE))</f>
        <v/>
      </c>
      <c r="J121" s="54" t="str">
        <f ca="1">IFERROR(VLOOKUP(E121,Rec.!H:N,7,FALSE),"")</f>
        <v/>
      </c>
      <c r="K121" s="99" t="str">
        <f ca="1">IFERROR(VLOOKUP(E121,SF.SL!F:J,5,FALSE),"")</f>
        <v/>
      </c>
      <c r="L121" s="55" t="str">
        <f ca="1">IF(ROW()-9&gt;Inf.!$O$2,"",VLOOKUP(E121,SF.SL!F:J,4,FALSE))</f>
        <v/>
      </c>
      <c r="M121" s="54" t="str">
        <f ca="1">IF(ROW()-9&gt;Inf.!$O$2,"",VLOOKUP(E121,SF.SL!F:O,10,FALSE))</f>
        <v/>
      </c>
      <c r="N121" s="99">
        <f ca="1">IFERROR(VLOOKUP(E121,F.SL!F:J,5,FALSE),"")</f>
        <v>1.01</v>
      </c>
      <c r="O121" s="55" t="str">
        <f>IF(ROW()-9&gt;Inf.!$F$10,"",VLOOKUP(E121,F.SL!F:J,4,FALSE))</f>
        <v/>
      </c>
      <c r="P121" s="54" t="str">
        <f>IF(ROW()-9&gt;Inf.!$F$10,"",VLOOKUP(E121,F.SL!F:O,10,FALSE))</f>
        <v/>
      </c>
      <c r="Q121" s="50"/>
    </row>
    <row r="122" spans="1:17" ht="21.95" customHeight="1">
      <c r="A122" s="52" t="str">
        <f ca="1">IFERROR(VLOOKUP(E122,Rec.!Q:R,2,FALSE),"")</f>
        <v/>
      </c>
      <c r="B122" s="53" t="str">
        <f ca="1">IFERROR(VLOOKUP(E122,Rec.!B:H,4,FALSE),"")</f>
        <v/>
      </c>
      <c r="C122" s="53" t="str">
        <f ca="1">IFERROR(VLOOKUP(E122,Rec.!B:H,5,FALSE),"")</f>
        <v/>
      </c>
      <c r="D122" s="52" t="str">
        <f ca="1">IFERROR(VLOOKUP(E122,Rec.!B:H,6,FALSE),"")</f>
        <v/>
      </c>
      <c r="E122" s="91" t="str">
        <f ca="1">IFERROR(VLOOKUP(ROW()-9,Rec.!T:U,2,FALSE),"")</f>
        <v/>
      </c>
      <c r="F122" s="99" t="str">
        <f ca="1">IF(AND(Inf.!C$10="Onsight",VLOOKUP(E122,Q1.SL!F:M,6,FALSE)="TOP"),VLOOKUP(E122,Q1.SL!F:M,6,FALSE)&amp;"("&amp;VLOOKUP(E122,Q1.SL!F:M,4,FALSE)&amp;")",VLOOKUP(E122,Q1.SL!F:M,6,FALSE))</f>
        <v/>
      </c>
      <c r="G122" s="99" t="str">
        <f ca="1">IF(AND(Inf.!C$10="Onsight",VLOOKUP(E122,Q2.SL!G:O,6,FALSE)="TOP"),VLOOKUP(E122,Q2.SL!G:O,6,FALSE)&amp;"("&amp;VLOOKUP(E122,Q2.SL!G:O,4,FALSE)&amp;")",VLOOKUP(E122,Q2.SL!G:O,6,FALSE))</f>
        <v/>
      </c>
      <c r="H122" s="125" t="str">
        <f ca="1">IF(AND(Inf.!C$10="Onsight",VLOOKUP(E122,Q3.SL!G:O,6,FALSE)="TOP"),VLOOKUP(E122,Q3.SL!G:O,6,FALSE)&amp;"("&amp;VLOOKUP(E122,Q3.SL!G:O,4,FALSE)&amp;")",VLOOKUP(E122,Q3.SL!G:O,6,FALSE))</f>
        <v/>
      </c>
      <c r="I122" s="125" t="str">
        <f ca="1">IF(AND(Inf.!C$10="Onsight",VLOOKUP(E122,Q4.SL!G:O,6,FALSE)="TOP"),VLOOKUP(E122,Q4.SL!G:O,6,FALSE)&amp;"("&amp;VLOOKUP(E122,Q4.SL!G:O,4,FALSE)&amp;")",VLOOKUP(E122,Q4.SL!G:O,6,FALSE))</f>
        <v/>
      </c>
      <c r="J122" s="54" t="str">
        <f ca="1">IFERROR(VLOOKUP(E122,Rec.!H:N,7,FALSE),"")</f>
        <v/>
      </c>
      <c r="K122" s="99" t="str">
        <f ca="1">IFERROR(VLOOKUP(E122,SF.SL!F:J,5,FALSE),"")</f>
        <v/>
      </c>
      <c r="L122" s="55" t="str">
        <f ca="1">IF(ROW()-9&gt;Inf.!$O$2,"",VLOOKUP(E122,SF.SL!F:J,4,FALSE))</f>
        <v/>
      </c>
      <c r="M122" s="54" t="str">
        <f ca="1">IF(ROW()-9&gt;Inf.!$O$2,"",VLOOKUP(E122,SF.SL!F:O,10,FALSE))</f>
        <v/>
      </c>
      <c r="N122" s="99">
        <f ca="1">IFERROR(VLOOKUP(E122,F.SL!F:J,5,FALSE),"")</f>
        <v>1.01</v>
      </c>
      <c r="O122" s="55" t="str">
        <f>IF(ROW()-9&gt;Inf.!$F$10,"",VLOOKUP(E122,F.SL!F:J,4,FALSE))</f>
        <v/>
      </c>
      <c r="P122" s="54" t="str">
        <f>IF(ROW()-9&gt;Inf.!$F$10,"",VLOOKUP(E122,F.SL!F:O,10,FALSE))</f>
        <v/>
      </c>
      <c r="Q122" s="50"/>
    </row>
    <row r="123" spans="1:17" ht="21.95" customHeight="1">
      <c r="A123" s="52" t="str">
        <f ca="1">IFERROR(VLOOKUP(E123,Rec.!Q:R,2,FALSE),"")</f>
        <v/>
      </c>
      <c r="B123" s="53" t="str">
        <f ca="1">IFERROR(VLOOKUP(E123,Rec.!B:H,4,FALSE),"")</f>
        <v/>
      </c>
      <c r="C123" s="53" t="str">
        <f ca="1">IFERROR(VLOOKUP(E123,Rec.!B:H,5,FALSE),"")</f>
        <v/>
      </c>
      <c r="D123" s="52" t="str">
        <f ca="1">IFERROR(VLOOKUP(E123,Rec.!B:H,6,FALSE),"")</f>
        <v/>
      </c>
      <c r="E123" s="91" t="str">
        <f ca="1">IFERROR(VLOOKUP(ROW()-9,Rec.!T:U,2,FALSE),"")</f>
        <v/>
      </c>
      <c r="F123" s="99" t="str">
        <f ca="1">IF(AND(Inf.!C$10="Onsight",VLOOKUP(E123,Q1.SL!F:M,6,FALSE)="TOP"),VLOOKUP(E123,Q1.SL!F:M,6,FALSE)&amp;"("&amp;VLOOKUP(E123,Q1.SL!F:M,4,FALSE)&amp;")",VLOOKUP(E123,Q1.SL!F:M,6,FALSE))</f>
        <v/>
      </c>
      <c r="G123" s="99" t="str">
        <f ca="1">IF(AND(Inf.!C$10="Onsight",VLOOKUP(E123,Q2.SL!G:O,6,FALSE)="TOP"),VLOOKUP(E123,Q2.SL!G:O,6,FALSE)&amp;"("&amp;VLOOKUP(E123,Q2.SL!G:O,4,FALSE)&amp;")",VLOOKUP(E123,Q2.SL!G:O,6,FALSE))</f>
        <v/>
      </c>
      <c r="H123" s="125" t="str">
        <f ca="1">IF(AND(Inf.!C$10="Onsight",VLOOKUP(E123,Q3.SL!G:O,6,FALSE)="TOP"),VLOOKUP(E123,Q3.SL!G:O,6,FALSE)&amp;"("&amp;VLOOKUP(E123,Q3.SL!G:O,4,FALSE)&amp;")",VLOOKUP(E123,Q3.SL!G:O,6,FALSE))</f>
        <v/>
      </c>
      <c r="I123" s="125" t="str">
        <f ca="1">IF(AND(Inf.!C$10="Onsight",VLOOKUP(E123,Q4.SL!G:O,6,FALSE)="TOP"),VLOOKUP(E123,Q4.SL!G:O,6,FALSE)&amp;"("&amp;VLOOKUP(E123,Q4.SL!G:O,4,FALSE)&amp;")",VLOOKUP(E123,Q4.SL!G:O,6,FALSE))</f>
        <v/>
      </c>
      <c r="J123" s="54" t="str">
        <f ca="1">IFERROR(VLOOKUP(E123,Rec.!H:N,7,FALSE),"")</f>
        <v/>
      </c>
      <c r="K123" s="99" t="str">
        <f ca="1">IFERROR(VLOOKUP(E123,SF.SL!F:J,5,FALSE),"")</f>
        <v/>
      </c>
      <c r="L123" s="55" t="str">
        <f ca="1">IF(ROW()-9&gt;Inf.!$O$2,"",VLOOKUP(E123,SF.SL!F:J,4,FALSE))</f>
        <v/>
      </c>
      <c r="M123" s="54" t="str">
        <f ca="1">IF(ROW()-9&gt;Inf.!$O$2,"",VLOOKUP(E123,SF.SL!F:O,10,FALSE))</f>
        <v/>
      </c>
      <c r="N123" s="99">
        <f ca="1">IFERROR(VLOOKUP(E123,F.SL!F:J,5,FALSE),"")</f>
        <v>1.01</v>
      </c>
      <c r="O123" s="55" t="str">
        <f>IF(ROW()-9&gt;Inf.!$F$10,"",VLOOKUP(E123,F.SL!F:J,4,FALSE))</f>
        <v/>
      </c>
      <c r="P123" s="54" t="str">
        <f>IF(ROW()-9&gt;Inf.!$F$10,"",VLOOKUP(E123,F.SL!F:O,10,FALSE))</f>
        <v/>
      </c>
      <c r="Q123" s="50"/>
    </row>
    <row r="124" spans="1:17" ht="21.95" customHeight="1">
      <c r="A124" s="52" t="str">
        <f ca="1">IFERROR(VLOOKUP(E124,Rec.!Q:R,2,FALSE),"")</f>
        <v/>
      </c>
      <c r="B124" s="53" t="str">
        <f ca="1">IFERROR(VLOOKUP(E124,Rec.!B:H,4,FALSE),"")</f>
        <v/>
      </c>
      <c r="C124" s="53" t="str">
        <f ca="1">IFERROR(VLOOKUP(E124,Rec.!B:H,5,FALSE),"")</f>
        <v/>
      </c>
      <c r="D124" s="52" t="str">
        <f ca="1">IFERROR(VLOOKUP(E124,Rec.!B:H,6,FALSE),"")</f>
        <v/>
      </c>
      <c r="E124" s="91" t="str">
        <f ca="1">IFERROR(VLOOKUP(ROW()-9,Rec.!T:U,2,FALSE),"")</f>
        <v/>
      </c>
      <c r="F124" s="99" t="str">
        <f ca="1">IF(AND(Inf.!C$10="Onsight",VLOOKUP(E124,Q1.SL!F:M,6,FALSE)="TOP"),VLOOKUP(E124,Q1.SL!F:M,6,FALSE)&amp;"("&amp;VLOOKUP(E124,Q1.SL!F:M,4,FALSE)&amp;")",VLOOKUP(E124,Q1.SL!F:M,6,FALSE))</f>
        <v/>
      </c>
      <c r="G124" s="99" t="str">
        <f ca="1">IF(AND(Inf.!C$10="Onsight",VLOOKUP(E124,Q2.SL!G:O,6,FALSE)="TOP"),VLOOKUP(E124,Q2.SL!G:O,6,FALSE)&amp;"("&amp;VLOOKUP(E124,Q2.SL!G:O,4,FALSE)&amp;")",VLOOKUP(E124,Q2.SL!G:O,6,FALSE))</f>
        <v/>
      </c>
      <c r="H124" s="125" t="str">
        <f ca="1">IF(AND(Inf.!C$10="Onsight",VLOOKUP(E124,Q3.SL!G:O,6,FALSE)="TOP"),VLOOKUP(E124,Q3.SL!G:O,6,FALSE)&amp;"("&amp;VLOOKUP(E124,Q3.SL!G:O,4,FALSE)&amp;")",VLOOKUP(E124,Q3.SL!G:O,6,FALSE))</f>
        <v/>
      </c>
      <c r="I124" s="125" t="str">
        <f ca="1">IF(AND(Inf.!C$10="Onsight",VLOOKUP(E124,Q4.SL!G:O,6,FALSE)="TOP"),VLOOKUP(E124,Q4.SL!G:O,6,FALSE)&amp;"("&amp;VLOOKUP(E124,Q4.SL!G:O,4,FALSE)&amp;")",VLOOKUP(E124,Q4.SL!G:O,6,FALSE))</f>
        <v/>
      </c>
      <c r="J124" s="54" t="str">
        <f ca="1">IFERROR(VLOOKUP(E124,Rec.!H:N,7,FALSE),"")</f>
        <v/>
      </c>
      <c r="K124" s="99" t="str">
        <f ca="1">IFERROR(VLOOKUP(E124,SF.SL!F:J,5,FALSE),"")</f>
        <v/>
      </c>
      <c r="L124" s="55" t="str">
        <f ca="1">IF(ROW()-9&gt;Inf.!$O$2,"",VLOOKUP(E124,SF.SL!F:J,4,FALSE))</f>
        <v/>
      </c>
      <c r="M124" s="54" t="str">
        <f ca="1">IF(ROW()-9&gt;Inf.!$O$2,"",VLOOKUP(E124,SF.SL!F:O,10,FALSE))</f>
        <v/>
      </c>
      <c r="N124" s="99">
        <f ca="1">IFERROR(VLOOKUP(E124,F.SL!F:J,5,FALSE),"")</f>
        <v>1.01</v>
      </c>
      <c r="O124" s="55" t="str">
        <f>IF(ROW()-9&gt;Inf.!$F$10,"",VLOOKUP(E124,F.SL!F:J,4,FALSE))</f>
        <v/>
      </c>
      <c r="P124" s="54" t="str">
        <f>IF(ROW()-9&gt;Inf.!$F$10,"",VLOOKUP(E124,F.SL!F:O,10,FALSE))</f>
        <v/>
      </c>
      <c r="Q124" s="50"/>
    </row>
    <row r="125" spans="1:17" ht="21.95" customHeight="1">
      <c r="A125" s="52" t="str">
        <f ca="1">IFERROR(VLOOKUP(E125,Rec.!Q:R,2,FALSE),"")</f>
        <v/>
      </c>
      <c r="B125" s="53" t="str">
        <f ca="1">IFERROR(VLOOKUP(E125,Rec.!B:H,4,FALSE),"")</f>
        <v/>
      </c>
      <c r="C125" s="53" t="str">
        <f ca="1">IFERROR(VLOOKUP(E125,Rec.!B:H,5,FALSE),"")</f>
        <v/>
      </c>
      <c r="D125" s="52" t="str">
        <f ca="1">IFERROR(VLOOKUP(E125,Rec.!B:H,6,FALSE),"")</f>
        <v/>
      </c>
      <c r="E125" s="91" t="str">
        <f ca="1">IFERROR(VLOOKUP(ROW()-9,Rec.!T:U,2,FALSE),"")</f>
        <v/>
      </c>
      <c r="F125" s="99" t="str">
        <f ca="1">IF(AND(Inf.!C$10="Onsight",VLOOKUP(E125,Q1.SL!F:M,6,FALSE)="TOP"),VLOOKUP(E125,Q1.SL!F:M,6,FALSE)&amp;"("&amp;VLOOKUP(E125,Q1.SL!F:M,4,FALSE)&amp;")",VLOOKUP(E125,Q1.SL!F:M,6,FALSE))</f>
        <v/>
      </c>
      <c r="G125" s="99" t="str">
        <f ca="1">IF(AND(Inf.!C$10="Onsight",VLOOKUP(E125,Q2.SL!G:O,6,FALSE)="TOP"),VLOOKUP(E125,Q2.SL!G:O,6,FALSE)&amp;"("&amp;VLOOKUP(E125,Q2.SL!G:O,4,FALSE)&amp;")",VLOOKUP(E125,Q2.SL!G:O,6,FALSE))</f>
        <v/>
      </c>
      <c r="H125" s="125" t="str">
        <f ca="1">IF(AND(Inf.!C$10="Onsight",VLOOKUP(E125,Q3.SL!G:O,6,FALSE)="TOP"),VLOOKUP(E125,Q3.SL!G:O,6,FALSE)&amp;"("&amp;VLOOKUP(E125,Q3.SL!G:O,4,FALSE)&amp;")",VLOOKUP(E125,Q3.SL!G:O,6,FALSE))</f>
        <v/>
      </c>
      <c r="I125" s="125" t="str">
        <f ca="1">IF(AND(Inf.!C$10="Onsight",VLOOKUP(E125,Q4.SL!G:O,6,FALSE)="TOP"),VLOOKUP(E125,Q4.SL!G:O,6,FALSE)&amp;"("&amp;VLOOKUP(E125,Q4.SL!G:O,4,FALSE)&amp;")",VLOOKUP(E125,Q4.SL!G:O,6,FALSE))</f>
        <v/>
      </c>
      <c r="J125" s="54" t="str">
        <f ca="1">IFERROR(VLOOKUP(E125,Rec.!H:N,7,FALSE),"")</f>
        <v/>
      </c>
      <c r="K125" s="99" t="str">
        <f ca="1">IFERROR(VLOOKUP(E125,SF.SL!F:J,5,FALSE),"")</f>
        <v/>
      </c>
      <c r="L125" s="55" t="str">
        <f ca="1">IF(ROW()-9&gt;Inf.!$O$2,"",VLOOKUP(E125,SF.SL!F:J,4,FALSE))</f>
        <v/>
      </c>
      <c r="M125" s="54" t="str">
        <f ca="1">IF(ROW()-9&gt;Inf.!$O$2,"",VLOOKUP(E125,SF.SL!F:O,10,FALSE))</f>
        <v/>
      </c>
      <c r="N125" s="99">
        <f ca="1">IFERROR(VLOOKUP(E125,F.SL!F:J,5,FALSE),"")</f>
        <v>1.01</v>
      </c>
      <c r="O125" s="55" t="str">
        <f>IF(ROW()-9&gt;Inf.!$F$10,"",VLOOKUP(E125,F.SL!F:J,4,FALSE))</f>
        <v/>
      </c>
      <c r="P125" s="54" t="str">
        <f>IF(ROW()-9&gt;Inf.!$F$10,"",VLOOKUP(E125,F.SL!F:O,10,FALSE))</f>
        <v/>
      </c>
      <c r="Q125" s="50"/>
    </row>
    <row r="126" spans="1:17" ht="21.95" customHeight="1">
      <c r="A126" s="52" t="str">
        <f ca="1">IFERROR(VLOOKUP(E126,Rec.!Q:R,2,FALSE),"")</f>
        <v/>
      </c>
      <c r="B126" s="53" t="str">
        <f ca="1">IFERROR(VLOOKUP(E126,Rec.!B:H,4,FALSE),"")</f>
        <v/>
      </c>
      <c r="C126" s="53" t="str">
        <f ca="1">IFERROR(VLOOKUP(E126,Rec.!B:H,5,FALSE),"")</f>
        <v/>
      </c>
      <c r="D126" s="52" t="str">
        <f ca="1">IFERROR(VLOOKUP(E126,Rec.!B:H,6,FALSE),"")</f>
        <v/>
      </c>
      <c r="E126" s="91" t="str">
        <f ca="1">IFERROR(VLOOKUP(ROW()-9,Rec.!T:U,2,FALSE),"")</f>
        <v/>
      </c>
      <c r="F126" s="99" t="str">
        <f ca="1">IF(AND(Inf.!C$10="Onsight",VLOOKUP(E126,Q1.SL!F:M,6,FALSE)="TOP"),VLOOKUP(E126,Q1.SL!F:M,6,FALSE)&amp;"("&amp;VLOOKUP(E126,Q1.SL!F:M,4,FALSE)&amp;")",VLOOKUP(E126,Q1.SL!F:M,6,FALSE))</f>
        <v/>
      </c>
      <c r="G126" s="99" t="str">
        <f ca="1">IF(AND(Inf.!C$10="Onsight",VLOOKUP(E126,Q2.SL!G:O,6,FALSE)="TOP"),VLOOKUP(E126,Q2.SL!G:O,6,FALSE)&amp;"("&amp;VLOOKUP(E126,Q2.SL!G:O,4,FALSE)&amp;")",VLOOKUP(E126,Q2.SL!G:O,6,FALSE))</f>
        <v/>
      </c>
      <c r="H126" s="125" t="str">
        <f ca="1">IF(AND(Inf.!C$10="Onsight",VLOOKUP(E126,Q3.SL!G:O,6,FALSE)="TOP"),VLOOKUP(E126,Q3.SL!G:O,6,FALSE)&amp;"("&amp;VLOOKUP(E126,Q3.SL!G:O,4,FALSE)&amp;")",VLOOKUP(E126,Q3.SL!G:O,6,FALSE))</f>
        <v/>
      </c>
      <c r="I126" s="125" t="str">
        <f ca="1">IF(AND(Inf.!C$10="Onsight",VLOOKUP(E126,Q4.SL!G:O,6,FALSE)="TOP"),VLOOKUP(E126,Q4.SL!G:O,6,FALSE)&amp;"("&amp;VLOOKUP(E126,Q4.SL!G:O,4,FALSE)&amp;")",VLOOKUP(E126,Q4.SL!G:O,6,FALSE))</f>
        <v/>
      </c>
      <c r="J126" s="54" t="str">
        <f ca="1">IFERROR(VLOOKUP(E126,Rec.!H:N,7,FALSE),"")</f>
        <v/>
      </c>
      <c r="K126" s="99" t="str">
        <f ca="1">IFERROR(VLOOKUP(E126,SF.SL!F:J,5,FALSE),"")</f>
        <v/>
      </c>
      <c r="L126" s="55" t="str">
        <f ca="1">IF(ROW()-9&gt;Inf.!$O$2,"",VLOOKUP(E126,SF.SL!F:J,4,FALSE))</f>
        <v/>
      </c>
      <c r="M126" s="54" t="str">
        <f ca="1">IF(ROW()-9&gt;Inf.!$O$2,"",VLOOKUP(E126,SF.SL!F:O,10,FALSE))</f>
        <v/>
      </c>
      <c r="N126" s="99">
        <f ca="1">IFERROR(VLOOKUP(E126,F.SL!F:J,5,FALSE),"")</f>
        <v>1.01</v>
      </c>
      <c r="O126" s="55" t="str">
        <f>IF(ROW()-9&gt;Inf.!$F$10,"",VLOOKUP(E126,F.SL!F:J,4,FALSE))</f>
        <v/>
      </c>
      <c r="P126" s="54" t="str">
        <f>IF(ROW()-9&gt;Inf.!$F$10,"",VLOOKUP(E126,F.SL!F:O,10,FALSE))</f>
        <v/>
      </c>
      <c r="Q126" s="50"/>
    </row>
    <row r="127" spans="1:17" ht="21.95" customHeight="1">
      <c r="A127" s="52" t="str">
        <f ca="1">IFERROR(VLOOKUP(E127,Rec.!Q:R,2,FALSE),"")</f>
        <v/>
      </c>
      <c r="B127" s="53" t="str">
        <f ca="1">IFERROR(VLOOKUP(E127,Rec.!B:H,4,FALSE),"")</f>
        <v/>
      </c>
      <c r="C127" s="53" t="str">
        <f ca="1">IFERROR(VLOOKUP(E127,Rec.!B:H,5,FALSE),"")</f>
        <v/>
      </c>
      <c r="D127" s="52" t="str">
        <f ca="1">IFERROR(VLOOKUP(E127,Rec.!B:H,6,FALSE),"")</f>
        <v/>
      </c>
      <c r="E127" s="91" t="str">
        <f ca="1">IFERROR(VLOOKUP(ROW()-9,Rec.!T:U,2,FALSE),"")</f>
        <v/>
      </c>
      <c r="F127" s="99" t="str">
        <f ca="1">IF(AND(Inf.!C$10="Onsight",VLOOKUP(E127,Q1.SL!F:M,6,FALSE)="TOP"),VLOOKUP(E127,Q1.SL!F:M,6,FALSE)&amp;"("&amp;VLOOKUP(E127,Q1.SL!F:M,4,FALSE)&amp;")",VLOOKUP(E127,Q1.SL!F:M,6,FALSE))</f>
        <v/>
      </c>
      <c r="G127" s="99" t="str">
        <f ca="1">IF(AND(Inf.!C$10="Onsight",VLOOKUP(E127,Q2.SL!G:O,6,FALSE)="TOP"),VLOOKUP(E127,Q2.SL!G:O,6,FALSE)&amp;"("&amp;VLOOKUP(E127,Q2.SL!G:O,4,FALSE)&amp;")",VLOOKUP(E127,Q2.SL!G:O,6,FALSE))</f>
        <v/>
      </c>
      <c r="H127" s="125" t="str">
        <f ca="1">IF(AND(Inf.!C$10="Onsight",VLOOKUP(E127,Q3.SL!G:O,6,FALSE)="TOP"),VLOOKUP(E127,Q3.SL!G:O,6,FALSE)&amp;"("&amp;VLOOKUP(E127,Q3.SL!G:O,4,FALSE)&amp;")",VLOOKUP(E127,Q3.SL!G:O,6,FALSE))</f>
        <v/>
      </c>
      <c r="I127" s="125" t="str">
        <f ca="1">IF(AND(Inf.!C$10="Onsight",VLOOKUP(E127,Q4.SL!G:O,6,FALSE)="TOP"),VLOOKUP(E127,Q4.SL!G:O,6,FALSE)&amp;"("&amp;VLOOKUP(E127,Q4.SL!G:O,4,FALSE)&amp;")",VLOOKUP(E127,Q4.SL!G:O,6,FALSE))</f>
        <v/>
      </c>
      <c r="J127" s="54" t="str">
        <f ca="1">IFERROR(VLOOKUP(E127,Rec.!H:N,7,FALSE),"")</f>
        <v/>
      </c>
      <c r="K127" s="99" t="str">
        <f ca="1">IFERROR(VLOOKUP(E127,SF.SL!F:J,5,FALSE),"")</f>
        <v/>
      </c>
      <c r="L127" s="55" t="str">
        <f ca="1">IF(ROW()-9&gt;Inf.!$O$2,"",VLOOKUP(E127,SF.SL!F:J,4,FALSE))</f>
        <v/>
      </c>
      <c r="M127" s="54" t="str">
        <f ca="1">IF(ROW()-9&gt;Inf.!$O$2,"",VLOOKUP(E127,SF.SL!F:O,10,FALSE))</f>
        <v/>
      </c>
      <c r="N127" s="99">
        <f ca="1">IFERROR(VLOOKUP(E127,F.SL!F:J,5,FALSE),"")</f>
        <v>1.01</v>
      </c>
      <c r="O127" s="55" t="str">
        <f>IF(ROW()-9&gt;Inf.!$F$10,"",VLOOKUP(E127,F.SL!F:J,4,FALSE))</f>
        <v/>
      </c>
      <c r="P127" s="54" t="str">
        <f>IF(ROW()-9&gt;Inf.!$F$10,"",VLOOKUP(E127,F.SL!F:O,10,FALSE))</f>
        <v/>
      </c>
      <c r="Q127" s="50"/>
    </row>
    <row r="128" spans="1:17" ht="21.95" customHeight="1">
      <c r="A128" s="52" t="str">
        <f ca="1">IFERROR(VLOOKUP(E128,Rec.!Q:R,2,FALSE),"")</f>
        <v/>
      </c>
      <c r="B128" s="53" t="str">
        <f ca="1">IFERROR(VLOOKUP(E128,Rec.!B:H,4,FALSE),"")</f>
        <v/>
      </c>
      <c r="C128" s="53" t="str">
        <f ca="1">IFERROR(VLOOKUP(E128,Rec.!B:H,5,FALSE),"")</f>
        <v/>
      </c>
      <c r="D128" s="52" t="str">
        <f ca="1">IFERROR(VLOOKUP(E128,Rec.!B:H,6,FALSE),"")</f>
        <v/>
      </c>
      <c r="E128" s="91" t="str">
        <f ca="1">IFERROR(VLOOKUP(ROW()-9,Rec.!T:U,2,FALSE),"")</f>
        <v/>
      </c>
      <c r="F128" s="99" t="str">
        <f ca="1">IF(AND(Inf.!C$10="Onsight",VLOOKUP(E128,Q1.SL!F:M,6,FALSE)="TOP"),VLOOKUP(E128,Q1.SL!F:M,6,FALSE)&amp;"("&amp;VLOOKUP(E128,Q1.SL!F:M,4,FALSE)&amp;")",VLOOKUP(E128,Q1.SL!F:M,6,FALSE))</f>
        <v/>
      </c>
      <c r="G128" s="99" t="str">
        <f ca="1">IF(AND(Inf.!C$10="Onsight",VLOOKUP(E128,Q2.SL!G:O,6,FALSE)="TOP"),VLOOKUP(E128,Q2.SL!G:O,6,FALSE)&amp;"("&amp;VLOOKUP(E128,Q2.SL!G:O,4,FALSE)&amp;")",VLOOKUP(E128,Q2.SL!G:O,6,FALSE))</f>
        <v/>
      </c>
      <c r="H128" s="125" t="str">
        <f ca="1">IF(AND(Inf.!C$10="Onsight",VLOOKUP(E128,Q3.SL!G:O,6,FALSE)="TOP"),VLOOKUP(E128,Q3.SL!G:O,6,FALSE)&amp;"("&amp;VLOOKUP(E128,Q3.SL!G:O,4,FALSE)&amp;")",VLOOKUP(E128,Q3.SL!G:O,6,FALSE))</f>
        <v/>
      </c>
      <c r="I128" s="125" t="str">
        <f ca="1">IF(AND(Inf.!C$10="Onsight",VLOOKUP(E128,Q4.SL!G:O,6,FALSE)="TOP"),VLOOKUP(E128,Q4.SL!G:O,6,FALSE)&amp;"("&amp;VLOOKUP(E128,Q4.SL!G:O,4,FALSE)&amp;")",VLOOKUP(E128,Q4.SL!G:O,6,FALSE))</f>
        <v/>
      </c>
      <c r="J128" s="54" t="str">
        <f ca="1">IFERROR(VLOOKUP(E128,Rec.!H:N,7,FALSE),"")</f>
        <v/>
      </c>
      <c r="K128" s="99" t="str">
        <f ca="1">IFERROR(VLOOKUP(E128,SF.SL!F:J,5,FALSE),"")</f>
        <v/>
      </c>
      <c r="L128" s="55" t="str">
        <f ca="1">IF(ROW()-9&gt;Inf.!$O$2,"",VLOOKUP(E128,SF.SL!F:J,4,FALSE))</f>
        <v/>
      </c>
      <c r="M128" s="54" t="str">
        <f ca="1">IF(ROW()-9&gt;Inf.!$O$2,"",VLOOKUP(E128,SF.SL!F:O,10,FALSE))</f>
        <v/>
      </c>
      <c r="N128" s="99">
        <f ca="1">IFERROR(VLOOKUP(E128,F.SL!F:J,5,FALSE),"")</f>
        <v>1.01</v>
      </c>
      <c r="O128" s="55" t="str">
        <f>IF(ROW()-9&gt;Inf.!$F$10,"",VLOOKUP(E128,F.SL!F:J,4,FALSE))</f>
        <v/>
      </c>
      <c r="P128" s="54" t="str">
        <f>IF(ROW()-9&gt;Inf.!$F$10,"",VLOOKUP(E128,F.SL!F:O,10,FALSE))</f>
        <v/>
      </c>
      <c r="Q128" s="50"/>
    </row>
    <row r="129" spans="1:17" ht="21.95" customHeight="1">
      <c r="A129" s="52" t="str">
        <f ca="1">IFERROR(VLOOKUP(E129,Rec.!Q:R,2,FALSE),"")</f>
        <v/>
      </c>
      <c r="B129" s="53" t="str">
        <f ca="1">IFERROR(VLOOKUP(E129,Rec.!B:H,4,FALSE),"")</f>
        <v/>
      </c>
      <c r="C129" s="53" t="str">
        <f ca="1">IFERROR(VLOOKUP(E129,Rec.!B:H,5,FALSE),"")</f>
        <v/>
      </c>
      <c r="D129" s="52" t="str">
        <f ca="1">IFERROR(VLOOKUP(E129,Rec.!B:H,6,FALSE),"")</f>
        <v/>
      </c>
      <c r="E129" s="91" t="str">
        <f ca="1">IFERROR(VLOOKUP(ROW()-9,Rec.!T:U,2,FALSE),"")</f>
        <v/>
      </c>
      <c r="F129" s="99" t="str">
        <f ca="1">IF(AND(Inf.!C$10="Onsight",VLOOKUP(E129,Q1.SL!F:M,6,FALSE)="TOP"),VLOOKUP(E129,Q1.SL!F:M,6,FALSE)&amp;"("&amp;VLOOKUP(E129,Q1.SL!F:M,4,FALSE)&amp;")",VLOOKUP(E129,Q1.SL!F:M,6,FALSE))</f>
        <v/>
      </c>
      <c r="G129" s="99" t="str">
        <f ca="1">IF(AND(Inf.!C$10="Onsight",VLOOKUP(E129,Q2.SL!G:O,6,FALSE)="TOP"),VLOOKUP(E129,Q2.SL!G:O,6,FALSE)&amp;"("&amp;VLOOKUP(E129,Q2.SL!G:O,4,FALSE)&amp;")",VLOOKUP(E129,Q2.SL!G:O,6,FALSE))</f>
        <v/>
      </c>
      <c r="H129" s="125" t="str">
        <f ca="1">IF(AND(Inf.!C$10="Onsight",VLOOKUP(E129,Q3.SL!G:O,6,FALSE)="TOP"),VLOOKUP(E129,Q3.SL!G:O,6,FALSE)&amp;"("&amp;VLOOKUP(E129,Q3.SL!G:O,4,FALSE)&amp;")",VLOOKUP(E129,Q3.SL!G:O,6,FALSE))</f>
        <v/>
      </c>
      <c r="I129" s="125" t="str">
        <f ca="1">IF(AND(Inf.!C$10="Onsight",VLOOKUP(E129,Q4.SL!G:O,6,FALSE)="TOP"),VLOOKUP(E129,Q4.SL!G:O,6,FALSE)&amp;"("&amp;VLOOKUP(E129,Q4.SL!G:O,4,FALSE)&amp;")",VLOOKUP(E129,Q4.SL!G:O,6,FALSE))</f>
        <v/>
      </c>
      <c r="J129" s="54" t="str">
        <f ca="1">IFERROR(VLOOKUP(E129,Rec.!H:N,7,FALSE),"")</f>
        <v/>
      </c>
      <c r="K129" s="99" t="str">
        <f ca="1">IFERROR(VLOOKUP(E129,SF.SL!F:J,5,FALSE),"")</f>
        <v/>
      </c>
      <c r="L129" s="55" t="str">
        <f ca="1">IF(ROW()-9&gt;Inf.!$O$2,"",VLOOKUP(E129,SF.SL!F:J,4,FALSE))</f>
        <v/>
      </c>
      <c r="M129" s="54" t="str">
        <f ca="1">IF(ROW()-9&gt;Inf.!$O$2,"",VLOOKUP(E129,SF.SL!F:O,10,FALSE))</f>
        <v/>
      </c>
      <c r="N129" s="99">
        <f ca="1">IFERROR(VLOOKUP(E129,F.SL!F:J,5,FALSE),"")</f>
        <v>1.01</v>
      </c>
      <c r="O129" s="55" t="str">
        <f>IF(ROW()-9&gt;Inf.!$F$10,"",VLOOKUP(E129,F.SL!F:J,4,FALSE))</f>
        <v/>
      </c>
      <c r="P129" s="54" t="str">
        <f>IF(ROW()-9&gt;Inf.!$F$10,"",VLOOKUP(E129,F.SL!F:O,10,FALSE))</f>
        <v/>
      </c>
      <c r="Q129" s="50"/>
    </row>
    <row r="130" spans="1:17" ht="21.95" customHeight="1">
      <c r="A130" s="52" t="str">
        <f ca="1">IFERROR(VLOOKUP(E130,Rec.!Q:R,2,FALSE),"")</f>
        <v/>
      </c>
      <c r="B130" s="53" t="str">
        <f ca="1">IFERROR(VLOOKUP(E130,Rec.!B:H,4,FALSE),"")</f>
        <v/>
      </c>
      <c r="C130" s="53" t="str">
        <f ca="1">IFERROR(VLOOKUP(E130,Rec.!B:H,5,FALSE),"")</f>
        <v/>
      </c>
      <c r="D130" s="52" t="str">
        <f ca="1">IFERROR(VLOOKUP(E130,Rec.!B:H,6,FALSE),"")</f>
        <v/>
      </c>
      <c r="E130" s="91" t="str">
        <f ca="1">IFERROR(VLOOKUP(ROW()-9,Rec.!T:U,2,FALSE),"")</f>
        <v/>
      </c>
      <c r="F130" s="99" t="str">
        <f ca="1">IF(AND(Inf.!C$10="Onsight",VLOOKUP(E130,Q1.SL!F:M,6,FALSE)="TOP"),VLOOKUP(E130,Q1.SL!F:M,6,FALSE)&amp;"("&amp;VLOOKUP(E130,Q1.SL!F:M,4,FALSE)&amp;")",VLOOKUP(E130,Q1.SL!F:M,6,FALSE))</f>
        <v/>
      </c>
      <c r="G130" s="99" t="str">
        <f ca="1">IF(AND(Inf.!C$10="Onsight",VLOOKUP(E130,Q2.SL!G:O,6,FALSE)="TOP"),VLOOKUP(E130,Q2.SL!G:O,6,FALSE)&amp;"("&amp;VLOOKUP(E130,Q2.SL!G:O,4,FALSE)&amp;")",VLOOKUP(E130,Q2.SL!G:O,6,FALSE))</f>
        <v/>
      </c>
      <c r="H130" s="125" t="str">
        <f ca="1">IF(AND(Inf.!C$10="Onsight",VLOOKUP(E130,Q3.SL!G:O,6,FALSE)="TOP"),VLOOKUP(E130,Q3.SL!G:O,6,FALSE)&amp;"("&amp;VLOOKUP(E130,Q3.SL!G:O,4,FALSE)&amp;")",VLOOKUP(E130,Q3.SL!G:O,6,FALSE))</f>
        <v/>
      </c>
      <c r="I130" s="125" t="str">
        <f ca="1">IF(AND(Inf.!C$10="Onsight",VLOOKUP(E130,Q4.SL!G:O,6,FALSE)="TOP"),VLOOKUP(E130,Q4.SL!G:O,6,FALSE)&amp;"("&amp;VLOOKUP(E130,Q4.SL!G:O,4,FALSE)&amp;")",VLOOKUP(E130,Q4.SL!G:O,6,FALSE))</f>
        <v/>
      </c>
      <c r="J130" s="54" t="str">
        <f ca="1">IFERROR(VLOOKUP(E130,Rec.!H:N,7,FALSE),"")</f>
        <v/>
      </c>
      <c r="K130" s="99" t="str">
        <f ca="1">IFERROR(VLOOKUP(E130,SF.SL!F:J,5,FALSE),"")</f>
        <v/>
      </c>
      <c r="L130" s="55" t="str">
        <f ca="1">IF(ROW()-9&gt;Inf.!$O$2,"",VLOOKUP(E130,SF.SL!F:J,4,FALSE))</f>
        <v/>
      </c>
      <c r="M130" s="54" t="str">
        <f ca="1">IF(ROW()-9&gt;Inf.!$O$2,"",VLOOKUP(E130,SF.SL!F:O,10,FALSE))</f>
        <v/>
      </c>
      <c r="N130" s="99">
        <f ca="1">IFERROR(VLOOKUP(E130,F.SL!F:J,5,FALSE),"")</f>
        <v>1.01</v>
      </c>
      <c r="O130" s="55" t="str">
        <f>IF(ROW()-9&gt;Inf.!$F$10,"",VLOOKUP(E130,F.SL!F:J,4,FALSE))</f>
        <v/>
      </c>
      <c r="P130" s="54" t="str">
        <f>IF(ROW()-9&gt;Inf.!$F$10,"",VLOOKUP(E130,F.SL!F:O,10,FALSE))</f>
        <v/>
      </c>
      <c r="Q130" s="50"/>
    </row>
    <row r="131" spans="1:17" ht="21.95" customHeight="1">
      <c r="A131" s="52" t="str">
        <f ca="1">IFERROR(VLOOKUP(E131,Rec.!Q:R,2,FALSE),"")</f>
        <v/>
      </c>
      <c r="B131" s="53" t="str">
        <f ca="1">IFERROR(VLOOKUP(E131,Rec.!B:H,4,FALSE),"")</f>
        <v/>
      </c>
      <c r="C131" s="53" t="str">
        <f ca="1">IFERROR(VLOOKUP(E131,Rec.!B:H,5,FALSE),"")</f>
        <v/>
      </c>
      <c r="D131" s="52" t="str">
        <f ca="1">IFERROR(VLOOKUP(E131,Rec.!B:H,6,FALSE),"")</f>
        <v/>
      </c>
      <c r="E131" s="91" t="str">
        <f ca="1">IFERROR(VLOOKUP(ROW()-9,Rec.!T:U,2,FALSE),"")</f>
        <v/>
      </c>
      <c r="F131" s="99" t="str">
        <f ca="1">IF(AND(Inf.!C$10="Onsight",VLOOKUP(E131,Q1.SL!F:M,6,FALSE)="TOP"),VLOOKUP(E131,Q1.SL!F:M,6,FALSE)&amp;"("&amp;VLOOKUP(E131,Q1.SL!F:M,4,FALSE)&amp;")",VLOOKUP(E131,Q1.SL!F:M,6,FALSE))</f>
        <v/>
      </c>
      <c r="G131" s="99" t="str">
        <f ca="1">IF(AND(Inf.!C$10="Onsight",VLOOKUP(E131,Q2.SL!G:O,6,FALSE)="TOP"),VLOOKUP(E131,Q2.SL!G:O,6,FALSE)&amp;"("&amp;VLOOKUP(E131,Q2.SL!G:O,4,FALSE)&amp;")",VLOOKUP(E131,Q2.SL!G:O,6,FALSE))</f>
        <v/>
      </c>
      <c r="H131" s="125" t="str">
        <f ca="1">IF(AND(Inf.!C$10="Onsight",VLOOKUP(E131,Q3.SL!G:O,6,FALSE)="TOP"),VLOOKUP(E131,Q3.SL!G:O,6,FALSE)&amp;"("&amp;VLOOKUP(E131,Q3.SL!G:O,4,FALSE)&amp;")",VLOOKUP(E131,Q3.SL!G:O,6,FALSE))</f>
        <v/>
      </c>
      <c r="I131" s="125" t="str">
        <f ca="1">IF(AND(Inf.!C$10="Onsight",VLOOKUP(E131,Q4.SL!G:O,6,FALSE)="TOP"),VLOOKUP(E131,Q4.SL!G:O,6,FALSE)&amp;"("&amp;VLOOKUP(E131,Q4.SL!G:O,4,FALSE)&amp;")",VLOOKUP(E131,Q4.SL!G:O,6,FALSE))</f>
        <v/>
      </c>
      <c r="J131" s="54" t="str">
        <f ca="1">IFERROR(VLOOKUP(E131,Rec.!H:N,7,FALSE),"")</f>
        <v/>
      </c>
      <c r="K131" s="99" t="str">
        <f ca="1">IFERROR(VLOOKUP(E131,SF.SL!F:J,5,FALSE),"")</f>
        <v/>
      </c>
      <c r="L131" s="55" t="str">
        <f ca="1">IF(ROW()-9&gt;Inf.!$O$2,"",VLOOKUP(E131,SF.SL!F:J,4,FALSE))</f>
        <v/>
      </c>
      <c r="M131" s="54" t="str">
        <f ca="1">IF(ROW()-9&gt;Inf.!$O$2,"",VLOOKUP(E131,SF.SL!F:O,10,FALSE))</f>
        <v/>
      </c>
      <c r="N131" s="99">
        <f ca="1">IFERROR(VLOOKUP(E131,F.SL!F:J,5,FALSE),"")</f>
        <v>1.01</v>
      </c>
      <c r="O131" s="55" t="str">
        <f>IF(ROW()-9&gt;Inf.!$F$10,"",VLOOKUP(E131,F.SL!F:J,4,FALSE))</f>
        <v/>
      </c>
      <c r="P131" s="54" t="str">
        <f>IF(ROW()-9&gt;Inf.!$F$10,"",VLOOKUP(E131,F.SL!F:O,10,FALSE))</f>
        <v/>
      </c>
      <c r="Q131" s="50"/>
    </row>
    <row r="132" spans="1:17" ht="21.95" customHeight="1">
      <c r="A132" s="52" t="str">
        <f ca="1">IFERROR(VLOOKUP(E132,Rec.!Q:R,2,FALSE),"")</f>
        <v/>
      </c>
      <c r="B132" s="53" t="str">
        <f ca="1">IFERROR(VLOOKUP(E132,Rec.!B:H,4,FALSE),"")</f>
        <v/>
      </c>
      <c r="C132" s="53" t="str">
        <f ca="1">IFERROR(VLOOKUP(E132,Rec.!B:H,5,FALSE),"")</f>
        <v/>
      </c>
      <c r="D132" s="52" t="str">
        <f ca="1">IFERROR(VLOOKUP(E132,Rec.!B:H,6,FALSE),"")</f>
        <v/>
      </c>
      <c r="E132" s="91" t="str">
        <f ca="1">IFERROR(VLOOKUP(ROW()-9,Rec.!T:U,2,FALSE),"")</f>
        <v/>
      </c>
      <c r="F132" s="99" t="str">
        <f ca="1">IF(AND(Inf.!C$10="Onsight",VLOOKUP(E132,Q1.SL!F:M,6,FALSE)="TOP"),VLOOKUP(E132,Q1.SL!F:M,6,FALSE)&amp;"("&amp;VLOOKUP(E132,Q1.SL!F:M,4,FALSE)&amp;")",VLOOKUP(E132,Q1.SL!F:M,6,FALSE))</f>
        <v/>
      </c>
      <c r="G132" s="99" t="str">
        <f ca="1">IF(AND(Inf.!C$10="Onsight",VLOOKUP(E132,Q2.SL!G:O,6,FALSE)="TOP"),VLOOKUP(E132,Q2.SL!G:O,6,FALSE)&amp;"("&amp;VLOOKUP(E132,Q2.SL!G:O,4,FALSE)&amp;")",VLOOKUP(E132,Q2.SL!G:O,6,FALSE))</f>
        <v/>
      </c>
      <c r="H132" s="125" t="str">
        <f ca="1">IF(AND(Inf.!C$10="Onsight",VLOOKUP(E132,Q3.SL!G:O,6,FALSE)="TOP"),VLOOKUP(E132,Q3.SL!G:O,6,FALSE)&amp;"("&amp;VLOOKUP(E132,Q3.SL!G:O,4,FALSE)&amp;")",VLOOKUP(E132,Q3.SL!G:O,6,FALSE))</f>
        <v/>
      </c>
      <c r="I132" s="125" t="str">
        <f ca="1">IF(AND(Inf.!C$10="Onsight",VLOOKUP(E132,Q4.SL!G:O,6,FALSE)="TOP"),VLOOKUP(E132,Q4.SL!G:O,6,FALSE)&amp;"("&amp;VLOOKUP(E132,Q4.SL!G:O,4,FALSE)&amp;")",VLOOKUP(E132,Q4.SL!G:O,6,FALSE))</f>
        <v/>
      </c>
      <c r="J132" s="54" t="str">
        <f ca="1">IFERROR(VLOOKUP(E132,Rec.!H:N,7,FALSE),"")</f>
        <v/>
      </c>
      <c r="K132" s="99" t="str">
        <f ca="1">IFERROR(VLOOKUP(E132,SF.SL!F:J,5,FALSE),"")</f>
        <v/>
      </c>
      <c r="L132" s="55" t="str">
        <f ca="1">IF(ROW()-9&gt;Inf.!$O$2,"",VLOOKUP(E132,SF.SL!F:J,4,FALSE))</f>
        <v/>
      </c>
      <c r="M132" s="54" t="str">
        <f ca="1">IF(ROW()-9&gt;Inf.!$O$2,"",VLOOKUP(E132,SF.SL!F:O,10,FALSE))</f>
        <v/>
      </c>
      <c r="N132" s="99">
        <f ca="1">IFERROR(VLOOKUP(E132,F.SL!F:J,5,FALSE),"")</f>
        <v>1.01</v>
      </c>
      <c r="O132" s="55" t="str">
        <f>IF(ROW()-9&gt;Inf.!$F$10,"",VLOOKUP(E132,F.SL!F:J,4,FALSE))</f>
        <v/>
      </c>
      <c r="P132" s="54" t="str">
        <f>IF(ROW()-9&gt;Inf.!$F$10,"",VLOOKUP(E132,F.SL!F:O,10,FALSE))</f>
        <v/>
      </c>
      <c r="Q132" s="50"/>
    </row>
    <row r="133" spans="1:17" ht="21.95" customHeight="1">
      <c r="A133" s="52" t="str">
        <f ca="1">IFERROR(VLOOKUP(E133,Rec.!Q:R,2,FALSE),"")</f>
        <v/>
      </c>
      <c r="B133" s="53" t="str">
        <f ca="1">IFERROR(VLOOKUP(E133,Rec.!B:H,4,FALSE),"")</f>
        <v/>
      </c>
      <c r="C133" s="53" t="str">
        <f ca="1">IFERROR(VLOOKUP(E133,Rec.!B:H,5,FALSE),"")</f>
        <v/>
      </c>
      <c r="D133" s="52" t="str">
        <f ca="1">IFERROR(VLOOKUP(E133,Rec.!B:H,6,FALSE),"")</f>
        <v/>
      </c>
      <c r="E133" s="91" t="str">
        <f ca="1">IFERROR(VLOOKUP(ROW()-9,Rec.!T:U,2,FALSE),"")</f>
        <v/>
      </c>
      <c r="F133" s="99" t="str">
        <f ca="1">IF(AND(Inf.!C$10="Onsight",VLOOKUP(E133,Q1.SL!F:M,6,FALSE)="TOP"),VLOOKUP(E133,Q1.SL!F:M,6,FALSE)&amp;"("&amp;VLOOKUP(E133,Q1.SL!F:M,4,FALSE)&amp;")",VLOOKUP(E133,Q1.SL!F:M,6,FALSE))</f>
        <v/>
      </c>
      <c r="G133" s="99" t="str">
        <f ca="1">IF(AND(Inf.!C$10="Onsight",VLOOKUP(E133,Q2.SL!G:O,6,FALSE)="TOP"),VLOOKUP(E133,Q2.SL!G:O,6,FALSE)&amp;"("&amp;VLOOKUP(E133,Q2.SL!G:O,4,FALSE)&amp;")",VLOOKUP(E133,Q2.SL!G:O,6,FALSE))</f>
        <v/>
      </c>
      <c r="H133" s="125" t="str">
        <f ca="1">IF(AND(Inf.!C$10="Onsight",VLOOKUP(E133,Q3.SL!G:O,6,FALSE)="TOP"),VLOOKUP(E133,Q3.SL!G:O,6,FALSE)&amp;"("&amp;VLOOKUP(E133,Q3.SL!G:O,4,FALSE)&amp;")",VLOOKUP(E133,Q3.SL!G:O,6,FALSE))</f>
        <v/>
      </c>
      <c r="I133" s="125" t="str">
        <f ca="1">IF(AND(Inf.!C$10="Onsight",VLOOKUP(E133,Q4.SL!G:O,6,FALSE)="TOP"),VLOOKUP(E133,Q4.SL!G:O,6,FALSE)&amp;"("&amp;VLOOKUP(E133,Q4.SL!G:O,4,FALSE)&amp;")",VLOOKUP(E133,Q4.SL!G:O,6,FALSE))</f>
        <v/>
      </c>
      <c r="J133" s="54" t="str">
        <f ca="1">IFERROR(VLOOKUP(E133,Rec.!H:N,7,FALSE),"")</f>
        <v/>
      </c>
      <c r="K133" s="99" t="str">
        <f ca="1">IFERROR(VLOOKUP(E133,SF.SL!F:J,5,FALSE),"")</f>
        <v/>
      </c>
      <c r="L133" s="55" t="str">
        <f ca="1">IF(ROW()-9&gt;Inf.!$O$2,"",VLOOKUP(E133,SF.SL!F:J,4,FALSE))</f>
        <v/>
      </c>
      <c r="M133" s="54" t="str">
        <f ca="1">IF(ROW()-9&gt;Inf.!$O$2,"",VLOOKUP(E133,SF.SL!F:O,10,FALSE))</f>
        <v/>
      </c>
      <c r="N133" s="99">
        <f ca="1">IFERROR(VLOOKUP(E133,F.SL!F:J,5,FALSE),"")</f>
        <v>1.01</v>
      </c>
      <c r="O133" s="55" t="str">
        <f>IF(ROW()-9&gt;Inf.!$F$10,"",VLOOKUP(E133,F.SL!F:J,4,FALSE))</f>
        <v/>
      </c>
      <c r="P133" s="54" t="str">
        <f>IF(ROW()-9&gt;Inf.!$F$10,"",VLOOKUP(E133,F.SL!F:O,10,FALSE))</f>
        <v/>
      </c>
      <c r="Q133" s="50"/>
    </row>
    <row r="134" spans="1:17" ht="21.95" customHeight="1">
      <c r="A134" s="52" t="str">
        <f ca="1">IFERROR(VLOOKUP(E134,Rec.!Q:R,2,FALSE),"")</f>
        <v/>
      </c>
      <c r="B134" s="53" t="str">
        <f ca="1">IFERROR(VLOOKUP(E134,Rec.!B:H,4,FALSE),"")</f>
        <v/>
      </c>
      <c r="C134" s="53" t="str">
        <f ca="1">IFERROR(VLOOKUP(E134,Rec.!B:H,5,FALSE),"")</f>
        <v/>
      </c>
      <c r="D134" s="52" t="str">
        <f ca="1">IFERROR(VLOOKUP(E134,Rec.!B:H,6,FALSE),"")</f>
        <v/>
      </c>
      <c r="E134" s="91" t="str">
        <f ca="1">IFERROR(VLOOKUP(ROW()-9,Rec.!T:U,2,FALSE),"")</f>
        <v/>
      </c>
      <c r="F134" s="99" t="str">
        <f ca="1">IF(AND(Inf.!C$10="Onsight",VLOOKUP(E134,Q1.SL!F:M,6,FALSE)="TOP"),VLOOKUP(E134,Q1.SL!F:M,6,FALSE)&amp;"("&amp;VLOOKUP(E134,Q1.SL!F:M,4,FALSE)&amp;")",VLOOKUP(E134,Q1.SL!F:M,6,FALSE))</f>
        <v/>
      </c>
      <c r="G134" s="99" t="str">
        <f ca="1">IF(AND(Inf.!C$10="Onsight",VLOOKUP(E134,Q2.SL!G:O,6,FALSE)="TOP"),VLOOKUP(E134,Q2.SL!G:O,6,FALSE)&amp;"("&amp;VLOOKUP(E134,Q2.SL!G:O,4,FALSE)&amp;")",VLOOKUP(E134,Q2.SL!G:O,6,FALSE))</f>
        <v/>
      </c>
      <c r="H134" s="125" t="str">
        <f ca="1">IF(AND(Inf.!C$10="Onsight",VLOOKUP(E134,Q3.SL!G:O,6,FALSE)="TOP"),VLOOKUP(E134,Q3.SL!G:O,6,FALSE)&amp;"("&amp;VLOOKUP(E134,Q3.SL!G:O,4,FALSE)&amp;")",VLOOKUP(E134,Q3.SL!G:O,6,FALSE))</f>
        <v/>
      </c>
      <c r="I134" s="125" t="str">
        <f ca="1">IF(AND(Inf.!C$10="Onsight",VLOOKUP(E134,Q4.SL!G:O,6,FALSE)="TOP"),VLOOKUP(E134,Q4.SL!G:O,6,FALSE)&amp;"("&amp;VLOOKUP(E134,Q4.SL!G:O,4,FALSE)&amp;")",VLOOKUP(E134,Q4.SL!G:O,6,FALSE))</f>
        <v/>
      </c>
      <c r="J134" s="54" t="str">
        <f ca="1">IFERROR(VLOOKUP(E134,Rec.!H:N,7,FALSE),"")</f>
        <v/>
      </c>
      <c r="K134" s="99" t="str">
        <f ca="1">IFERROR(VLOOKUP(E134,SF.SL!F:J,5,FALSE),"")</f>
        <v/>
      </c>
      <c r="L134" s="55" t="str">
        <f ca="1">IF(ROW()-9&gt;Inf.!$O$2,"",VLOOKUP(E134,SF.SL!F:J,4,FALSE))</f>
        <v/>
      </c>
      <c r="M134" s="54" t="str">
        <f ca="1">IF(ROW()-9&gt;Inf.!$O$2,"",VLOOKUP(E134,SF.SL!F:O,10,FALSE))</f>
        <v/>
      </c>
      <c r="N134" s="99">
        <f ca="1">IFERROR(VLOOKUP(E134,F.SL!F:J,5,FALSE),"")</f>
        <v>1.01</v>
      </c>
      <c r="O134" s="55" t="str">
        <f>IF(ROW()-9&gt;Inf.!$F$10,"",VLOOKUP(E134,F.SL!F:J,4,FALSE))</f>
        <v/>
      </c>
      <c r="P134" s="54" t="str">
        <f>IF(ROW()-9&gt;Inf.!$F$10,"",VLOOKUP(E134,F.SL!F:O,10,FALSE))</f>
        <v/>
      </c>
      <c r="Q134" s="50"/>
    </row>
    <row r="135" spans="1:17" ht="21.95" customHeight="1">
      <c r="A135" s="52" t="str">
        <f ca="1">IFERROR(VLOOKUP(E135,Rec.!Q:R,2,FALSE),"")</f>
        <v/>
      </c>
      <c r="B135" s="53" t="str">
        <f ca="1">IFERROR(VLOOKUP(E135,Rec.!B:H,4,FALSE),"")</f>
        <v/>
      </c>
      <c r="C135" s="53" t="str">
        <f ca="1">IFERROR(VLOOKUP(E135,Rec.!B:H,5,FALSE),"")</f>
        <v/>
      </c>
      <c r="D135" s="52" t="str">
        <f ca="1">IFERROR(VLOOKUP(E135,Rec.!B:H,6,FALSE),"")</f>
        <v/>
      </c>
      <c r="E135" s="91" t="str">
        <f ca="1">IFERROR(VLOOKUP(ROW()-9,Rec.!T:U,2,FALSE),"")</f>
        <v/>
      </c>
      <c r="F135" s="99" t="str">
        <f ca="1">IF(AND(Inf.!C$10="Onsight",VLOOKUP(E135,Q1.SL!F:M,6,FALSE)="TOP"),VLOOKUP(E135,Q1.SL!F:M,6,FALSE)&amp;"("&amp;VLOOKUP(E135,Q1.SL!F:M,4,FALSE)&amp;")",VLOOKUP(E135,Q1.SL!F:M,6,FALSE))</f>
        <v/>
      </c>
      <c r="G135" s="99" t="str">
        <f ca="1">IF(AND(Inf.!C$10="Onsight",VLOOKUP(E135,Q2.SL!G:O,6,FALSE)="TOP"),VLOOKUP(E135,Q2.SL!G:O,6,FALSE)&amp;"("&amp;VLOOKUP(E135,Q2.SL!G:O,4,FALSE)&amp;")",VLOOKUP(E135,Q2.SL!G:O,6,FALSE))</f>
        <v/>
      </c>
      <c r="H135" s="125" t="str">
        <f ca="1">IF(AND(Inf.!C$10="Onsight",VLOOKUP(E135,Q3.SL!G:O,6,FALSE)="TOP"),VLOOKUP(E135,Q3.SL!G:O,6,FALSE)&amp;"("&amp;VLOOKUP(E135,Q3.SL!G:O,4,FALSE)&amp;")",VLOOKUP(E135,Q3.SL!G:O,6,FALSE))</f>
        <v/>
      </c>
      <c r="I135" s="125" t="str">
        <f ca="1">IF(AND(Inf.!C$10="Onsight",VLOOKUP(E135,Q4.SL!G:O,6,FALSE)="TOP"),VLOOKUP(E135,Q4.SL!G:O,6,FALSE)&amp;"("&amp;VLOOKUP(E135,Q4.SL!G:O,4,FALSE)&amp;")",VLOOKUP(E135,Q4.SL!G:O,6,FALSE))</f>
        <v/>
      </c>
      <c r="J135" s="54" t="str">
        <f ca="1">IFERROR(VLOOKUP(E135,Rec.!H:N,7,FALSE),"")</f>
        <v/>
      </c>
      <c r="K135" s="99" t="str">
        <f ca="1">IFERROR(VLOOKUP(E135,SF.SL!F:J,5,FALSE),"")</f>
        <v/>
      </c>
      <c r="L135" s="55" t="str">
        <f ca="1">IF(ROW()-9&gt;Inf.!$O$2,"",VLOOKUP(E135,SF.SL!F:J,4,FALSE))</f>
        <v/>
      </c>
      <c r="M135" s="54" t="str">
        <f ca="1">IF(ROW()-9&gt;Inf.!$O$2,"",VLOOKUP(E135,SF.SL!F:O,10,FALSE))</f>
        <v/>
      </c>
      <c r="N135" s="99">
        <f ca="1">IFERROR(VLOOKUP(E135,F.SL!F:J,5,FALSE),"")</f>
        <v>1.01</v>
      </c>
      <c r="O135" s="55" t="str">
        <f>IF(ROW()-9&gt;Inf.!$F$10,"",VLOOKUP(E135,F.SL!F:J,4,FALSE))</f>
        <v/>
      </c>
      <c r="P135" s="54" t="str">
        <f>IF(ROW()-9&gt;Inf.!$F$10,"",VLOOKUP(E135,F.SL!F:O,10,FALSE))</f>
        <v/>
      </c>
      <c r="Q135" s="50"/>
    </row>
    <row r="136" spans="1:17" ht="21.95" customHeight="1">
      <c r="A136" s="52" t="str">
        <f ca="1">IFERROR(VLOOKUP(E136,Rec.!Q:R,2,FALSE),"")</f>
        <v/>
      </c>
      <c r="B136" s="53" t="str">
        <f ca="1">IFERROR(VLOOKUP(E136,Rec.!B:H,4,FALSE),"")</f>
        <v/>
      </c>
      <c r="C136" s="53" t="str">
        <f ca="1">IFERROR(VLOOKUP(E136,Rec.!B:H,5,FALSE),"")</f>
        <v/>
      </c>
      <c r="D136" s="52" t="str">
        <f ca="1">IFERROR(VLOOKUP(E136,Rec.!B:H,6,FALSE),"")</f>
        <v/>
      </c>
      <c r="E136" s="91" t="str">
        <f ca="1">IFERROR(VLOOKUP(ROW()-9,Rec.!T:U,2,FALSE),"")</f>
        <v/>
      </c>
      <c r="F136" s="99" t="str">
        <f ca="1">IF(AND(Inf.!C$10="Onsight",VLOOKUP(E136,Q1.SL!F:M,6,FALSE)="TOP"),VLOOKUP(E136,Q1.SL!F:M,6,FALSE)&amp;"("&amp;VLOOKUP(E136,Q1.SL!F:M,4,FALSE)&amp;")",VLOOKUP(E136,Q1.SL!F:M,6,FALSE))</f>
        <v/>
      </c>
      <c r="G136" s="99" t="str">
        <f ca="1">IF(AND(Inf.!C$10="Onsight",VLOOKUP(E136,Q2.SL!G:O,6,FALSE)="TOP"),VLOOKUP(E136,Q2.SL!G:O,6,FALSE)&amp;"("&amp;VLOOKUP(E136,Q2.SL!G:O,4,FALSE)&amp;")",VLOOKUP(E136,Q2.SL!G:O,6,FALSE))</f>
        <v/>
      </c>
      <c r="H136" s="125" t="str">
        <f ca="1">IF(AND(Inf.!C$10="Onsight",VLOOKUP(E136,Q3.SL!G:O,6,FALSE)="TOP"),VLOOKUP(E136,Q3.SL!G:O,6,FALSE)&amp;"("&amp;VLOOKUP(E136,Q3.SL!G:O,4,FALSE)&amp;")",VLOOKUP(E136,Q3.SL!G:O,6,FALSE))</f>
        <v/>
      </c>
      <c r="I136" s="125" t="str">
        <f ca="1">IF(AND(Inf.!C$10="Onsight",VLOOKUP(E136,Q4.SL!G:O,6,FALSE)="TOP"),VLOOKUP(E136,Q4.SL!G:O,6,FALSE)&amp;"("&amp;VLOOKUP(E136,Q4.SL!G:O,4,FALSE)&amp;")",VLOOKUP(E136,Q4.SL!G:O,6,FALSE))</f>
        <v/>
      </c>
      <c r="J136" s="54" t="str">
        <f ca="1">IFERROR(VLOOKUP(E136,Rec.!H:N,7,FALSE),"")</f>
        <v/>
      </c>
      <c r="K136" s="99" t="str">
        <f ca="1">IFERROR(VLOOKUP(E136,SF.SL!F:J,5,FALSE),"")</f>
        <v/>
      </c>
      <c r="L136" s="55" t="str">
        <f ca="1">IF(ROW()-9&gt;Inf.!$O$2,"",VLOOKUP(E136,SF.SL!F:J,4,FALSE))</f>
        <v/>
      </c>
      <c r="M136" s="54" t="str">
        <f ca="1">IF(ROW()-9&gt;Inf.!$O$2,"",VLOOKUP(E136,SF.SL!F:O,10,FALSE))</f>
        <v/>
      </c>
      <c r="N136" s="99">
        <f ca="1">IFERROR(VLOOKUP(E136,F.SL!F:J,5,FALSE),"")</f>
        <v>1.01</v>
      </c>
      <c r="O136" s="55" t="str">
        <f>IF(ROW()-9&gt;Inf.!$F$10,"",VLOOKUP(E136,F.SL!F:J,4,FALSE))</f>
        <v/>
      </c>
      <c r="P136" s="54" t="str">
        <f>IF(ROW()-9&gt;Inf.!$F$10,"",VLOOKUP(E136,F.SL!F:O,10,FALSE))</f>
        <v/>
      </c>
      <c r="Q136" s="50"/>
    </row>
    <row r="137" spans="1:17" ht="21.95" customHeight="1">
      <c r="A137" s="52" t="str">
        <f ca="1">IFERROR(VLOOKUP(E137,Rec.!Q:R,2,FALSE),"")</f>
        <v/>
      </c>
      <c r="B137" s="53" t="str">
        <f ca="1">IFERROR(VLOOKUP(E137,Rec.!B:H,4,FALSE),"")</f>
        <v/>
      </c>
      <c r="C137" s="53" t="str">
        <f ca="1">IFERROR(VLOOKUP(E137,Rec.!B:H,5,FALSE),"")</f>
        <v/>
      </c>
      <c r="D137" s="52" t="str">
        <f ca="1">IFERROR(VLOOKUP(E137,Rec.!B:H,6,FALSE),"")</f>
        <v/>
      </c>
      <c r="E137" s="91" t="str">
        <f ca="1">IFERROR(VLOOKUP(ROW()-9,Rec.!T:U,2,FALSE),"")</f>
        <v/>
      </c>
      <c r="F137" s="99" t="str">
        <f ca="1">IF(AND(Inf.!C$10="Onsight",VLOOKUP(E137,Q1.SL!F:M,6,FALSE)="TOP"),VLOOKUP(E137,Q1.SL!F:M,6,FALSE)&amp;"("&amp;VLOOKUP(E137,Q1.SL!F:M,4,FALSE)&amp;")",VLOOKUP(E137,Q1.SL!F:M,6,FALSE))</f>
        <v/>
      </c>
      <c r="G137" s="99" t="str">
        <f ca="1">IF(AND(Inf.!C$10="Onsight",VLOOKUP(E137,Q2.SL!G:O,6,FALSE)="TOP"),VLOOKUP(E137,Q2.SL!G:O,6,FALSE)&amp;"("&amp;VLOOKUP(E137,Q2.SL!G:O,4,FALSE)&amp;")",VLOOKUP(E137,Q2.SL!G:O,6,FALSE))</f>
        <v/>
      </c>
      <c r="H137" s="125" t="str">
        <f ca="1">IF(AND(Inf.!C$10="Onsight",VLOOKUP(E137,Q3.SL!G:O,6,FALSE)="TOP"),VLOOKUP(E137,Q3.SL!G:O,6,FALSE)&amp;"("&amp;VLOOKUP(E137,Q3.SL!G:O,4,FALSE)&amp;")",VLOOKUP(E137,Q3.SL!G:O,6,FALSE))</f>
        <v/>
      </c>
      <c r="I137" s="125" t="str">
        <f ca="1">IF(AND(Inf.!C$10="Onsight",VLOOKUP(E137,Q4.SL!G:O,6,FALSE)="TOP"),VLOOKUP(E137,Q4.SL!G:O,6,FALSE)&amp;"("&amp;VLOOKUP(E137,Q4.SL!G:O,4,FALSE)&amp;")",VLOOKUP(E137,Q4.SL!G:O,6,FALSE))</f>
        <v/>
      </c>
      <c r="J137" s="54" t="str">
        <f ca="1">IFERROR(VLOOKUP(E137,Rec.!H:N,7,FALSE),"")</f>
        <v/>
      </c>
      <c r="K137" s="99" t="str">
        <f ca="1">IFERROR(VLOOKUP(E137,SF.SL!F:J,5,FALSE),"")</f>
        <v/>
      </c>
      <c r="L137" s="55" t="str">
        <f ca="1">IF(ROW()-9&gt;Inf.!$O$2,"",VLOOKUP(E137,SF.SL!F:J,4,FALSE))</f>
        <v/>
      </c>
      <c r="M137" s="54" t="str">
        <f ca="1">IF(ROW()-9&gt;Inf.!$O$2,"",VLOOKUP(E137,SF.SL!F:O,10,FALSE))</f>
        <v/>
      </c>
      <c r="N137" s="99">
        <f ca="1">IFERROR(VLOOKUP(E137,F.SL!F:J,5,FALSE),"")</f>
        <v>1.01</v>
      </c>
      <c r="O137" s="55" t="str">
        <f>IF(ROW()-9&gt;Inf.!$F$10,"",VLOOKUP(E137,F.SL!F:J,4,FALSE))</f>
        <v/>
      </c>
      <c r="P137" s="54" t="str">
        <f>IF(ROW()-9&gt;Inf.!$F$10,"",VLOOKUP(E137,F.SL!F:O,10,FALSE))</f>
        <v/>
      </c>
      <c r="Q137" s="50"/>
    </row>
    <row r="138" spans="1:17" ht="21.95" customHeight="1">
      <c r="A138" s="52" t="str">
        <f ca="1">IFERROR(VLOOKUP(E138,Rec.!Q:R,2,FALSE),"")</f>
        <v/>
      </c>
      <c r="B138" s="53" t="str">
        <f ca="1">IFERROR(VLOOKUP(E138,Rec.!B:H,4,FALSE),"")</f>
        <v/>
      </c>
      <c r="C138" s="53" t="str">
        <f ca="1">IFERROR(VLOOKUP(E138,Rec.!B:H,5,FALSE),"")</f>
        <v/>
      </c>
      <c r="D138" s="52" t="str">
        <f ca="1">IFERROR(VLOOKUP(E138,Rec.!B:H,6,FALSE),"")</f>
        <v/>
      </c>
      <c r="E138" s="91" t="str">
        <f ca="1">IFERROR(VLOOKUP(ROW()-9,Rec.!T:U,2,FALSE),"")</f>
        <v/>
      </c>
      <c r="F138" s="99" t="str">
        <f ca="1">IF(AND(Inf.!C$10="Onsight",VLOOKUP(E138,Q1.SL!F:M,6,FALSE)="TOP"),VLOOKUP(E138,Q1.SL!F:M,6,FALSE)&amp;"("&amp;VLOOKUP(E138,Q1.SL!F:M,4,FALSE)&amp;")",VLOOKUP(E138,Q1.SL!F:M,6,FALSE))</f>
        <v/>
      </c>
      <c r="G138" s="99" t="str">
        <f ca="1">IF(AND(Inf.!C$10="Onsight",VLOOKUP(E138,Q2.SL!G:O,6,FALSE)="TOP"),VLOOKUP(E138,Q2.SL!G:O,6,FALSE)&amp;"("&amp;VLOOKUP(E138,Q2.SL!G:O,4,FALSE)&amp;")",VLOOKUP(E138,Q2.SL!G:O,6,FALSE))</f>
        <v/>
      </c>
      <c r="H138" s="125" t="str">
        <f ca="1">IF(AND(Inf.!C$10="Onsight",VLOOKUP(E138,Q3.SL!G:O,6,FALSE)="TOP"),VLOOKUP(E138,Q3.SL!G:O,6,FALSE)&amp;"("&amp;VLOOKUP(E138,Q3.SL!G:O,4,FALSE)&amp;")",VLOOKUP(E138,Q3.SL!G:O,6,FALSE))</f>
        <v/>
      </c>
      <c r="I138" s="125" t="str">
        <f ca="1">IF(AND(Inf.!C$10="Onsight",VLOOKUP(E138,Q4.SL!G:O,6,FALSE)="TOP"),VLOOKUP(E138,Q4.SL!G:O,6,FALSE)&amp;"("&amp;VLOOKUP(E138,Q4.SL!G:O,4,FALSE)&amp;")",VLOOKUP(E138,Q4.SL!G:O,6,FALSE))</f>
        <v/>
      </c>
      <c r="J138" s="54" t="str">
        <f ca="1">IFERROR(VLOOKUP(E138,Rec.!H:N,7,FALSE),"")</f>
        <v/>
      </c>
      <c r="K138" s="99" t="str">
        <f ca="1">IFERROR(VLOOKUP(E138,SF.SL!F:J,5,FALSE),"")</f>
        <v/>
      </c>
      <c r="L138" s="55" t="str">
        <f ca="1">IF(ROW()-9&gt;Inf.!$O$2,"",VLOOKUP(E138,SF.SL!F:J,4,FALSE))</f>
        <v/>
      </c>
      <c r="M138" s="54" t="str">
        <f ca="1">IF(ROW()-9&gt;Inf.!$O$2,"",VLOOKUP(E138,SF.SL!F:O,10,FALSE))</f>
        <v/>
      </c>
      <c r="N138" s="99">
        <f ca="1">IFERROR(VLOOKUP(E138,F.SL!F:J,5,FALSE),"")</f>
        <v>1.01</v>
      </c>
      <c r="O138" s="55" t="str">
        <f>IF(ROW()-9&gt;Inf.!$F$10,"",VLOOKUP(E138,F.SL!F:J,4,FALSE))</f>
        <v/>
      </c>
      <c r="P138" s="54" t="str">
        <f>IF(ROW()-9&gt;Inf.!$F$10,"",VLOOKUP(E138,F.SL!F:O,10,FALSE))</f>
        <v/>
      </c>
      <c r="Q138" s="50"/>
    </row>
    <row r="139" spans="1:17" ht="21.95" customHeight="1">
      <c r="A139" s="52" t="str">
        <f ca="1">IFERROR(VLOOKUP(E139,Rec.!Q:R,2,FALSE),"")</f>
        <v/>
      </c>
      <c r="B139" s="53" t="str">
        <f ca="1">IFERROR(VLOOKUP(E139,Rec.!B:H,4,FALSE),"")</f>
        <v/>
      </c>
      <c r="C139" s="53" t="str">
        <f ca="1">IFERROR(VLOOKUP(E139,Rec.!B:H,5,FALSE),"")</f>
        <v/>
      </c>
      <c r="D139" s="52" t="str">
        <f ca="1">IFERROR(VLOOKUP(E139,Rec.!B:H,6,FALSE),"")</f>
        <v/>
      </c>
      <c r="E139" s="91" t="str">
        <f ca="1">IFERROR(VLOOKUP(ROW()-9,Rec.!T:U,2,FALSE),"")</f>
        <v/>
      </c>
      <c r="F139" s="99" t="str">
        <f ca="1">IF(AND(Inf.!C$10="Onsight",VLOOKUP(E139,Q1.SL!F:M,6,FALSE)="TOP"),VLOOKUP(E139,Q1.SL!F:M,6,FALSE)&amp;"("&amp;VLOOKUP(E139,Q1.SL!F:M,4,FALSE)&amp;")",VLOOKUP(E139,Q1.SL!F:M,6,FALSE))</f>
        <v/>
      </c>
      <c r="G139" s="99" t="str">
        <f ca="1">IF(AND(Inf.!C$10="Onsight",VLOOKUP(E139,Q2.SL!G:O,6,FALSE)="TOP"),VLOOKUP(E139,Q2.SL!G:O,6,FALSE)&amp;"("&amp;VLOOKUP(E139,Q2.SL!G:O,4,FALSE)&amp;")",VLOOKUP(E139,Q2.SL!G:O,6,FALSE))</f>
        <v/>
      </c>
      <c r="H139" s="125" t="str">
        <f ca="1">IF(AND(Inf.!C$10="Onsight",VLOOKUP(E139,Q3.SL!G:O,6,FALSE)="TOP"),VLOOKUP(E139,Q3.SL!G:O,6,FALSE)&amp;"("&amp;VLOOKUP(E139,Q3.SL!G:O,4,FALSE)&amp;")",VLOOKUP(E139,Q3.SL!G:O,6,FALSE))</f>
        <v/>
      </c>
      <c r="I139" s="125" t="str">
        <f ca="1">IF(AND(Inf.!C$10="Onsight",VLOOKUP(E139,Q4.SL!G:O,6,FALSE)="TOP"),VLOOKUP(E139,Q4.SL!G:O,6,FALSE)&amp;"("&amp;VLOOKUP(E139,Q4.SL!G:O,4,FALSE)&amp;")",VLOOKUP(E139,Q4.SL!G:O,6,FALSE))</f>
        <v/>
      </c>
      <c r="J139" s="54" t="str">
        <f ca="1">IFERROR(VLOOKUP(E139,Rec.!H:N,7,FALSE),"")</f>
        <v/>
      </c>
      <c r="K139" s="99" t="str">
        <f ca="1">IFERROR(VLOOKUP(E139,SF.SL!F:J,5,FALSE),"")</f>
        <v/>
      </c>
      <c r="L139" s="55" t="str">
        <f ca="1">IF(ROW()-9&gt;Inf.!$O$2,"",VLOOKUP(E139,SF.SL!F:J,4,FALSE))</f>
        <v/>
      </c>
      <c r="M139" s="54" t="str">
        <f ca="1">IF(ROW()-9&gt;Inf.!$O$2,"",VLOOKUP(E139,SF.SL!F:O,10,FALSE))</f>
        <v/>
      </c>
      <c r="N139" s="99">
        <f ca="1">IFERROR(VLOOKUP(E139,F.SL!F:J,5,FALSE),"")</f>
        <v>1.01</v>
      </c>
      <c r="O139" s="55" t="str">
        <f>IF(ROW()-9&gt;Inf.!$F$10,"",VLOOKUP(E139,F.SL!F:J,4,FALSE))</f>
        <v/>
      </c>
      <c r="P139" s="54" t="str">
        <f>IF(ROW()-9&gt;Inf.!$F$10,"",VLOOKUP(E139,F.SL!F:O,10,FALSE))</f>
        <v/>
      </c>
      <c r="Q139" s="50"/>
    </row>
    <row r="140" spans="1:17" ht="21.95" customHeight="1">
      <c r="A140" s="52" t="str">
        <f ca="1">IFERROR(VLOOKUP(E140,Rec.!Q:R,2,FALSE),"")</f>
        <v/>
      </c>
      <c r="B140" s="53" t="str">
        <f ca="1">IFERROR(VLOOKUP(E140,Rec.!B:H,4,FALSE),"")</f>
        <v/>
      </c>
      <c r="C140" s="53" t="str">
        <f ca="1">IFERROR(VLOOKUP(E140,Rec.!B:H,5,FALSE),"")</f>
        <v/>
      </c>
      <c r="D140" s="52" t="str">
        <f ca="1">IFERROR(VLOOKUP(E140,Rec.!B:H,6,FALSE),"")</f>
        <v/>
      </c>
      <c r="E140" s="91" t="str">
        <f ca="1">IFERROR(VLOOKUP(ROW()-9,Rec.!T:U,2,FALSE),"")</f>
        <v/>
      </c>
      <c r="F140" s="99" t="str">
        <f ca="1">IF(AND(Inf.!C$10="Onsight",VLOOKUP(E140,Q1.SL!F:M,6,FALSE)="TOP"),VLOOKUP(E140,Q1.SL!F:M,6,FALSE)&amp;"("&amp;VLOOKUP(E140,Q1.SL!F:M,4,FALSE)&amp;")",VLOOKUP(E140,Q1.SL!F:M,6,FALSE))</f>
        <v/>
      </c>
      <c r="G140" s="99" t="str">
        <f ca="1">IF(AND(Inf.!C$10="Onsight",VLOOKUP(E140,Q2.SL!G:O,6,FALSE)="TOP"),VLOOKUP(E140,Q2.SL!G:O,6,FALSE)&amp;"("&amp;VLOOKUP(E140,Q2.SL!G:O,4,FALSE)&amp;")",VLOOKUP(E140,Q2.SL!G:O,6,FALSE))</f>
        <v/>
      </c>
      <c r="H140" s="125" t="str">
        <f ca="1">IF(AND(Inf.!C$10="Onsight",VLOOKUP(E140,Q3.SL!G:O,6,FALSE)="TOP"),VLOOKUP(E140,Q3.SL!G:O,6,FALSE)&amp;"("&amp;VLOOKUP(E140,Q3.SL!G:O,4,FALSE)&amp;")",VLOOKUP(E140,Q3.SL!G:O,6,FALSE))</f>
        <v/>
      </c>
      <c r="I140" s="125" t="str">
        <f ca="1">IF(AND(Inf.!C$10="Onsight",VLOOKUP(E140,Q4.SL!G:O,6,FALSE)="TOP"),VLOOKUP(E140,Q4.SL!G:O,6,FALSE)&amp;"("&amp;VLOOKUP(E140,Q4.SL!G:O,4,FALSE)&amp;")",VLOOKUP(E140,Q4.SL!G:O,6,FALSE))</f>
        <v/>
      </c>
      <c r="J140" s="54" t="str">
        <f ca="1">IFERROR(VLOOKUP(E140,Rec.!H:N,7,FALSE),"")</f>
        <v/>
      </c>
      <c r="K140" s="99" t="str">
        <f ca="1">IFERROR(VLOOKUP(E140,SF.SL!F:J,5,FALSE),"")</f>
        <v/>
      </c>
      <c r="L140" s="55" t="str">
        <f ca="1">IF(ROW()-9&gt;Inf.!$O$2,"",VLOOKUP(E140,SF.SL!F:J,4,FALSE))</f>
        <v/>
      </c>
      <c r="M140" s="54" t="str">
        <f ca="1">IF(ROW()-9&gt;Inf.!$O$2,"",VLOOKUP(E140,SF.SL!F:O,10,FALSE))</f>
        <v/>
      </c>
      <c r="N140" s="99">
        <f ca="1">IFERROR(VLOOKUP(E140,F.SL!F:J,5,FALSE),"")</f>
        <v>1.01</v>
      </c>
      <c r="O140" s="55" t="str">
        <f>IF(ROW()-9&gt;Inf.!$F$10,"",VLOOKUP(E140,F.SL!F:J,4,FALSE))</f>
        <v/>
      </c>
      <c r="P140" s="54" t="str">
        <f>IF(ROW()-9&gt;Inf.!$F$10,"",VLOOKUP(E140,F.SL!F:O,10,FALSE))</f>
        <v/>
      </c>
      <c r="Q140" s="50"/>
    </row>
    <row r="141" spans="1:17" ht="21.95" customHeight="1">
      <c r="A141" s="52" t="str">
        <f ca="1">IFERROR(VLOOKUP(E141,Rec.!Q:R,2,FALSE),"")</f>
        <v/>
      </c>
      <c r="B141" s="53" t="str">
        <f ca="1">IFERROR(VLOOKUP(E141,Rec.!B:H,4,FALSE),"")</f>
        <v/>
      </c>
      <c r="C141" s="53" t="str">
        <f ca="1">IFERROR(VLOOKUP(E141,Rec.!B:H,5,FALSE),"")</f>
        <v/>
      </c>
      <c r="D141" s="52" t="str">
        <f ca="1">IFERROR(VLOOKUP(E141,Rec.!B:H,6,FALSE),"")</f>
        <v/>
      </c>
      <c r="E141" s="91" t="str">
        <f ca="1">IFERROR(VLOOKUP(ROW()-9,Rec.!T:U,2,FALSE),"")</f>
        <v/>
      </c>
      <c r="F141" s="99" t="str">
        <f ca="1">IF(AND(Inf.!C$10="Onsight",VLOOKUP(E141,Q1.SL!F:M,6,FALSE)="TOP"),VLOOKUP(E141,Q1.SL!F:M,6,FALSE)&amp;"("&amp;VLOOKUP(E141,Q1.SL!F:M,4,FALSE)&amp;")",VLOOKUP(E141,Q1.SL!F:M,6,FALSE))</f>
        <v/>
      </c>
      <c r="G141" s="99" t="str">
        <f ca="1">IF(AND(Inf.!C$10="Onsight",VLOOKUP(E141,Q2.SL!G:O,6,FALSE)="TOP"),VLOOKUP(E141,Q2.SL!G:O,6,FALSE)&amp;"("&amp;VLOOKUP(E141,Q2.SL!G:O,4,FALSE)&amp;")",VLOOKUP(E141,Q2.SL!G:O,6,FALSE))</f>
        <v/>
      </c>
      <c r="H141" s="125" t="str">
        <f ca="1">IF(AND(Inf.!C$10="Onsight",VLOOKUP(E141,Q3.SL!G:O,6,FALSE)="TOP"),VLOOKUP(E141,Q3.SL!G:O,6,FALSE)&amp;"("&amp;VLOOKUP(E141,Q3.SL!G:O,4,FALSE)&amp;")",VLOOKUP(E141,Q3.SL!G:O,6,FALSE))</f>
        <v/>
      </c>
      <c r="I141" s="125" t="str">
        <f ca="1">IF(AND(Inf.!C$10="Onsight",VLOOKUP(E141,Q4.SL!G:O,6,FALSE)="TOP"),VLOOKUP(E141,Q4.SL!G:O,6,FALSE)&amp;"("&amp;VLOOKUP(E141,Q4.SL!G:O,4,FALSE)&amp;")",VLOOKUP(E141,Q4.SL!G:O,6,FALSE))</f>
        <v/>
      </c>
      <c r="J141" s="54" t="str">
        <f ca="1">IFERROR(VLOOKUP(E141,Rec.!H:N,7,FALSE),"")</f>
        <v/>
      </c>
      <c r="K141" s="99" t="str">
        <f ca="1">IFERROR(VLOOKUP(E141,SF.SL!F:J,5,FALSE),"")</f>
        <v/>
      </c>
      <c r="L141" s="55" t="str">
        <f ca="1">IF(ROW()-9&gt;Inf.!$O$2,"",VLOOKUP(E141,SF.SL!F:J,4,FALSE))</f>
        <v/>
      </c>
      <c r="M141" s="54" t="str">
        <f ca="1">IF(ROW()-9&gt;Inf.!$O$2,"",VLOOKUP(E141,SF.SL!F:O,10,FALSE))</f>
        <v/>
      </c>
      <c r="N141" s="99">
        <f ca="1">IFERROR(VLOOKUP(E141,F.SL!F:J,5,FALSE),"")</f>
        <v>1.01</v>
      </c>
      <c r="O141" s="55" t="str">
        <f>IF(ROW()-9&gt;Inf.!$F$10,"",VLOOKUP(E141,F.SL!F:J,4,FALSE))</f>
        <v/>
      </c>
      <c r="P141" s="54" t="str">
        <f>IF(ROW()-9&gt;Inf.!$F$10,"",VLOOKUP(E141,F.SL!F:O,10,FALSE))</f>
        <v/>
      </c>
      <c r="Q141" s="50"/>
    </row>
    <row r="142" spans="1:17" ht="21.95" customHeight="1">
      <c r="A142" s="52" t="str">
        <f ca="1">IFERROR(VLOOKUP(E142,Rec.!Q:R,2,FALSE),"")</f>
        <v/>
      </c>
      <c r="B142" s="53" t="str">
        <f ca="1">IFERROR(VLOOKUP(E142,Rec.!B:H,4,FALSE),"")</f>
        <v/>
      </c>
      <c r="C142" s="53" t="str">
        <f ca="1">IFERROR(VLOOKUP(E142,Rec.!B:H,5,FALSE),"")</f>
        <v/>
      </c>
      <c r="D142" s="52" t="str">
        <f ca="1">IFERROR(VLOOKUP(E142,Rec.!B:H,6,FALSE),"")</f>
        <v/>
      </c>
      <c r="E142" s="91" t="str">
        <f ca="1">IFERROR(VLOOKUP(ROW()-9,Rec.!T:U,2,FALSE),"")</f>
        <v/>
      </c>
      <c r="F142" s="99" t="str">
        <f ca="1">IF(AND(Inf.!C$10="Onsight",VLOOKUP(E142,Q1.SL!F:M,6,FALSE)="TOP"),VLOOKUP(E142,Q1.SL!F:M,6,FALSE)&amp;"("&amp;VLOOKUP(E142,Q1.SL!F:M,4,FALSE)&amp;")",VLOOKUP(E142,Q1.SL!F:M,6,FALSE))</f>
        <v/>
      </c>
      <c r="G142" s="99" t="str">
        <f ca="1">IF(AND(Inf.!C$10="Onsight",VLOOKUP(E142,Q2.SL!G:O,6,FALSE)="TOP"),VLOOKUP(E142,Q2.SL!G:O,6,FALSE)&amp;"("&amp;VLOOKUP(E142,Q2.SL!G:O,4,FALSE)&amp;")",VLOOKUP(E142,Q2.SL!G:O,6,FALSE))</f>
        <v/>
      </c>
      <c r="H142" s="125" t="str">
        <f ca="1">IF(AND(Inf.!C$10="Onsight",VLOOKUP(E142,Q3.SL!G:O,6,FALSE)="TOP"),VLOOKUP(E142,Q3.SL!G:O,6,FALSE)&amp;"("&amp;VLOOKUP(E142,Q3.SL!G:O,4,FALSE)&amp;")",VLOOKUP(E142,Q3.SL!G:O,6,FALSE))</f>
        <v/>
      </c>
      <c r="I142" s="125" t="str">
        <f ca="1">IF(AND(Inf.!C$10="Onsight",VLOOKUP(E142,Q4.SL!G:O,6,FALSE)="TOP"),VLOOKUP(E142,Q4.SL!G:O,6,FALSE)&amp;"("&amp;VLOOKUP(E142,Q4.SL!G:O,4,FALSE)&amp;")",VLOOKUP(E142,Q4.SL!G:O,6,FALSE))</f>
        <v/>
      </c>
      <c r="J142" s="54" t="str">
        <f ca="1">IFERROR(VLOOKUP(E142,Rec.!H:N,7,FALSE),"")</f>
        <v/>
      </c>
      <c r="K142" s="99" t="str">
        <f ca="1">IFERROR(VLOOKUP(E142,SF.SL!F:J,5,FALSE),"")</f>
        <v/>
      </c>
      <c r="L142" s="55" t="str">
        <f ca="1">IF(ROW()-9&gt;Inf.!$O$2,"",VLOOKUP(E142,SF.SL!F:J,4,FALSE))</f>
        <v/>
      </c>
      <c r="M142" s="54" t="str">
        <f ca="1">IF(ROW()-9&gt;Inf.!$O$2,"",VLOOKUP(E142,SF.SL!F:O,10,FALSE))</f>
        <v/>
      </c>
      <c r="N142" s="99">
        <f ca="1">IFERROR(VLOOKUP(E142,F.SL!F:J,5,FALSE),"")</f>
        <v>1.01</v>
      </c>
      <c r="O142" s="55" t="str">
        <f>IF(ROW()-9&gt;Inf.!$F$10,"",VLOOKUP(E142,F.SL!F:J,4,FALSE))</f>
        <v/>
      </c>
      <c r="P142" s="54" t="str">
        <f>IF(ROW()-9&gt;Inf.!$F$10,"",VLOOKUP(E142,F.SL!F:O,10,FALSE))</f>
        <v/>
      </c>
      <c r="Q142" s="50"/>
    </row>
    <row r="143" spans="1:17" ht="21.95" customHeight="1">
      <c r="A143" s="52" t="str">
        <f ca="1">IFERROR(VLOOKUP(E143,Rec.!Q:R,2,FALSE),"")</f>
        <v/>
      </c>
      <c r="B143" s="53" t="str">
        <f ca="1">IFERROR(VLOOKUP(E143,Rec.!B:H,4,FALSE),"")</f>
        <v/>
      </c>
      <c r="C143" s="53" t="str">
        <f ca="1">IFERROR(VLOOKUP(E143,Rec.!B:H,5,FALSE),"")</f>
        <v/>
      </c>
      <c r="D143" s="52" t="str">
        <f ca="1">IFERROR(VLOOKUP(E143,Rec.!B:H,6,FALSE),"")</f>
        <v/>
      </c>
      <c r="E143" s="91" t="str">
        <f ca="1">IFERROR(VLOOKUP(ROW()-9,Rec.!T:U,2,FALSE),"")</f>
        <v/>
      </c>
      <c r="F143" s="99" t="str">
        <f ca="1">IF(AND(Inf.!C$10="Onsight",VLOOKUP(E143,Q1.SL!F:M,6,FALSE)="TOP"),VLOOKUP(E143,Q1.SL!F:M,6,FALSE)&amp;"("&amp;VLOOKUP(E143,Q1.SL!F:M,4,FALSE)&amp;")",VLOOKUP(E143,Q1.SL!F:M,6,FALSE))</f>
        <v/>
      </c>
      <c r="G143" s="99" t="str">
        <f ca="1">IF(AND(Inf.!C$10="Onsight",VLOOKUP(E143,Q2.SL!G:O,6,FALSE)="TOP"),VLOOKUP(E143,Q2.SL!G:O,6,FALSE)&amp;"("&amp;VLOOKUP(E143,Q2.SL!G:O,4,FALSE)&amp;")",VLOOKUP(E143,Q2.SL!G:O,6,FALSE))</f>
        <v/>
      </c>
      <c r="H143" s="125" t="str">
        <f ca="1">IF(AND(Inf.!C$10="Onsight",VLOOKUP(E143,Q3.SL!G:O,6,FALSE)="TOP"),VLOOKUP(E143,Q3.SL!G:O,6,FALSE)&amp;"("&amp;VLOOKUP(E143,Q3.SL!G:O,4,FALSE)&amp;")",VLOOKUP(E143,Q3.SL!G:O,6,FALSE))</f>
        <v/>
      </c>
      <c r="I143" s="125" t="str">
        <f ca="1">IF(AND(Inf.!C$10="Onsight",VLOOKUP(E143,Q4.SL!G:O,6,FALSE)="TOP"),VLOOKUP(E143,Q4.SL!G:O,6,FALSE)&amp;"("&amp;VLOOKUP(E143,Q4.SL!G:O,4,FALSE)&amp;")",VLOOKUP(E143,Q4.SL!G:O,6,FALSE))</f>
        <v/>
      </c>
      <c r="J143" s="54" t="str">
        <f ca="1">IFERROR(VLOOKUP(E143,Rec.!H:N,7,FALSE),"")</f>
        <v/>
      </c>
      <c r="K143" s="99" t="str">
        <f ca="1">IFERROR(VLOOKUP(E143,SF.SL!F:J,5,FALSE),"")</f>
        <v/>
      </c>
      <c r="L143" s="55" t="str">
        <f ca="1">IF(ROW()-9&gt;Inf.!$O$2,"",VLOOKUP(E143,SF.SL!F:J,4,FALSE))</f>
        <v/>
      </c>
      <c r="M143" s="54" t="str">
        <f ca="1">IF(ROW()-9&gt;Inf.!$O$2,"",VLOOKUP(E143,SF.SL!F:O,10,FALSE))</f>
        <v/>
      </c>
      <c r="N143" s="99">
        <f ca="1">IFERROR(VLOOKUP(E143,F.SL!F:J,5,FALSE),"")</f>
        <v>1.01</v>
      </c>
      <c r="O143" s="55" t="str">
        <f>IF(ROW()-9&gt;Inf.!$F$10,"",VLOOKUP(E143,F.SL!F:J,4,FALSE))</f>
        <v/>
      </c>
      <c r="P143" s="54" t="str">
        <f>IF(ROW()-9&gt;Inf.!$F$10,"",VLOOKUP(E143,F.SL!F:O,10,FALSE))</f>
        <v/>
      </c>
      <c r="Q143" s="50"/>
    </row>
    <row r="144" spans="1:17" ht="21.95" customHeight="1">
      <c r="A144" s="52" t="str">
        <f ca="1">IFERROR(VLOOKUP(E144,Rec.!Q:R,2,FALSE),"")</f>
        <v/>
      </c>
      <c r="B144" s="53" t="str">
        <f ca="1">IFERROR(VLOOKUP(E144,Rec.!B:H,4,FALSE),"")</f>
        <v/>
      </c>
      <c r="C144" s="53" t="str">
        <f ca="1">IFERROR(VLOOKUP(E144,Rec.!B:H,5,FALSE),"")</f>
        <v/>
      </c>
      <c r="D144" s="52" t="str">
        <f ca="1">IFERROR(VLOOKUP(E144,Rec.!B:H,6,FALSE),"")</f>
        <v/>
      </c>
      <c r="E144" s="91" t="str">
        <f ca="1">IFERROR(VLOOKUP(ROW()-9,Rec.!T:U,2,FALSE),"")</f>
        <v/>
      </c>
      <c r="F144" s="99" t="str">
        <f ca="1">IF(AND(Inf.!C$10="Onsight",VLOOKUP(E144,Q1.SL!F:M,6,FALSE)="TOP"),VLOOKUP(E144,Q1.SL!F:M,6,FALSE)&amp;"("&amp;VLOOKUP(E144,Q1.SL!F:M,4,FALSE)&amp;")",VLOOKUP(E144,Q1.SL!F:M,6,FALSE))</f>
        <v/>
      </c>
      <c r="G144" s="99" t="str">
        <f ca="1">IF(AND(Inf.!C$10="Onsight",VLOOKUP(E144,Q2.SL!G:O,6,FALSE)="TOP"),VLOOKUP(E144,Q2.SL!G:O,6,FALSE)&amp;"("&amp;VLOOKUP(E144,Q2.SL!G:O,4,FALSE)&amp;")",VLOOKUP(E144,Q2.SL!G:O,6,FALSE))</f>
        <v/>
      </c>
      <c r="H144" s="125" t="str">
        <f ca="1">IF(AND(Inf.!C$10="Onsight",VLOOKUP(E144,Q3.SL!G:O,6,FALSE)="TOP"),VLOOKUP(E144,Q3.SL!G:O,6,FALSE)&amp;"("&amp;VLOOKUP(E144,Q3.SL!G:O,4,FALSE)&amp;")",VLOOKUP(E144,Q3.SL!G:O,6,FALSE))</f>
        <v/>
      </c>
      <c r="I144" s="125" t="str">
        <f ca="1">IF(AND(Inf.!C$10="Onsight",VLOOKUP(E144,Q4.SL!G:O,6,FALSE)="TOP"),VLOOKUP(E144,Q4.SL!G:O,6,FALSE)&amp;"("&amp;VLOOKUP(E144,Q4.SL!G:O,4,FALSE)&amp;")",VLOOKUP(E144,Q4.SL!G:O,6,FALSE))</f>
        <v/>
      </c>
      <c r="J144" s="54" t="str">
        <f ca="1">IFERROR(VLOOKUP(E144,Rec.!H:N,7,FALSE),"")</f>
        <v/>
      </c>
      <c r="K144" s="99" t="str">
        <f ca="1">IFERROR(VLOOKUP(E144,SF.SL!F:J,5,FALSE),"")</f>
        <v/>
      </c>
      <c r="L144" s="55" t="str">
        <f ca="1">IF(ROW()-9&gt;Inf.!$O$2,"",VLOOKUP(E144,SF.SL!F:J,4,FALSE))</f>
        <v/>
      </c>
      <c r="M144" s="54" t="str">
        <f ca="1">IF(ROW()-9&gt;Inf.!$O$2,"",VLOOKUP(E144,SF.SL!F:O,10,FALSE))</f>
        <v/>
      </c>
      <c r="N144" s="99">
        <f ca="1">IFERROR(VLOOKUP(E144,F.SL!F:J,5,FALSE),"")</f>
        <v>1.01</v>
      </c>
      <c r="O144" s="55" t="str">
        <f>IF(ROW()-9&gt;Inf.!$F$10,"",VLOOKUP(E144,F.SL!F:J,4,FALSE))</f>
        <v/>
      </c>
      <c r="P144" s="54" t="str">
        <f>IF(ROW()-9&gt;Inf.!$F$10,"",VLOOKUP(E144,F.SL!F:O,10,FALSE))</f>
        <v/>
      </c>
      <c r="Q144" s="50"/>
    </row>
    <row r="145" spans="1:17" ht="21.95" customHeight="1">
      <c r="A145" s="52" t="str">
        <f ca="1">IFERROR(VLOOKUP(E145,Rec.!Q:R,2,FALSE),"")</f>
        <v/>
      </c>
      <c r="B145" s="53" t="str">
        <f ca="1">IFERROR(VLOOKUP(E145,Rec.!B:H,4,FALSE),"")</f>
        <v/>
      </c>
      <c r="C145" s="53" t="str">
        <f ca="1">IFERROR(VLOOKUP(E145,Rec.!B:H,5,FALSE),"")</f>
        <v/>
      </c>
      <c r="D145" s="52" t="str">
        <f ca="1">IFERROR(VLOOKUP(E145,Rec.!B:H,6,FALSE),"")</f>
        <v/>
      </c>
      <c r="E145" s="91" t="str">
        <f ca="1">IFERROR(VLOOKUP(ROW()-9,Rec.!T:U,2,FALSE),"")</f>
        <v/>
      </c>
      <c r="F145" s="99" t="str">
        <f ca="1">IF(AND(Inf.!C$10="Onsight",VLOOKUP(E145,Q1.SL!F:M,6,FALSE)="TOP"),VLOOKUP(E145,Q1.SL!F:M,6,FALSE)&amp;"("&amp;VLOOKUP(E145,Q1.SL!F:M,4,FALSE)&amp;")",VLOOKUP(E145,Q1.SL!F:M,6,FALSE))</f>
        <v/>
      </c>
      <c r="G145" s="99" t="str">
        <f ca="1">IF(AND(Inf.!C$10="Onsight",VLOOKUP(E145,Q2.SL!G:O,6,FALSE)="TOP"),VLOOKUP(E145,Q2.SL!G:O,6,FALSE)&amp;"("&amp;VLOOKUP(E145,Q2.SL!G:O,4,FALSE)&amp;")",VLOOKUP(E145,Q2.SL!G:O,6,FALSE))</f>
        <v/>
      </c>
      <c r="H145" s="125" t="str">
        <f ca="1">IF(AND(Inf.!C$10="Onsight",VLOOKUP(E145,Q3.SL!G:O,6,FALSE)="TOP"),VLOOKUP(E145,Q3.SL!G:O,6,FALSE)&amp;"("&amp;VLOOKUP(E145,Q3.SL!G:O,4,FALSE)&amp;")",VLOOKUP(E145,Q3.SL!G:O,6,FALSE))</f>
        <v/>
      </c>
      <c r="I145" s="125" t="str">
        <f ca="1">IF(AND(Inf.!C$10="Onsight",VLOOKUP(E145,Q4.SL!G:O,6,FALSE)="TOP"),VLOOKUP(E145,Q4.SL!G:O,6,FALSE)&amp;"("&amp;VLOOKUP(E145,Q4.SL!G:O,4,FALSE)&amp;")",VLOOKUP(E145,Q4.SL!G:O,6,FALSE))</f>
        <v/>
      </c>
      <c r="J145" s="54" t="str">
        <f ca="1">IFERROR(VLOOKUP(E145,Rec.!H:N,7,FALSE),"")</f>
        <v/>
      </c>
      <c r="K145" s="99" t="str">
        <f ca="1">IFERROR(VLOOKUP(E145,SF.SL!F:J,5,FALSE),"")</f>
        <v/>
      </c>
      <c r="L145" s="55" t="str">
        <f ca="1">IF(ROW()-9&gt;Inf.!$O$2,"",VLOOKUP(E145,SF.SL!F:J,4,FALSE))</f>
        <v/>
      </c>
      <c r="M145" s="54" t="str">
        <f ca="1">IF(ROW()-9&gt;Inf.!$O$2,"",VLOOKUP(E145,SF.SL!F:O,10,FALSE))</f>
        <v/>
      </c>
      <c r="N145" s="99">
        <f ca="1">IFERROR(VLOOKUP(E145,F.SL!F:J,5,FALSE),"")</f>
        <v>1.01</v>
      </c>
      <c r="O145" s="55" t="str">
        <f>IF(ROW()-9&gt;Inf.!$F$10,"",VLOOKUP(E145,F.SL!F:J,4,FALSE))</f>
        <v/>
      </c>
      <c r="P145" s="54" t="str">
        <f>IF(ROW()-9&gt;Inf.!$F$10,"",VLOOKUP(E145,F.SL!F:O,10,FALSE))</f>
        <v/>
      </c>
      <c r="Q145" s="50"/>
    </row>
    <row r="146" spans="1:17" ht="21.95" customHeight="1">
      <c r="A146" s="52" t="str">
        <f ca="1">IFERROR(VLOOKUP(E146,Rec.!Q:R,2,FALSE),"")</f>
        <v/>
      </c>
      <c r="B146" s="53" t="str">
        <f ca="1">IFERROR(VLOOKUP(E146,Rec.!B:H,4,FALSE),"")</f>
        <v/>
      </c>
      <c r="C146" s="53" t="str">
        <f ca="1">IFERROR(VLOOKUP(E146,Rec.!B:H,5,FALSE),"")</f>
        <v/>
      </c>
      <c r="D146" s="52" t="str">
        <f ca="1">IFERROR(VLOOKUP(E146,Rec.!B:H,6,FALSE),"")</f>
        <v/>
      </c>
      <c r="E146" s="91" t="str">
        <f ca="1">IFERROR(VLOOKUP(ROW()-9,Rec.!T:U,2,FALSE),"")</f>
        <v/>
      </c>
      <c r="F146" s="99" t="str">
        <f ca="1">IF(AND(Inf.!C$10="Onsight",VLOOKUP(E146,Q1.SL!F:M,6,FALSE)="TOP"),VLOOKUP(E146,Q1.SL!F:M,6,FALSE)&amp;"("&amp;VLOOKUP(E146,Q1.SL!F:M,4,FALSE)&amp;")",VLOOKUP(E146,Q1.SL!F:M,6,FALSE))</f>
        <v/>
      </c>
      <c r="G146" s="99" t="str">
        <f ca="1">IF(AND(Inf.!C$10="Onsight",VLOOKUP(E146,Q2.SL!G:O,6,FALSE)="TOP"),VLOOKUP(E146,Q2.SL!G:O,6,FALSE)&amp;"("&amp;VLOOKUP(E146,Q2.SL!G:O,4,FALSE)&amp;")",VLOOKUP(E146,Q2.SL!G:O,6,FALSE))</f>
        <v/>
      </c>
      <c r="H146" s="125" t="str">
        <f ca="1">IF(AND(Inf.!C$10="Onsight",VLOOKUP(E146,Q3.SL!G:O,6,FALSE)="TOP"),VLOOKUP(E146,Q3.SL!G:O,6,FALSE)&amp;"("&amp;VLOOKUP(E146,Q3.SL!G:O,4,FALSE)&amp;")",VLOOKUP(E146,Q3.SL!G:O,6,FALSE))</f>
        <v/>
      </c>
      <c r="I146" s="125" t="str">
        <f ca="1">IF(AND(Inf.!C$10="Onsight",VLOOKUP(E146,Q4.SL!G:O,6,FALSE)="TOP"),VLOOKUP(E146,Q4.SL!G:O,6,FALSE)&amp;"("&amp;VLOOKUP(E146,Q4.SL!G:O,4,FALSE)&amp;")",VLOOKUP(E146,Q4.SL!G:O,6,FALSE))</f>
        <v/>
      </c>
      <c r="J146" s="54" t="str">
        <f ca="1">IFERROR(VLOOKUP(E146,Rec.!H:N,7,FALSE),"")</f>
        <v/>
      </c>
      <c r="K146" s="99" t="str">
        <f ca="1">IFERROR(VLOOKUP(E146,SF.SL!F:J,5,FALSE),"")</f>
        <v/>
      </c>
      <c r="L146" s="55" t="str">
        <f ca="1">IF(ROW()-9&gt;Inf.!$O$2,"",VLOOKUP(E146,SF.SL!F:J,4,FALSE))</f>
        <v/>
      </c>
      <c r="M146" s="54" t="str">
        <f ca="1">IF(ROW()-9&gt;Inf.!$O$2,"",VLOOKUP(E146,SF.SL!F:O,10,FALSE))</f>
        <v/>
      </c>
      <c r="N146" s="99">
        <f ca="1">IFERROR(VLOOKUP(E146,F.SL!F:J,5,FALSE),"")</f>
        <v>1.01</v>
      </c>
      <c r="O146" s="55" t="str">
        <f>IF(ROW()-9&gt;Inf.!$F$10,"",VLOOKUP(E146,F.SL!F:J,4,FALSE))</f>
        <v/>
      </c>
      <c r="P146" s="54" t="str">
        <f>IF(ROW()-9&gt;Inf.!$F$10,"",VLOOKUP(E146,F.SL!F:O,10,FALSE))</f>
        <v/>
      </c>
      <c r="Q146" s="50"/>
    </row>
    <row r="147" spans="1:17" ht="21.95" customHeight="1">
      <c r="A147" s="52" t="str">
        <f ca="1">IFERROR(VLOOKUP(E147,Rec.!Q:R,2,FALSE),"")</f>
        <v/>
      </c>
      <c r="B147" s="53" t="str">
        <f ca="1">IFERROR(VLOOKUP(E147,Rec.!B:H,4,FALSE),"")</f>
        <v/>
      </c>
      <c r="C147" s="53" t="str">
        <f ca="1">IFERROR(VLOOKUP(E147,Rec.!B:H,5,FALSE),"")</f>
        <v/>
      </c>
      <c r="D147" s="52" t="str">
        <f ca="1">IFERROR(VLOOKUP(E147,Rec.!B:H,6,FALSE),"")</f>
        <v/>
      </c>
      <c r="E147" s="91" t="str">
        <f ca="1">IFERROR(VLOOKUP(ROW()-9,Rec.!T:U,2,FALSE),"")</f>
        <v/>
      </c>
      <c r="F147" s="99" t="str">
        <f ca="1">IF(AND(Inf.!C$10="Onsight",VLOOKUP(E147,Q1.SL!F:M,6,FALSE)="TOP"),VLOOKUP(E147,Q1.SL!F:M,6,FALSE)&amp;"("&amp;VLOOKUP(E147,Q1.SL!F:M,4,FALSE)&amp;")",VLOOKUP(E147,Q1.SL!F:M,6,FALSE))</f>
        <v/>
      </c>
      <c r="G147" s="99" t="str">
        <f ca="1">IF(AND(Inf.!C$10="Onsight",VLOOKUP(E147,Q2.SL!G:O,6,FALSE)="TOP"),VLOOKUP(E147,Q2.SL!G:O,6,FALSE)&amp;"("&amp;VLOOKUP(E147,Q2.SL!G:O,4,FALSE)&amp;")",VLOOKUP(E147,Q2.SL!G:O,6,FALSE))</f>
        <v/>
      </c>
      <c r="H147" s="125" t="str">
        <f ca="1">IF(AND(Inf.!C$10="Onsight",VLOOKUP(E147,Q3.SL!G:O,6,FALSE)="TOP"),VLOOKUP(E147,Q3.SL!G:O,6,FALSE)&amp;"("&amp;VLOOKUP(E147,Q3.SL!G:O,4,FALSE)&amp;")",VLOOKUP(E147,Q3.SL!G:O,6,FALSE))</f>
        <v/>
      </c>
      <c r="I147" s="125" t="str">
        <f ca="1">IF(AND(Inf.!C$10="Onsight",VLOOKUP(E147,Q4.SL!G:O,6,FALSE)="TOP"),VLOOKUP(E147,Q4.SL!G:O,6,FALSE)&amp;"("&amp;VLOOKUP(E147,Q4.SL!G:O,4,FALSE)&amp;")",VLOOKUP(E147,Q4.SL!G:O,6,FALSE))</f>
        <v/>
      </c>
      <c r="J147" s="54" t="str">
        <f ca="1">IFERROR(VLOOKUP(E147,Rec.!H:N,7,FALSE),"")</f>
        <v/>
      </c>
      <c r="K147" s="99" t="str">
        <f ca="1">IFERROR(VLOOKUP(E147,SF.SL!F:J,5,FALSE),"")</f>
        <v/>
      </c>
      <c r="L147" s="55" t="str">
        <f ca="1">IF(ROW()-9&gt;Inf.!$O$2,"",VLOOKUP(E147,SF.SL!F:J,4,FALSE))</f>
        <v/>
      </c>
      <c r="M147" s="54" t="str">
        <f ca="1">IF(ROW()-9&gt;Inf.!$O$2,"",VLOOKUP(E147,SF.SL!F:O,10,FALSE))</f>
        <v/>
      </c>
      <c r="N147" s="99">
        <f ca="1">IFERROR(VLOOKUP(E147,F.SL!F:J,5,FALSE),"")</f>
        <v>1.01</v>
      </c>
      <c r="O147" s="55" t="str">
        <f>IF(ROW()-9&gt;Inf.!$F$10,"",VLOOKUP(E147,F.SL!F:J,4,FALSE))</f>
        <v/>
      </c>
      <c r="P147" s="54" t="str">
        <f>IF(ROW()-9&gt;Inf.!$F$10,"",VLOOKUP(E147,F.SL!F:O,10,FALSE))</f>
        <v/>
      </c>
      <c r="Q147" s="50"/>
    </row>
    <row r="148" spans="1:17" ht="21.95" customHeight="1">
      <c r="A148" s="52" t="str">
        <f ca="1">IFERROR(VLOOKUP(E148,Rec.!Q:R,2,FALSE),"")</f>
        <v/>
      </c>
      <c r="B148" s="53" t="str">
        <f ca="1">IFERROR(VLOOKUP(E148,Rec.!B:H,4,FALSE),"")</f>
        <v/>
      </c>
      <c r="C148" s="53" t="str">
        <f ca="1">IFERROR(VLOOKUP(E148,Rec.!B:H,5,FALSE),"")</f>
        <v/>
      </c>
      <c r="D148" s="52" t="str">
        <f ca="1">IFERROR(VLOOKUP(E148,Rec.!B:H,6,FALSE),"")</f>
        <v/>
      </c>
      <c r="E148" s="91" t="str">
        <f ca="1">IFERROR(VLOOKUP(ROW()-9,Rec.!T:U,2,FALSE),"")</f>
        <v/>
      </c>
      <c r="F148" s="99" t="str">
        <f ca="1">IF(AND(Inf.!C$10="Onsight",VLOOKUP(E148,Q1.SL!F:M,6,FALSE)="TOP"),VLOOKUP(E148,Q1.SL!F:M,6,FALSE)&amp;"("&amp;VLOOKUP(E148,Q1.SL!F:M,4,FALSE)&amp;")",VLOOKUP(E148,Q1.SL!F:M,6,FALSE))</f>
        <v/>
      </c>
      <c r="G148" s="99" t="str">
        <f ca="1">IF(AND(Inf.!C$10="Onsight",VLOOKUP(E148,Q2.SL!G:O,6,FALSE)="TOP"),VLOOKUP(E148,Q2.SL!G:O,6,FALSE)&amp;"("&amp;VLOOKUP(E148,Q2.SL!G:O,4,FALSE)&amp;")",VLOOKUP(E148,Q2.SL!G:O,6,FALSE))</f>
        <v/>
      </c>
      <c r="H148" s="125" t="str">
        <f ca="1">IF(AND(Inf.!C$10="Onsight",VLOOKUP(E148,Q3.SL!G:O,6,FALSE)="TOP"),VLOOKUP(E148,Q3.SL!G:O,6,FALSE)&amp;"("&amp;VLOOKUP(E148,Q3.SL!G:O,4,FALSE)&amp;")",VLOOKUP(E148,Q3.SL!G:O,6,FALSE))</f>
        <v/>
      </c>
      <c r="I148" s="125" t="str">
        <f ca="1">IF(AND(Inf.!C$10="Onsight",VLOOKUP(E148,Q4.SL!G:O,6,FALSE)="TOP"),VLOOKUP(E148,Q4.SL!G:O,6,FALSE)&amp;"("&amp;VLOOKUP(E148,Q4.SL!G:O,4,FALSE)&amp;")",VLOOKUP(E148,Q4.SL!G:O,6,FALSE))</f>
        <v/>
      </c>
      <c r="J148" s="54" t="str">
        <f ca="1">IFERROR(VLOOKUP(E148,Rec.!H:N,7,FALSE),"")</f>
        <v/>
      </c>
      <c r="K148" s="99" t="str">
        <f ca="1">IFERROR(VLOOKUP(E148,SF.SL!F:J,5,FALSE),"")</f>
        <v/>
      </c>
      <c r="L148" s="55" t="str">
        <f ca="1">IF(ROW()-9&gt;Inf.!$O$2,"",VLOOKUP(E148,SF.SL!F:J,4,FALSE))</f>
        <v/>
      </c>
      <c r="M148" s="54" t="str">
        <f ca="1">IF(ROW()-9&gt;Inf.!$O$2,"",VLOOKUP(E148,SF.SL!F:O,10,FALSE))</f>
        <v/>
      </c>
      <c r="N148" s="99">
        <f ca="1">IFERROR(VLOOKUP(E148,F.SL!F:J,5,FALSE),"")</f>
        <v>1.01</v>
      </c>
      <c r="O148" s="55" t="str">
        <f>IF(ROW()-9&gt;Inf.!$F$10,"",VLOOKUP(E148,F.SL!F:J,4,FALSE))</f>
        <v/>
      </c>
      <c r="P148" s="54" t="str">
        <f>IF(ROW()-9&gt;Inf.!$F$10,"",VLOOKUP(E148,F.SL!F:O,10,FALSE))</f>
        <v/>
      </c>
      <c r="Q148" s="50"/>
    </row>
    <row r="149" spans="1:17" ht="21.95" customHeight="1">
      <c r="A149" s="52" t="str">
        <f ca="1">IFERROR(VLOOKUP(E149,Rec.!Q:R,2,FALSE),"")</f>
        <v/>
      </c>
      <c r="B149" s="53" t="str">
        <f ca="1">IFERROR(VLOOKUP(E149,Rec.!B:H,4,FALSE),"")</f>
        <v/>
      </c>
      <c r="C149" s="53" t="str">
        <f ca="1">IFERROR(VLOOKUP(E149,Rec.!B:H,5,FALSE),"")</f>
        <v/>
      </c>
      <c r="D149" s="52" t="str">
        <f ca="1">IFERROR(VLOOKUP(E149,Rec.!B:H,6,FALSE),"")</f>
        <v/>
      </c>
      <c r="E149" s="91" t="str">
        <f ca="1">IFERROR(VLOOKUP(ROW()-9,Rec.!T:U,2,FALSE),"")</f>
        <v/>
      </c>
      <c r="F149" s="99" t="str">
        <f ca="1">IF(AND(Inf.!C$10="Onsight",VLOOKUP(E149,Q1.SL!F:M,6,FALSE)="TOP"),VLOOKUP(E149,Q1.SL!F:M,6,FALSE)&amp;"("&amp;VLOOKUP(E149,Q1.SL!F:M,4,FALSE)&amp;")",VLOOKUP(E149,Q1.SL!F:M,6,FALSE))</f>
        <v/>
      </c>
      <c r="G149" s="99" t="str">
        <f ca="1">IF(AND(Inf.!C$10="Onsight",VLOOKUP(E149,Q2.SL!G:O,6,FALSE)="TOP"),VLOOKUP(E149,Q2.SL!G:O,6,FALSE)&amp;"("&amp;VLOOKUP(E149,Q2.SL!G:O,4,FALSE)&amp;")",VLOOKUP(E149,Q2.SL!G:O,6,FALSE))</f>
        <v/>
      </c>
      <c r="H149" s="125" t="str">
        <f ca="1">IF(AND(Inf.!C$10="Onsight",VLOOKUP(E149,Q3.SL!G:O,6,FALSE)="TOP"),VLOOKUP(E149,Q3.SL!G:O,6,FALSE)&amp;"("&amp;VLOOKUP(E149,Q3.SL!G:O,4,FALSE)&amp;")",VLOOKUP(E149,Q3.SL!G:O,6,FALSE))</f>
        <v/>
      </c>
      <c r="I149" s="125" t="str">
        <f ca="1">IF(AND(Inf.!C$10="Onsight",VLOOKUP(E149,Q4.SL!G:O,6,FALSE)="TOP"),VLOOKUP(E149,Q4.SL!G:O,6,FALSE)&amp;"("&amp;VLOOKUP(E149,Q4.SL!G:O,4,FALSE)&amp;")",VLOOKUP(E149,Q4.SL!G:O,6,FALSE))</f>
        <v/>
      </c>
      <c r="J149" s="54" t="str">
        <f ca="1">IFERROR(VLOOKUP(E149,Rec.!H:N,7,FALSE),"")</f>
        <v/>
      </c>
      <c r="K149" s="99" t="str">
        <f ca="1">IFERROR(VLOOKUP(E149,SF.SL!F:J,5,FALSE),"")</f>
        <v/>
      </c>
      <c r="L149" s="55" t="str">
        <f ca="1">IF(ROW()-9&gt;Inf.!$O$2,"",VLOOKUP(E149,SF.SL!F:J,4,FALSE))</f>
        <v/>
      </c>
      <c r="M149" s="54" t="str">
        <f ca="1">IF(ROW()-9&gt;Inf.!$O$2,"",VLOOKUP(E149,SF.SL!F:O,10,FALSE))</f>
        <v/>
      </c>
      <c r="N149" s="99">
        <f ca="1">IFERROR(VLOOKUP(E149,F.SL!F:J,5,FALSE),"")</f>
        <v>1.01</v>
      </c>
      <c r="O149" s="55" t="str">
        <f>IF(ROW()-9&gt;Inf.!$F$10,"",VLOOKUP(E149,F.SL!F:J,4,FALSE))</f>
        <v/>
      </c>
      <c r="P149" s="54" t="str">
        <f>IF(ROW()-9&gt;Inf.!$F$10,"",VLOOKUP(E149,F.SL!F:O,10,FALSE))</f>
        <v/>
      </c>
      <c r="Q149" s="50"/>
    </row>
    <row r="150" spans="1:17" ht="21.95" customHeight="1">
      <c r="A150" s="52" t="str">
        <f ca="1">IFERROR(VLOOKUP(E150,Rec.!Q:R,2,FALSE),"")</f>
        <v/>
      </c>
      <c r="B150" s="53" t="str">
        <f ca="1">IFERROR(VLOOKUP(E150,Rec.!B:H,4,FALSE),"")</f>
        <v/>
      </c>
      <c r="C150" s="53" t="str">
        <f ca="1">IFERROR(VLOOKUP(E150,Rec.!B:H,5,FALSE),"")</f>
        <v/>
      </c>
      <c r="D150" s="52" t="str">
        <f ca="1">IFERROR(VLOOKUP(E150,Rec.!B:H,6,FALSE),"")</f>
        <v/>
      </c>
      <c r="E150" s="91" t="str">
        <f ca="1">IFERROR(VLOOKUP(ROW()-9,Rec.!T:U,2,FALSE),"")</f>
        <v/>
      </c>
      <c r="F150" s="99" t="str">
        <f ca="1">IF(AND(Inf.!C$10="Onsight",VLOOKUP(E150,Q1.SL!F:M,6,FALSE)="TOP"),VLOOKUP(E150,Q1.SL!F:M,6,FALSE)&amp;"("&amp;VLOOKUP(E150,Q1.SL!F:M,4,FALSE)&amp;")",VLOOKUP(E150,Q1.SL!F:M,6,FALSE))</f>
        <v/>
      </c>
      <c r="G150" s="99" t="str">
        <f ca="1">IF(AND(Inf.!C$10="Onsight",VLOOKUP(E150,Q2.SL!G:O,6,FALSE)="TOP"),VLOOKUP(E150,Q2.SL!G:O,6,FALSE)&amp;"("&amp;VLOOKUP(E150,Q2.SL!G:O,4,FALSE)&amp;")",VLOOKUP(E150,Q2.SL!G:O,6,FALSE))</f>
        <v/>
      </c>
      <c r="H150" s="125" t="str">
        <f ca="1">IF(AND(Inf.!C$10="Onsight",VLOOKUP(E150,Q3.SL!G:O,6,FALSE)="TOP"),VLOOKUP(E150,Q3.SL!G:O,6,FALSE)&amp;"("&amp;VLOOKUP(E150,Q3.SL!G:O,4,FALSE)&amp;")",VLOOKUP(E150,Q3.SL!G:O,6,FALSE))</f>
        <v/>
      </c>
      <c r="I150" s="125" t="str">
        <f ca="1">IF(AND(Inf.!C$10="Onsight",VLOOKUP(E150,Q4.SL!G:O,6,FALSE)="TOP"),VLOOKUP(E150,Q4.SL!G:O,6,FALSE)&amp;"("&amp;VLOOKUP(E150,Q4.SL!G:O,4,FALSE)&amp;")",VLOOKUP(E150,Q4.SL!G:O,6,FALSE))</f>
        <v/>
      </c>
      <c r="J150" s="54" t="str">
        <f ca="1">IFERROR(VLOOKUP(E150,Rec.!H:N,7,FALSE),"")</f>
        <v/>
      </c>
      <c r="K150" s="99" t="str">
        <f ca="1">IFERROR(VLOOKUP(E150,SF.SL!F:J,5,FALSE),"")</f>
        <v/>
      </c>
      <c r="L150" s="55" t="str">
        <f ca="1">IF(ROW()-9&gt;Inf.!$O$2,"",VLOOKUP(E150,SF.SL!F:J,4,FALSE))</f>
        <v/>
      </c>
      <c r="M150" s="54" t="str">
        <f ca="1">IF(ROW()-9&gt;Inf.!$O$2,"",VLOOKUP(E150,SF.SL!F:O,10,FALSE))</f>
        <v/>
      </c>
      <c r="N150" s="99">
        <f ca="1">IFERROR(VLOOKUP(E150,F.SL!F:J,5,FALSE),"")</f>
        <v>1.01</v>
      </c>
      <c r="O150" s="55" t="str">
        <f>IF(ROW()-9&gt;Inf.!$F$10,"",VLOOKUP(E150,F.SL!F:J,4,FALSE))</f>
        <v/>
      </c>
      <c r="P150" s="54" t="str">
        <f>IF(ROW()-9&gt;Inf.!$F$10,"",VLOOKUP(E150,F.SL!F:O,10,FALSE))</f>
        <v/>
      </c>
      <c r="Q150" s="50"/>
    </row>
    <row r="151" spans="1:17" ht="21.95" customHeight="1">
      <c r="A151" s="52" t="str">
        <f ca="1">IFERROR(VLOOKUP(E151,Rec.!Q:R,2,FALSE),"")</f>
        <v/>
      </c>
      <c r="B151" s="53" t="str">
        <f ca="1">IFERROR(VLOOKUP(E151,Rec.!B:H,4,FALSE),"")</f>
        <v/>
      </c>
      <c r="C151" s="53" t="str">
        <f ca="1">IFERROR(VLOOKUP(E151,Rec.!B:H,5,FALSE),"")</f>
        <v/>
      </c>
      <c r="D151" s="52" t="str">
        <f ca="1">IFERROR(VLOOKUP(E151,Rec.!B:H,6,FALSE),"")</f>
        <v/>
      </c>
      <c r="E151" s="91" t="str">
        <f ca="1">IFERROR(VLOOKUP(ROW()-9,Rec.!T:U,2,FALSE),"")</f>
        <v/>
      </c>
      <c r="F151" s="99" t="str">
        <f ca="1">IF(AND(Inf.!C$10="Onsight",VLOOKUP(E151,Q1.SL!F:M,6,FALSE)="TOP"),VLOOKUP(E151,Q1.SL!F:M,6,FALSE)&amp;"("&amp;VLOOKUP(E151,Q1.SL!F:M,4,FALSE)&amp;")",VLOOKUP(E151,Q1.SL!F:M,6,FALSE))</f>
        <v/>
      </c>
      <c r="G151" s="99" t="str">
        <f ca="1">IF(AND(Inf.!C$10="Onsight",VLOOKUP(E151,Q2.SL!G:O,6,FALSE)="TOP"),VLOOKUP(E151,Q2.SL!G:O,6,FALSE)&amp;"("&amp;VLOOKUP(E151,Q2.SL!G:O,4,FALSE)&amp;")",VLOOKUP(E151,Q2.SL!G:O,6,FALSE))</f>
        <v/>
      </c>
      <c r="H151" s="125" t="str">
        <f ca="1">IF(AND(Inf.!C$10="Onsight",VLOOKUP(E151,Q3.SL!G:O,6,FALSE)="TOP"),VLOOKUP(E151,Q3.SL!G:O,6,FALSE)&amp;"("&amp;VLOOKUP(E151,Q3.SL!G:O,4,FALSE)&amp;")",VLOOKUP(E151,Q3.SL!G:O,6,FALSE))</f>
        <v/>
      </c>
      <c r="I151" s="125" t="str">
        <f ca="1">IF(AND(Inf.!C$10="Onsight",VLOOKUP(E151,Q4.SL!G:O,6,FALSE)="TOP"),VLOOKUP(E151,Q4.SL!G:O,6,FALSE)&amp;"("&amp;VLOOKUP(E151,Q4.SL!G:O,4,FALSE)&amp;")",VLOOKUP(E151,Q4.SL!G:O,6,FALSE))</f>
        <v/>
      </c>
      <c r="J151" s="54" t="str">
        <f ca="1">IFERROR(VLOOKUP(E151,Rec.!H:N,7,FALSE),"")</f>
        <v/>
      </c>
      <c r="K151" s="99" t="str">
        <f ca="1">IFERROR(VLOOKUP(E151,SF.SL!F:J,5,FALSE),"")</f>
        <v/>
      </c>
      <c r="L151" s="55" t="str">
        <f ca="1">IF(ROW()-9&gt;Inf.!$O$2,"",VLOOKUP(E151,SF.SL!F:J,4,FALSE))</f>
        <v/>
      </c>
      <c r="M151" s="54" t="str">
        <f ca="1">IF(ROW()-9&gt;Inf.!$O$2,"",VLOOKUP(E151,SF.SL!F:O,10,FALSE))</f>
        <v/>
      </c>
      <c r="N151" s="99">
        <f ca="1">IFERROR(VLOOKUP(E151,F.SL!F:J,5,FALSE),"")</f>
        <v>1.01</v>
      </c>
      <c r="O151" s="55" t="str">
        <f>IF(ROW()-9&gt;Inf.!$F$10,"",VLOOKUP(E151,F.SL!F:J,4,FALSE))</f>
        <v/>
      </c>
      <c r="P151" s="54" t="str">
        <f>IF(ROW()-9&gt;Inf.!$F$10,"",VLOOKUP(E151,F.SL!F:O,10,FALSE))</f>
        <v/>
      </c>
      <c r="Q151" s="50"/>
    </row>
    <row r="152" spans="1:17" ht="21.95" customHeight="1">
      <c r="A152" s="52" t="str">
        <f ca="1">IFERROR(VLOOKUP(E152,Rec.!Q:R,2,FALSE),"")</f>
        <v/>
      </c>
      <c r="B152" s="53" t="str">
        <f ca="1">IFERROR(VLOOKUP(E152,Rec.!B:H,4,FALSE),"")</f>
        <v/>
      </c>
      <c r="C152" s="53" t="str">
        <f ca="1">IFERROR(VLOOKUP(E152,Rec.!B:H,5,FALSE),"")</f>
        <v/>
      </c>
      <c r="D152" s="52" t="str">
        <f ca="1">IFERROR(VLOOKUP(E152,Rec.!B:H,6,FALSE),"")</f>
        <v/>
      </c>
      <c r="E152" s="91" t="str">
        <f ca="1">IFERROR(VLOOKUP(ROW()-9,Rec.!T:U,2,FALSE),"")</f>
        <v/>
      </c>
      <c r="F152" s="99" t="str">
        <f ca="1">IF(AND(Inf.!C$10="Onsight",VLOOKUP(E152,Q1.SL!F:M,6,FALSE)="TOP"),VLOOKUP(E152,Q1.SL!F:M,6,FALSE)&amp;"("&amp;VLOOKUP(E152,Q1.SL!F:M,4,FALSE)&amp;")",VLOOKUP(E152,Q1.SL!F:M,6,FALSE))</f>
        <v/>
      </c>
      <c r="G152" s="99" t="str">
        <f ca="1">IF(AND(Inf.!C$10="Onsight",VLOOKUP(E152,Q2.SL!G:O,6,FALSE)="TOP"),VLOOKUP(E152,Q2.SL!G:O,6,FALSE)&amp;"("&amp;VLOOKUP(E152,Q2.SL!G:O,4,FALSE)&amp;")",VLOOKUP(E152,Q2.SL!G:O,6,FALSE))</f>
        <v/>
      </c>
      <c r="H152" s="125" t="str">
        <f ca="1">IF(AND(Inf.!C$10="Onsight",VLOOKUP(E152,Q3.SL!G:O,6,FALSE)="TOP"),VLOOKUP(E152,Q3.SL!G:O,6,FALSE)&amp;"("&amp;VLOOKUP(E152,Q3.SL!G:O,4,FALSE)&amp;")",VLOOKUP(E152,Q3.SL!G:O,6,FALSE))</f>
        <v/>
      </c>
      <c r="I152" s="125" t="str">
        <f ca="1">IF(AND(Inf.!C$10="Onsight",VLOOKUP(E152,Q4.SL!G:O,6,FALSE)="TOP"),VLOOKUP(E152,Q4.SL!G:O,6,FALSE)&amp;"("&amp;VLOOKUP(E152,Q4.SL!G:O,4,FALSE)&amp;")",VLOOKUP(E152,Q4.SL!G:O,6,FALSE))</f>
        <v/>
      </c>
      <c r="J152" s="54" t="str">
        <f ca="1">IFERROR(VLOOKUP(E152,Rec.!H:N,7,FALSE),"")</f>
        <v/>
      </c>
      <c r="K152" s="99" t="str">
        <f ca="1">IFERROR(VLOOKUP(E152,SF.SL!F:J,5,FALSE),"")</f>
        <v/>
      </c>
      <c r="L152" s="55" t="str">
        <f ca="1">IF(ROW()-9&gt;Inf.!$O$2,"",VLOOKUP(E152,SF.SL!F:J,4,FALSE))</f>
        <v/>
      </c>
      <c r="M152" s="54" t="str">
        <f ca="1">IF(ROW()-9&gt;Inf.!$O$2,"",VLOOKUP(E152,SF.SL!F:O,10,FALSE))</f>
        <v/>
      </c>
      <c r="N152" s="99">
        <f ca="1">IFERROR(VLOOKUP(E152,F.SL!F:J,5,FALSE),"")</f>
        <v>1.01</v>
      </c>
      <c r="O152" s="55" t="str">
        <f>IF(ROW()-9&gt;Inf.!$F$10,"",VLOOKUP(E152,F.SL!F:J,4,FALSE))</f>
        <v/>
      </c>
      <c r="P152" s="54" t="str">
        <f>IF(ROW()-9&gt;Inf.!$F$10,"",VLOOKUP(E152,F.SL!F:O,10,FALSE))</f>
        <v/>
      </c>
      <c r="Q152" s="50"/>
    </row>
    <row r="153" spans="1:17" ht="21.95" customHeight="1">
      <c r="A153" s="52" t="str">
        <f ca="1">IFERROR(VLOOKUP(E153,Rec.!Q:R,2,FALSE),"")</f>
        <v/>
      </c>
      <c r="B153" s="53" t="str">
        <f ca="1">IFERROR(VLOOKUP(E153,Rec.!B:H,4,FALSE),"")</f>
        <v/>
      </c>
      <c r="C153" s="53" t="str">
        <f ca="1">IFERROR(VLOOKUP(E153,Rec.!B:H,5,FALSE),"")</f>
        <v/>
      </c>
      <c r="D153" s="52" t="str">
        <f ca="1">IFERROR(VLOOKUP(E153,Rec.!B:H,6,FALSE),"")</f>
        <v/>
      </c>
      <c r="E153" s="91" t="str">
        <f ca="1">IFERROR(VLOOKUP(ROW()-9,Rec.!T:U,2,FALSE),"")</f>
        <v/>
      </c>
      <c r="F153" s="99" t="str">
        <f ca="1">IF(AND(Inf.!C$10="Onsight",VLOOKUP(E153,Q1.SL!F:M,6,FALSE)="TOP"),VLOOKUP(E153,Q1.SL!F:M,6,FALSE)&amp;"("&amp;VLOOKUP(E153,Q1.SL!F:M,4,FALSE)&amp;")",VLOOKUP(E153,Q1.SL!F:M,6,FALSE))</f>
        <v/>
      </c>
      <c r="G153" s="99" t="str">
        <f ca="1">IF(AND(Inf.!C$10="Onsight",VLOOKUP(E153,Q2.SL!G:O,6,FALSE)="TOP"),VLOOKUP(E153,Q2.SL!G:O,6,FALSE)&amp;"("&amp;VLOOKUP(E153,Q2.SL!G:O,4,FALSE)&amp;")",VLOOKUP(E153,Q2.SL!G:O,6,FALSE))</f>
        <v/>
      </c>
      <c r="H153" s="125" t="str">
        <f ca="1">IF(AND(Inf.!C$10="Onsight",VLOOKUP(E153,Q3.SL!G:O,6,FALSE)="TOP"),VLOOKUP(E153,Q3.SL!G:O,6,FALSE)&amp;"("&amp;VLOOKUP(E153,Q3.SL!G:O,4,FALSE)&amp;")",VLOOKUP(E153,Q3.SL!G:O,6,FALSE))</f>
        <v/>
      </c>
      <c r="I153" s="125" t="str">
        <f ca="1">IF(AND(Inf.!C$10="Onsight",VLOOKUP(E153,Q4.SL!G:O,6,FALSE)="TOP"),VLOOKUP(E153,Q4.SL!G:O,6,FALSE)&amp;"("&amp;VLOOKUP(E153,Q4.SL!G:O,4,FALSE)&amp;")",VLOOKUP(E153,Q4.SL!G:O,6,FALSE))</f>
        <v/>
      </c>
      <c r="J153" s="54" t="str">
        <f ca="1">IFERROR(VLOOKUP(E153,Rec.!H:N,7,FALSE),"")</f>
        <v/>
      </c>
      <c r="K153" s="99" t="str">
        <f ca="1">IFERROR(VLOOKUP(E153,SF.SL!F:J,5,FALSE),"")</f>
        <v/>
      </c>
      <c r="L153" s="55" t="str">
        <f ca="1">IF(ROW()-9&gt;Inf.!$O$2,"",VLOOKUP(E153,SF.SL!F:J,4,FALSE))</f>
        <v/>
      </c>
      <c r="M153" s="54" t="str">
        <f ca="1">IF(ROW()-9&gt;Inf.!$O$2,"",VLOOKUP(E153,SF.SL!F:O,10,FALSE))</f>
        <v/>
      </c>
      <c r="N153" s="99">
        <f ca="1">IFERROR(VLOOKUP(E153,F.SL!F:J,5,FALSE),"")</f>
        <v>1.01</v>
      </c>
      <c r="O153" s="55" t="str">
        <f>IF(ROW()-9&gt;Inf.!$F$10,"",VLOOKUP(E153,F.SL!F:J,4,FALSE))</f>
        <v/>
      </c>
      <c r="P153" s="54" t="str">
        <f>IF(ROW()-9&gt;Inf.!$F$10,"",VLOOKUP(E153,F.SL!F:O,10,FALSE))</f>
        <v/>
      </c>
      <c r="Q153" s="50"/>
    </row>
    <row r="154" spans="1:17" ht="21.95" customHeight="1">
      <c r="A154" s="52" t="str">
        <f ca="1">IFERROR(VLOOKUP(E154,Rec.!Q:R,2,FALSE),"")</f>
        <v/>
      </c>
      <c r="B154" s="53" t="str">
        <f ca="1">IFERROR(VLOOKUP(E154,Rec.!B:H,4,FALSE),"")</f>
        <v/>
      </c>
      <c r="C154" s="53" t="str">
        <f ca="1">IFERROR(VLOOKUP(E154,Rec.!B:H,5,FALSE),"")</f>
        <v/>
      </c>
      <c r="D154" s="52" t="str">
        <f ca="1">IFERROR(VLOOKUP(E154,Rec.!B:H,6,FALSE),"")</f>
        <v/>
      </c>
      <c r="E154" s="91" t="str">
        <f ca="1">IFERROR(VLOOKUP(ROW()-9,Rec.!T:U,2,FALSE),"")</f>
        <v/>
      </c>
      <c r="F154" s="99" t="str">
        <f ca="1">IF(AND(Inf.!C$10="Onsight",VLOOKUP(E154,Q1.SL!F:M,6,FALSE)="TOP"),VLOOKUP(E154,Q1.SL!F:M,6,FALSE)&amp;"("&amp;VLOOKUP(E154,Q1.SL!F:M,4,FALSE)&amp;")",VLOOKUP(E154,Q1.SL!F:M,6,FALSE))</f>
        <v/>
      </c>
      <c r="G154" s="99" t="str">
        <f ca="1">IF(AND(Inf.!C$10="Onsight",VLOOKUP(E154,Q2.SL!G:O,6,FALSE)="TOP"),VLOOKUP(E154,Q2.SL!G:O,6,FALSE)&amp;"("&amp;VLOOKUP(E154,Q2.SL!G:O,4,FALSE)&amp;")",VLOOKUP(E154,Q2.SL!G:O,6,FALSE))</f>
        <v/>
      </c>
      <c r="H154" s="125" t="str">
        <f ca="1">IF(AND(Inf.!C$10="Onsight",VLOOKUP(E154,Q3.SL!G:O,6,FALSE)="TOP"),VLOOKUP(E154,Q3.SL!G:O,6,FALSE)&amp;"("&amp;VLOOKUP(E154,Q3.SL!G:O,4,FALSE)&amp;")",VLOOKUP(E154,Q3.SL!G:O,6,FALSE))</f>
        <v/>
      </c>
      <c r="I154" s="125" t="str">
        <f ca="1">IF(AND(Inf.!C$10="Onsight",VLOOKUP(E154,Q4.SL!G:O,6,FALSE)="TOP"),VLOOKUP(E154,Q4.SL!G:O,6,FALSE)&amp;"("&amp;VLOOKUP(E154,Q4.SL!G:O,4,FALSE)&amp;")",VLOOKUP(E154,Q4.SL!G:O,6,FALSE))</f>
        <v/>
      </c>
      <c r="J154" s="54" t="str">
        <f ca="1">IFERROR(VLOOKUP(E154,Rec.!H:N,7,FALSE),"")</f>
        <v/>
      </c>
      <c r="K154" s="99" t="str">
        <f ca="1">IFERROR(VLOOKUP(E154,SF.SL!F:J,5,FALSE),"")</f>
        <v/>
      </c>
      <c r="L154" s="55" t="str">
        <f ca="1">IF(ROW()-9&gt;Inf.!$O$2,"",VLOOKUP(E154,SF.SL!F:J,4,FALSE))</f>
        <v/>
      </c>
      <c r="M154" s="54" t="str">
        <f ca="1">IF(ROW()-9&gt;Inf.!$O$2,"",VLOOKUP(E154,SF.SL!F:O,10,FALSE))</f>
        <v/>
      </c>
      <c r="N154" s="99">
        <f ca="1">IFERROR(VLOOKUP(E154,F.SL!F:J,5,FALSE),"")</f>
        <v>1.01</v>
      </c>
      <c r="O154" s="55" t="str">
        <f>IF(ROW()-9&gt;Inf.!$F$10,"",VLOOKUP(E154,F.SL!F:J,4,FALSE))</f>
        <v/>
      </c>
      <c r="P154" s="54" t="str">
        <f>IF(ROW()-9&gt;Inf.!$F$10,"",VLOOKUP(E154,F.SL!F:O,10,FALSE))</f>
        <v/>
      </c>
      <c r="Q154" s="50"/>
    </row>
    <row r="155" spans="1:17" ht="21.95" customHeight="1">
      <c r="A155" s="52" t="str">
        <f ca="1">IFERROR(VLOOKUP(E155,Rec.!Q:R,2,FALSE),"")</f>
        <v/>
      </c>
      <c r="B155" s="53" t="str">
        <f ca="1">IFERROR(VLOOKUP(E155,Rec.!B:H,4,FALSE),"")</f>
        <v/>
      </c>
      <c r="C155" s="53" t="str">
        <f ca="1">IFERROR(VLOOKUP(E155,Rec.!B:H,5,FALSE),"")</f>
        <v/>
      </c>
      <c r="D155" s="52" t="str">
        <f ca="1">IFERROR(VLOOKUP(E155,Rec.!B:H,6,FALSE),"")</f>
        <v/>
      </c>
      <c r="E155" s="91" t="str">
        <f ca="1">IFERROR(VLOOKUP(ROW()-9,Rec.!T:U,2,FALSE),"")</f>
        <v/>
      </c>
      <c r="F155" s="99" t="str">
        <f ca="1">IF(AND(Inf.!C$10="Onsight",VLOOKUP(E155,Q1.SL!F:M,6,FALSE)="TOP"),VLOOKUP(E155,Q1.SL!F:M,6,FALSE)&amp;"("&amp;VLOOKUP(E155,Q1.SL!F:M,4,FALSE)&amp;")",VLOOKUP(E155,Q1.SL!F:M,6,FALSE))</f>
        <v/>
      </c>
      <c r="G155" s="99" t="str">
        <f ca="1">IF(AND(Inf.!C$10="Onsight",VLOOKUP(E155,Q2.SL!G:O,6,FALSE)="TOP"),VLOOKUP(E155,Q2.SL!G:O,6,FALSE)&amp;"("&amp;VLOOKUP(E155,Q2.SL!G:O,4,FALSE)&amp;")",VLOOKUP(E155,Q2.SL!G:O,6,FALSE))</f>
        <v/>
      </c>
      <c r="H155" s="125" t="str">
        <f ca="1">IF(AND(Inf.!C$10="Onsight",VLOOKUP(E155,Q3.SL!G:O,6,FALSE)="TOP"),VLOOKUP(E155,Q3.SL!G:O,6,FALSE)&amp;"("&amp;VLOOKUP(E155,Q3.SL!G:O,4,FALSE)&amp;")",VLOOKUP(E155,Q3.SL!G:O,6,FALSE))</f>
        <v/>
      </c>
      <c r="I155" s="125" t="str">
        <f ca="1">IF(AND(Inf.!C$10="Onsight",VLOOKUP(E155,Q4.SL!G:O,6,FALSE)="TOP"),VLOOKUP(E155,Q4.SL!G:O,6,FALSE)&amp;"("&amp;VLOOKUP(E155,Q4.SL!G:O,4,FALSE)&amp;")",VLOOKUP(E155,Q4.SL!G:O,6,FALSE))</f>
        <v/>
      </c>
      <c r="J155" s="54" t="str">
        <f ca="1">IFERROR(VLOOKUP(E155,Rec.!H:N,7,FALSE),"")</f>
        <v/>
      </c>
      <c r="K155" s="99" t="str">
        <f ca="1">IFERROR(VLOOKUP(E155,SF.SL!F:J,5,FALSE),"")</f>
        <v/>
      </c>
      <c r="L155" s="55" t="str">
        <f ca="1">IF(ROW()-9&gt;Inf.!$O$2,"",VLOOKUP(E155,SF.SL!F:J,4,FALSE))</f>
        <v/>
      </c>
      <c r="M155" s="54" t="str">
        <f ca="1">IF(ROW()-9&gt;Inf.!$O$2,"",VLOOKUP(E155,SF.SL!F:O,10,FALSE))</f>
        <v/>
      </c>
      <c r="N155" s="99">
        <f ca="1">IFERROR(VLOOKUP(E155,F.SL!F:J,5,FALSE),"")</f>
        <v>1.01</v>
      </c>
      <c r="O155" s="55" t="str">
        <f>IF(ROW()-9&gt;Inf.!$F$10,"",VLOOKUP(E155,F.SL!F:J,4,FALSE))</f>
        <v/>
      </c>
      <c r="P155" s="54" t="str">
        <f>IF(ROW()-9&gt;Inf.!$F$10,"",VLOOKUP(E155,F.SL!F:O,10,FALSE))</f>
        <v/>
      </c>
      <c r="Q155" s="50"/>
    </row>
    <row r="156" spans="1:17" ht="21.95" customHeight="1">
      <c r="A156" s="52" t="str">
        <f ca="1">IFERROR(VLOOKUP(E156,Rec.!Q:R,2,FALSE),"")</f>
        <v/>
      </c>
      <c r="B156" s="53" t="str">
        <f ca="1">IFERROR(VLOOKUP(E156,Rec.!B:H,4,FALSE),"")</f>
        <v/>
      </c>
      <c r="C156" s="53" t="str">
        <f ca="1">IFERROR(VLOOKUP(E156,Rec.!B:H,5,FALSE),"")</f>
        <v/>
      </c>
      <c r="D156" s="52" t="str">
        <f ca="1">IFERROR(VLOOKUP(E156,Rec.!B:H,6,FALSE),"")</f>
        <v/>
      </c>
      <c r="E156" s="91" t="str">
        <f ca="1">IFERROR(VLOOKUP(ROW()-9,Rec.!T:U,2,FALSE),"")</f>
        <v/>
      </c>
      <c r="F156" s="99" t="str">
        <f ca="1">IF(AND(Inf.!C$10="Onsight",VLOOKUP(E156,Q1.SL!F:M,6,FALSE)="TOP"),VLOOKUP(E156,Q1.SL!F:M,6,FALSE)&amp;"("&amp;VLOOKUP(E156,Q1.SL!F:M,4,FALSE)&amp;")",VLOOKUP(E156,Q1.SL!F:M,6,FALSE))</f>
        <v/>
      </c>
      <c r="G156" s="99" t="str">
        <f ca="1">IF(AND(Inf.!C$10="Onsight",VLOOKUP(E156,Q2.SL!G:O,6,FALSE)="TOP"),VLOOKUP(E156,Q2.SL!G:O,6,FALSE)&amp;"("&amp;VLOOKUP(E156,Q2.SL!G:O,4,FALSE)&amp;")",VLOOKUP(E156,Q2.SL!G:O,6,FALSE))</f>
        <v/>
      </c>
      <c r="H156" s="125" t="str">
        <f ca="1">IF(AND(Inf.!C$10="Onsight",VLOOKUP(E156,Q3.SL!G:O,6,FALSE)="TOP"),VLOOKUP(E156,Q3.SL!G:O,6,FALSE)&amp;"("&amp;VLOOKUP(E156,Q3.SL!G:O,4,FALSE)&amp;")",VLOOKUP(E156,Q3.SL!G:O,6,FALSE))</f>
        <v/>
      </c>
      <c r="I156" s="125" t="str">
        <f ca="1">IF(AND(Inf.!C$10="Onsight",VLOOKUP(E156,Q4.SL!G:O,6,FALSE)="TOP"),VLOOKUP(E156,Q4.SL!G:O,6,FALSE)&amp;"("&amp;VLOOKUP(E156,Q4.SL!G:O,4,FALSE)&amp;")",VLOOKUP(E156,Q4.SL!G:O,6,FALSE))</f>
        <v/>
      </c>
      <c r="J156" s="54" t="str">
        <f ca="1">IFERROR(VLOOKUP(E156,Rec.!H:N,7,FALSE),"")</f>
        <v/>
      </c>
      <c r="K156" s="99" t="str">
        <f ca="1">IFERROR(VLOOKUP(E156,SF.SL!F:J,5,FALSE),"")</f>
        <v/>
      </c>
      <c r="L156" s="55" t="str">
        <f ca="1">IF(ROW()-9&gt;Inf.!$O$2,"",VLOOKUP(E156,SF.SL!F:J,4,FALSE))</f>
        <v/>
      </c>
      <c r="M156" s="54" t="str">
        <f ca="1">IF(ROW()-9&gt;Inf.!$O$2,"",VLOOKUP(E156,SF.SL!F:O,10,FALSE))</f>
        <v/>
      </c>
      <c r="N156" s="99">
        <f ca="1">IFERROR(VLOOKUP(E156,F.SL!F:J,5,FALSE),"")</f>
        <v>1.01</v>
      </c>
      <c r="O156" s="55" t="str">
        <f>IF(ROW()-9&gt;Inf.!$F$10,"",VLOOKUP(E156,F.SL!F:J,4,FALSE))</f>
        <v/>
      </c>
      <c r="P156" s="54" t="str">
        <f>IF(ROW()-9&gt;Inf.!$F$10,"",VLOOKUP(E156,F.SL!F:O,10,FALSE))</f>
        <v/>
      </c>
      <c r="Q156" s="50"/>
    </row>
    <row r="157" spans="1:17" ht="21.95" customHeight="1">
      <c r="A157" s="52" t="str">
        <f ca="1">IFERROR(VLOOKUP(E157,Rec.!Q:R,2,FALSE),"")</f>
        <v/>
      </c>
      <c r="B157" s="53" t="str">
        <f ca="1">IFERROR(VLOOKUP(E157,Rec.!B:H,4,FALSE),"")</f>
        <v/>
      </c>
      <c r="C157" s="53" t="str">
        <f ca="1">IFERROR(VLOOKUP(E157,Rec.!B:H,5,FALSE),"")</f>
        <v/>
      </c>
      <c r="D157" s="52" t="str">
        <f ca="1">IFERROR(VLOOKUP(E157,Rec.!B:H,6,FALSE),"")</f>
        <v/>
      </c>
      <c r="E157" s="91" t="str">
        <f ca="1">IFERROR(VLOOKUP(ROW()-9,Rec.!T:U,2,FALSE),"")</f>
        <v/>
      </c>
      <c r="F157" s="99" t="str">
        <f ca="1">IF(AND(Inf.!C$10="Onsight",VLOOKUP(E157,Q1.SL!F:M,6,FALSE)="TOP"),VLOOKUP(E157,Q1.SL!F:M,6,FALSE)&amp;"("&amp;VLOOKUP(E157,Q1.SL!F:M,4,FALSE)&amp;")",VLOOKUP(E157,Q1.SL!F:M,6,FALSE))</f>
        <v/>
      </c>
      <c r="G157" s="99" t="str">
        <f ca="1">IF(AND(Inf.!C$10="Onsight",VLOOKUP(E157,Q2.SL!G:O,6,FALSE)="TOP"),VLOOKUP(E157,Q2.SL!G:O,6,FALSE)&amp;"("&amp;VLOOKUP(E157,Q2.SL!G:O,4,FALSE)&amp;")",VLOOKUP(E157,Q2.SL!G:O,6,FALSE))</f>
        <v/>
      </c>
      <c r="H157" s="125" t="str">
        <f ca="1">IF(AND(Inf.!C$10="Onsight",VLOOKUP(E157,Q3.SL!G:O,6,FALSE)="TOP"),VLOOKUP(E157,Q3.SL!G:O,6,FALSE)&amp;"("&amp;VLOOKUP(E157,Q3.SL!G:O,4,FALSE)&amp;")",VLOOKUP(E157,Q3.SL!G:O,6,FALSE))</f>
        <v/>
      </c>
      <c r="I157" s="125" t="str">
        <f ca="1">IF(AND(Inf.!C$10="Onsight",VLOOKUP(E157,Q4.SL!G:O,6,FALSE)="TOP"),VLOOKUP(E157,Q4.SL!G:O,6,FALSE)&amp;"("&amp;VLOOKUP(E157,Q4.SL!G:O,4,FALSE)&amp;")",VLOOKUP(E157,Q4.SL!G:O,6,FALSE))</f>
        <v/>
      </c>
      <c r="J157" s="54" t="str">
        <f ca="1">IFERROR(VLOOKUP(E157,Rec.!H:N,7,FALSE),"")</f>
        <v/>
      </c>
      <c r="K157" s="99" t="str">
        <f ca="1">IFERROR(VLOOKUP(E157,SF.SL!F:J,5,FALSE),"")</f>
        <v/>
      </c>
      <c r="L157" s="55" t="str">
        <f ca="1">IF(ROW()-9&gt;Inf.!$O$2,"",VLOOKUP(E157,SF.SL!F:J,4,FALSE))</f>
        <v/>
      </c>
      <c r="M157" s="54" t="str">
        <f ca="1">IF(ROW()-9&gt;Inf.!$O$2,"",VLOOKUP(E157,SF.SL!F:O,10,FALSE))</f>
        <v/>
      </c>
      <c r="N157" s="99">
        <f ca="1">IFERROR(VLOOKUP(E157,F.SL!F:J,5,FALSE),"")</f>
        <v>1.01</v>
      </c>
      <c r="O157" s="55" t="str">
        <f>IF(ROW()-9&gt;Inf.!$F$10,"",VLOOKUP(E157,F.SL!F:J,4,FALSE))</f>
        <v/>
      </c>
      <c r="P157" s="54" t="str">
        <f>IF(ROW()-9&gt;Inf.!$F$10,"",VLOOKUP(E157,F.SL!F:O,10,FALSE))</f>
        <v/>
      </c>
      <c r="Q157" s="50"/>
    </row>
    <row r="158" spans="1:17" ht="21.95" customHeight="1">
      <c r="A158" s="52" t="str">
        <f ca="1">IFERROR(VLOOKUP(E158,Rec.!Q:R,2,FALSE),"")</f>
        <v/>
      </c>
      <c r="B158" s="53" t="str">
        <f ca="1">IFERROR(VLOOKUP(E158,Rec.!B:H,4,FALSE),"")</f>
        <v/>
      </c>
      <c r="C158" s="53" t="str">
        <f ca="1">IFERROR(VLOOKUP(E158,Rec.!B:H,5,FALSE),"")</f>
        <v/>
      </c>
      <c r="D158" s="52" t="str">
        <f ca="1">IFERROR(VLOOKUP(E158,Rec.!B:H,6,FALSE),"")</f>
        <v/>
      </c>
      <c r="E158" s="91" t="str">
        <f ca="1">IFERROR(VLOOKUP(ROW()-9,Rec.!T:U,2,FALSE),"")</f>
        <v/>
      </c>
      <c r="F158" s="99" t="str">
        <f ca="1">IF(AND(Inf.!C$10="Onsight",VLOOKUP(E158,Q1.SL!F:M,6,FALSE)="TOP"),VLOOKUP(E158,Q1.SL!F:M,6,FALSE)&amp;"("&amp;VLOOKUP(E158,Q1.SL!F:M,4,FALSE)&amp;")",VLOOKUP(E158,Q1.SL!F:M,6,FALSE))</f>
        <v/>
      </c>
      <c r="G158" s="99" t="str">
        <f ca="1">IF(AND(Inf.!C$10="Onsight",VLOOKUP(E158,Q2.SL!G:O,6,FALSE)="TOP"),VLOOKUP(E158,Q2.SL!G:O,6,FALSE)&amp;"("&amp;VLOOKUP(E158,Q2.SL!G:O,4,FALSE)&amp;")",VLOOKUP(E158,Q2.SL!G:O,6,FALSE))</f>
        <v/>
      </c>
      <c r="H158" s="125" t="str">
        <f ca="1">IF(AND(Inf.!C$10="Onsight",VLOOKUP(E158,Q3.SL!G:O,6,FALSE)="TOP"),VLOOKUP(E158,Q3.SL!G:O,6,FALSE)&amp;"("&amp;VLOOKUP(E158,Q3.SL!G:O,4,FALSE)&amp;")",VLOOKUP(E158,Q3.SL!G:O,6,FALSE))</f>
        <v/>
      </c>
      <c r="I158" s="125" t="str">
        <f ca="1">IF(AND(Inf.!C$10="Onsight",VLOOKUP(E158,Q4.SL!G:O,6,FALSE)="TOP"),VLOOKUP(E158,Q4.SL!G:O,6,FALSE)&amp;"("&amp;VLOOKUP(E158,Q4.SL!G:O,4,FALSE)&amp;")",VLOOKUP(E158,Q4.SL!G:O,6,FALSE))</f>
        <v/>
      </c>
      <c r="J158" s="54" t="str">
        <f ca="1">IFERROR(VLOOKUP(E158,Rec.!H:N,7,FALSE),"")</f>
        <v/>
      </c>
      <c r="K158" s="99" t="str">
        <f ca="1">IFERROR(VLOOKUP(E158,SF.SL!F:J,5,FALSE),"")</f>
        <v/>
      </c>
      <c r="L158" s="55" t="str">
        <f ca="1">IF(ROW()-9&gt;Inf.!$O$2,"",VLOOKUP(E158,SF.SL!F:J,4,FALSE))</f>
        <v/>
      </c>
      <c r="M158" s="54" t="str">
        <f ca="1">IF(ROW()-9&gt;Inf.!$O$2,"",VLOOKUP(E158,SF.SL!F:O,10,FALSE))</f>
        <v/>
      </c>
      <c r="N158" s="99">
        <f ca="1">IFERROR(VLOOKUP(E158,F.SL!F:J,5,FALSE),"")</f>
        <v>1.01</v>
      </c>
      <c r="O158" s="55" t="str">
        <f>IF(ROW()-9&gt;Inf.!$F$10,"",VLOOKUP(E158,F.SL!F:J,4,FALSE))</f>
        <v/>
      </c>
      <c r="P158" s="54" t="str">
        <f>IF(ROW()-9&gt;Inf.!$F$10,"",VLOOKUP(E158,F.SL!F:O,10,FALSE))</f>
        <v/>
      </c>
      <c r="Q158" s="50"/>
    </row>
    <row r="159" spans="1:17" ht="21.95" customHeight="1">
      <c r="A159" s="52" t="str">
        <f ca="1">IFERROR(VLOOKUP(E159,Rec.!Q:R,2,FALSE),"")</f>
        <v/>
      </c>
      <c r="B159" s="53" t="str">
        <f ca="1">IFERROR(VLOOKUP(E159,Rec.!B:H,4,FALSE),"")</f>
        <v/>
      </c>
      <c r="C159" s="53" t="str">
        <f ca="1">IFERROR(VLOOKUP(E159,Rec.!B:H,5,FALSE),"")</f>
        <v/>
      </c>
      <c r="D159" s="52" t="str">
        <f ca="1">IFERROR(VLOOKUP(E159,Rec.!B:H,6,FALSE),"")</f>
        <v/>
      </c>
      <c r="E159" s="91" t="str">
        <f ca="1">IFERROR(VLOOKUP(ROW()-9,Rec.!T:U,2,FALSE),"")</f>
        <v/>
      </c>
      <c r="F159" s="99" t="str">
        <f ca="1">IF(AND(Inf.!C$10="Onsight",VLOOKUP(E159,Q1.SL!F:M,6,FALSE)="TOP"),VLOOKUP(E159,Q1.SL!F:M,6,FALSE)&amp;"("&amp;VLOOKUP(E159,Q1.SL!F:M,4,FALSE)&amp;")",VLOOKUP(E159,Q1.SL!F:M,6,FALSE))</f>
        <v/>
      </c>
      <c r="G159" s="99" t="str">
        <f ca="1">IF(AND(Inf.!C$10="Onsight",VLOOKUP(E159,Q2.SL!G:O,6,FALSE)="TOP"),VLOOKUP(E159,Q2.SL!G:O,6,FALSE)&amp;"("&amp;VLOOKUP(E159,Q2.SL!G:O,4,FALSE)&amp;")",VLOOKUP(E159,Q2.SL!G:O,6,FALSE))</f>
        <v/>
      </c>
      <c r="H159" s="125" t="str">
        <f ca="1">IF(AND(Inf.!C$10="Onsight",VLOOKUP(E159,Q3.SL!G:O,6,FALSE)="TOP"),VLOOKUP(E159,Q3.SL!G:O,6,FALSE)&amp;"("&amp;VLOOKUP(E159,Q3.SL!G:O,4,FALSE)&amp;")",VLOOKUP(E159,Q3.SL!G:O,6,FALSE))</f>
        <v/>
      </c>
      <c r="I159" s="125" t="str">
        <f ca="1">IF(AND(Inf.!C$10="Onsight",VLOOKUP(E159,Q4.SL!G:O,6,FALSE)="TOP"),VLOOKUP(E159,Q4.SL!G:O,6,FALSE)&amp;"("&amp;VLOOKUP(E159,Q4.SL!G:O,4,FALSE)&amp;")",VLOOKUP(E159,Q4.SL!G:O,6,FALSE))</f>
        <v/>
      </c>
      <c r="J159" s="54" t="str">
        <f ca="1">IFERROR(VLOOKUP(E159,Rec.!H:N,7,FALSE),"")</f>
        <v/>
      </c>
      <c r="K159" s="99" t="str">
        <f ca="1">IFERROR(VLOOKUP(E159,SF.SL!F:J,5,FALSE),"")</f>
        <v/>
      </c>
      <c r="L159" s="55" t="str">
        <f ca="1">IF(ROW()-9&gt;Inf.!$O$2,"",VLOOKUP(E159,SF.SL!F:J,4,FALSE))</f>
        <v/>
      </c>
      <c r="M159" s="54" t="str">
        <f ca="1">IF(ROW()-9&gt;Inf.!$O$2,"",VLOOKUP(E159,SF.SL!F:O,10,FALSE))</f>
        <v/>
      </c>
      <c r="N159" s="99">
        <f ca="1">IFERROR(VLOOKUP(E159,F.SL!F:J,5,FALSE),"")</f>
        <v>1.01</v>
      </c>
      <c r="O159" s="55" t="str">
        <f>IF(ROW()-9&gt;Inf.!$F$10,"",VLOOKUP(E159,F.SL!F:J,4,FALSE))</f>
        <v/>
      </c>
      <c r="P159" s="54" t="str">
        <f>IF(ROW()-9&gt;Inf.!$F$10,"",VLOOKUP(E159,F.SL!F:O,10,FALSE))</f>
        <v/>
      </c>
      <c r="Q159" s="50"/>
    </row>
    <row r="160" spans="1:17" ht="21.95" customHeight="1">
      <c r="A160" s="52" t="str">
        <f ca="1">IFERROR(VLOOKUP(E160,Rec.!Q:R,2,FALSE),"")</f>
        <v/>
      </c>
      <c r="B160" s="53" t="str">
        <f ca="1">IFERROR(VLOOKUP(E160,Rec.!B:H,4,FALSE),"")</f>
        <v/>
      </c>
      <c r="C160" s="53" t="str">
        <f ca="1">IFERROR(VLOOKUP(E160,Rec.!B:H,5,FALSE),"")</f>
        <v/>
      </c>
      <c r="D160" s="52" t="str">
        <f ca="1">IFERROR(VLOOKUP(E160,Rec.!B:H,6,FALSE),"")</f>
        <v/>
      </c>
      <c r="E160" s="91" t="str">
        <f ca="1">IFERROR(VLOOKUP(ROW()-9,Rec.!T:U,2,FALSE),"")</f>
        <v/>
      </c>
      <c r="F160" s="99" t="str">
        <f ca="1">IF(AND(Inf.!C$10="Onsight",VLOOKUP(E160,Q1.SL!F:M,6,FALSE)="TOP"),VLOOKUP(E160,Q1.SL!F:M,6,FALSE)&amp;"("&amp;VLOOKUP(E160,Q1.SL!F:M,4,FALSE)&amp;")",VLOOKUP(E160,Q1.SL!F:M,6,FALSE))</f>
        <v/>
      </c>
      <c r="G160" s="99" t="str">
        <f ca="1">IF(AND(Inf.!C$10="Onsight",VLOOKUP(E160,Q2.SL!G:O,6,FALSE)="TOP"),VLOOKUP(E160,Q2.SL!G:O,6,FALSE)&amp;"("&amp;VLOOKUP(E160,Q2.SL!G:O,4,FALSE)&amp;")",VLOOKUP(E160,Q2.SL!G:O,6,FALSE))</f>
        <v/>
      </c>
      <c r="H160" s="125" t="str">
        <f ca="1">IF(AND(Inf.!C$10="Onsight",VLOOKUP(E160,Q3.SL!G:O,6,FALSE)="TOP"),VLOOKUP(E160,Q3.SL!G:O,6,FALSE)&amp;"("&amp;VLOOKUP(E160,Q3.SL!G:O,4,FALSE)&amp;")",VLOOKUP(E160,Q3.SL!G:O,6,FALSE))</f>
        <v/>
      </c>
      <c r="I160" s="125" t="str">
        <f ca="1">IF(AND(Inf.!C$10="Onsight",VLOOKUP(E160,Q4.SL!G:O,6,FALSE)="TOP"),VLOOKUP(E160,Q4.SL!G:O,6,FALSE)&amp;"("&amp;VLOOKUP(E160,Q4.SL!G:O,4,FALSE)&amp;")",VLOOKUP(E160,Q4.SL!G:O,6,FALSE))</f>
        <v/>
      </c>
      <c r="J160" s="54" t="str">
        <f ca="1">IFERROR(VLOOKUP(E160,Rec.!H:N,7,FALSE),"")</f>
        <v/>
      </c>
      <c r="K160" s="99" t="str">
        <f ca="1">IFERROR(VLOOKUP(E160,SF.SL!F:J,5,FALSE),"")</f>
        <v/>
      </c>
      <c r="L160" s="55" t="str">
        <f ca="1">IF(ROW()-9&gt;Inf.!$O$2,"",VLOOKUP(E160,SF.SL!F:J,4,FALSE))</f>
        <v/>
      </c>
      <c r="M160" s="54" t="str">
        <f ca="1">IF(ROW()-9&gt;Inf.!$O$2,"",VLOOKUP(E160,SF.SL!F:O,10,FALSE))</f>
        <v/>
      </c>
      <c r="N160" s="99">
        <f ca="1">IFERROR(VLOOKUP(E160,F.SL!F:J,5,FALSE),"")</f>
        <v>1.01</v>
      </c>
      <c r="O160" s="55" t="str">
        <f>IF(ROW()-9&gt;Inf.!$F$10,"",VLOOKUP(E160,F.SL!F:J,4,FALSE))</f>
        <v/>
      </c>
      <c r="P160" s="54" t="str">
        <f>IF(ROW()-9&gt;Inf.!$F$10,"",VLOOKUP(E160,F.SL!F:O,10,FALSE))</f>
        <v/>
      </c>
      <c r="Q160" s="50"/>
    </row>
    <row r="161" spans="1:17" ht="21.95" customHeight="1">
      <c r="A161" s="52" t="str">
        <f ca="1">IFERROR(VLOOKUP(E161,Rec.!Q:R,2,FALSE),"")</f>
        <v/>
      </c>
      <c r="B161" s="53" t="str">
        <f ca="1">IFERROR(VLOOKUP(E161,Rec.!B:H,4,FALSE),"")</f>
        <v/>
      </c>
      <c r="C161" s="53" t="str">
        <f ca="1">IFERROR(VLOOKUP(E161,Rec.!B:H,5,FALSE),"")</f>
        <v/>
      </c>
      <c r="D161" s="52" t="str">
        <f ca="1">IFERROR(VLOOKUP(E161,Rec.!B:H,6,FALSE),"")</f>
        <v/>
      </c>
      <c r="E161" s="91" t="str">
        <f ca="1">IFERROR(VLOOKUP(ROW()-9,Rec.!T:U,2,FALSE),"")</f>
        <v/>
      </c>
      <c r="F161" s="99" t="str">
        <f ca="1">IF(AND(Inf.!C$10="Onsight",VLOOKUP(E161,Q1.SL!F:M,6,FALSE)="TOP"),VLOOKUP(E161,Q1.SL!F:M,6,FALSE)&amp;"("&amp;VLOOKUP(E161,Q1.SL!F:M,4,FALSE)&amp;")",VLOOKUP(E161,Q1.SL!F:M,6,FALSE))</f>
        <v/>
      </c>
      <c r="G161" s="99" t="str">
        <f ca="1">IF(AND(Inf.!C$10="Onsight",VLOOKUP(E161,Q2.SL!G:O,6,FALSE)="TOP"),VLOOKUP(E161,Q2.SL!G:O,6,FALSE)&amp;"("&amp;VLOOKUP(E161,Q2.SL!G:O,4,FALSE)&amp;")",VLOOKUP(E161,Q2.SL!G:O,6,FALSE))</f>
        <v/>
      </c>
      <c r="H161" s="125" t="str">
        <f ca="1">IF(AND(Inf.!C$10="Onsight",VLOOKUP(E161,Q3.SL!G:O,6,FALSE)="TOP"),VLOOKUP(E161,Q3.SL!G:O,6,FALSE)&amp;"("&amp;VLOOKUP(E161,Q3.SL!G:O,4,FALSE)&amp;")",VLOOKUP(E161,Q3.SL!G:O,6,FALSE))</f>
        <v/>
      </c>
      <c r="I161" s="125" t="str">
        <f ca="1">IF(AND(Inf.!C$10="Onsight",VLOOKUP(E161,Q4.SL!G:O,6,FALSE)="TOP"),VLOOKUP(E161,Q4.SL!G:O,6,FALSE)&amp;"("&amp;VLOOKUP(E161,Q4.SL!G:O,4,FALSE)&amp;")",VLOOKUP(E161,Q4.SL!G:O,6,FALSE))</f>
        <v/>
      </c>
      <c r="J161" s="54" t="str">
        <f ca="1">IFERROR(VLOOKUP(E161,Rec.!H:N,7,FALSE),"")</f>
        <v/>
      </c>
      <c r="K161" s="99" t="str">
        <f ca="1">IFERROR(VLOOKUP(E161,SF.SL!F:J,5,FALSE),"")</f>
        <v/>
      </c>
      <c r="L161" s="55" t="str">
        <f ca="1">IF(ROW()-9&gt;Inf.!$O$2,"",VLOOKUP(E161,SF.SL!F:J,4,FALSE))</f>
        <v/>
      </c>
      <c r="M161" s="54" t="str">
        <f ca="1">IF(ROW()-9&gt;Inf.!$O$2,"",VLOOKUP(E161,SF.SL!F:O,10,FALSE))</f>
        <v/>
      </c>
      <c r="N161" s="99">
        <f ca="1">IFERROR(VLOOKUP(E161,F.SL!F:J,5,FALSE),"")</f>
        <v>1.01</v>
      </c>
      <c r="O161" s="55" t="str">
        <f>IF(ROW()-9&gt;Inf.!$F$10,"",VLOOKUP(E161,F.SL!F:J,4,FALSE))</f>
        <v/>
      </c>
      <c r="P161" s="54" t="str">
        <f>IF(ROW()-9&gt;Inf.!$F$10,"",VLOOKUP(E161,F.SL!F:O,10,FALSE))</f>
        <v/>
      </c>
      <c r="Q161" s="50"/>
    </row>
    <row r="162" spans="1:17" ht="21.95" customHeight="1">
      <c r="A162" s="52" t="str">
        <f ca="1">IFERROR(VLOOKUP(E162,Rec.!Q:R,2,FALSE),"")</f>
        <v/>
      </c>
      <c r="B162" s="53" t="str">
        <f ca="1">IFERROR(VLOOKUP(E162,Rec.!B:H,4,FALSE),"")</f>
        <v/>
      </c>
      <c r="C162" s="53" t="str">
        <f ca="1">IFERROR(VLOOKUP(E162,Rec.!B:H,5,FALSE),"")</f>
        <v/>
      </c>
      <c r="D162" s="52" t="str">
        <f ca="1">IFERROR(VLOOKUP(E162,Rec.!B:H,6,FALSE),"")</f>
        <v/>
      </c>
      <c r="E162" s="91" t="str">
        <f ca="1">IFERROR(VLOOKUP(ROW()-9,Rec.!T:U,2,FALSE),"")</f>
        <v/>
      </c>
      <c r="F162" s="99" t="str">
        <f ca="1">IF(AND(Inf.!C$10="Onsight",VLOOKUP(E162,Q1.SL!F:M,6,FALSE)="TOP"),VLOOKUP(E162,Q1.SL!F:M,6,FALSE)&amp;"("&amp;VLOOKUP(E162,Q1.SL!F:M,4,FALSE)&amp;")",VLOOKUP(E162,Q1.SL!F:M,6,FALSE))</f>
        <v/>
      </c>
      <c r="G162" s="99" t="str">
        <f ca="1">IF(AND(Inf.!C$10="Onsight",VLOOKUP(E162,Q2.SL!G:O,6,FALSE)="TOP"),VLOOKUP(E162,Q2.SL!G:O,6,FALSE)&amp;"("&amp;VLOOKUP(E162,Q2.SL!G:O,4,FALSE)&amp;")",VLOOKUP(E162,Q2.SL!G:O,6,FALSE))</f>
        <v/>
      </c>
      <c r="H162" s="125" t="str">
        <f ca="1">IF(AND(Inf.!C$10="Onsight",VLOOKUP(E162,Q3.SL!G:O,6,FALSE)="TOP"),VLOOKUP(E162,Q3.SL!G:O,6,FALSE)&amp;"("&amp;VLOOKUP(E162,Q3.SL!G:O,4,FALSE)&amp;")",VLOOKUP(E162,Q3.SL!G:O,6,FALSE))</f>
        <v/>
      </c>
      <c r="I162" s="125" t="str">
        <f ca="1">IF(AND(Inf.!C$10="Onsight",VLOOKUP(E162,Q4.SL!G:O,6,FALSE)="TOP"),VLOOKUP(E162,Q4.SL!G:O,6,FALSE)&amp;"("&amp;VLOOKUP(E162,Q4.SL!G:O,4,FALSE)&amp;")",VLOOKUP(E162,Q4.SL!G:O,6,FALSE))</f>
        <v/>
      </c>
      <c r="J162" s="54" t="str">
        <f ca="1">IFERROR(VLOOKUP(E162,Rec.!H:N,7,FALSE),"")</f>
        <v/>
      </c>
      <c r="K162" s="99" t="str">
        <f ca="1">IFERROR(VLOOKUP(E162,SF.SL!F:J,5,FALSE),"")</f>
        <v/>
      </c>
      <c r="L162" s="55" t="str">
        <f ca="1">IF(ROW()-9&gt;Inf.!$O$2,"",VLOOKUP(E162,SF.SL!F:J,4,FALSE))</f>
        <v/>
      </c>
      <c r="M162" s="54" t="str">
        <f ca="1">IF(ROW()-9&gt;Inf.!$O$2,"",VLOOKUP(E162,SF.SL!F:O,10,FALSE))</f>
        <v/>
      </c>
      <c r="N162" s="99">
        <f ca="1">IFERROR(VLOOKUP(E162,F.SL!F:J,5,FALSE),"")</f>
        <v>1.01</v>
      </c>
      <c r="O162" s="55" t="str">
        <f>IF(ROW()-9&gt;Inf.!$F$10,"",VLOOKUP(E162,F.SL!F:J,4,FALSE))</f>
        <v/>
      </c>
      <c r="P162" s="54" t="str">
        <f>IF(ROW()-9&gt;Inf.!$F$10,"",VLOOKUP(E162,F.SL!F:O,10,FALSE))</f>
        <v/>
      </c>
      <c r="Q162" s="50"/>
    </row>
    <row r="163" spans="1:17" ht="21.95" customHeight="1">
      <c r="A163" s="52" t="str">
        <f ca="1">IFERROR(VLOOKUP(E163,Rec.!Q:R,2,FALSE),"")</f>
        <v/>
      </c>
      <c r="B163" s="53" t="str">
        <f ca="1">IFERROR(VLOOKUP(E163,Rec.!B:H,4,FALSE),"")</f>
        <v/>
      </c>
      <c r="C163" s="53" t="str">
        <f ca="1">IFERROR(VLOOKUP(E163,Rec.!B:H,5,FALSE),"")</f>
        <v/>
      </c>
      <c r="D163" s="52" t="str">
        <f ca="1">IFERROR(VLOOKUP(E163,Rec.!B:H,6,FALSE),"")</f>
        <v/>
      </c>
      <c r="E163" s="91" t="str">
        <f ca="1">IFERROR(VLOOKUP(ROW()-9,Rec.!T:U,2,FALSE),"")</f>
        <v/>
      </c>
      <c r="F163" s="99" t="str">
        <f ca="1">IF(AND(Inf.!C$10="Onsight",VLOOKUP(E163,Q1.SL!F:M,6,FALSE)="TOP"),VLOOKUP(E163,Q1.SL!F:M,6,FALSE)&amp;"("&amp;VLOOKUP(E163,Q1.SL!F:M,4,FALSE)&amp;")",VLOOKUP(E163,Q1.SL!F:M,6,FALSE))</f>
        <v/>
      </c>
      <c r="G163" s="99" t="str">
        <f ca="1">IF(AND(Inf.!C$10="Onsight",VLOOKUP(E163,Q2.SL!G:O,6,FALSE)="TOP"),VLOOKUP(E163,Q2.SL!G:O,6,FALSE)&amp;"("&amp;VLOOKUP(E163,Q2.SL!G:O,4,FALSE)&amp;")",VLOOKUP(E163,Q2.SL!G:O,6,FALSE))</f>
        <v/>
      </c>
      <c r="H163" s="125" t="str">
        <f ca="1">IF(AND(Inf.!C$10="Onsight",VLOOKUP(E163,Q3.SL!G:O,6,FALSE)="TOP"),VLOOKUP(E163,Q3.SL!G:O,6,FALSE)&amp;"("&amp;VLOOKUP(E163,Q3.SL!G:O,4,FALSE)&amp;")",VLOOKUP(E163,Q3.SL!G:O,6,FALSE))</f>
        <v/>
      </c>
      <c r="I163" s="125" t="str">
        <f ca="1">IF(AND(Inf.!C$10="Onsight",VLOOKUP(E163,Q4.SL!G:O,6,FALSE)="TOP"),VLOOKUP(E163,Q4.SL!G:O,6,FALSE)&amp;"("&amp;VLOOKUP(E163,Q4.SL!G:O,4,FALSE)&amp;")",VLOOKUP(E163,Q4.SL!G:O,6,FALSE))</f>
        <v/>
      </c>
      <c r="J163" s="54" t="str">
        <f ca="1">IFERROR(VLOOKUP(E163,Rec.!H:N,7,FALSE),"")</f>
        <v/>
      </c>
      <c r="K163" s="99" t="str">
        <f ca="1">IFERROR(VLOOKUP(E163,SF.SL!F:J,5,FALSE),"")</f>
        <v/>
      </c>
      <c r="L163" s="55" t="str">
        <f ca="1">IF(ROW()-9&gt;Inf.!$O$2,"",VLOOKUP(E163,SF.SL!F:J,4,FALSE))</f>
        <v/>
      </c>
      <c r="M163" s="54" t="str">
        <f ca="1">IF(ROW()-9&gt;Inf.!$O$2,"",VLOOKUP(E163,SF.SL!F:O,10,FALSE))</f>
        <v/>
      </c>
      <c r="N163" s="99">
        <f ca="1">IFERROR(VLOOKUP(E163,F.SL!F:J,5,FALSE),"")</f>
        <v>1.01</v>
      </c>
      <c r="O163" s="55" t="str">
        <f>IF(ROW()-9&gt;Inf.!$F$10,"",VLOOKUP(E163,F.SL!F:J,4,FALSE))</f>
        <v/>
      </c>
      <c r="P163" s="54" t="str">
        <f>IF(ROW()-9&gt;Inf.!$F$10,"",VLOOKUP(E163,F.SL!F:O,10,FALSE))</f>
        <v/>
      </c>
      <c r="Q163" s="50"/>
    </row>
    <row r="164" spans="1:17" ht="21.95" customHeight="1">
      <c r="A164" s="52" t="str">
        <f ca="1">IFERROR(VLOOKUP(E164,Rec.!Q:R,2,FALSE),"")</f>
        <v/>
      </c>
      <c r="B164" s="53" t="str">
        <f ca="1">IFERROR(VLOOKUP(E164,Rec.!B:H,4,FALSE),"")</f>
        <v/>
      </c>
      <c r="C164" s="53" t="str">
        <f ca="1">IFERROR(VLOOKUP(E164,Rec.!B:H,5,FALSE),"")</f>
        <v/>
      </c>
      <c r="D164" s="52" t="str">
        <f ca="1">IFERROR(VLOOKUP(E164,Rec.!B:H,6,FALSE),"")</f>
        <v/>
      </c>
      <c r="E164" s="91" t="str">
        <f ca="1">IFERROR(VLOOKUP(ROW()-9,Rec.!T:U,2,FALSE),"")</f>
        <v/>
      </c>
      <c r="F164" s="99" t="str">
        <f ca="1">IF(AND(Inf.!C$10="Onsight",VLOOKUP(E164,Q1.SL!F:M,6,FALSE)="TOP"),VLOOKUP(E164,Q1.SL!F:M,6,FALSE)&amp;"("&amp;VLOOKUP(E164,Q1.SL!F:M,4,FALSE)&amp;")",VLOOKUP(E164,Q1.SL!F:M,6,FALSE))</f>
        <v/>
      </c>
      <c r="G164" s="99" t="str">
        <f ca="1">IF(AND(Inf.!C$10="Onsight",VLOOKUP(E164,Q2.SL!G:O,6,FALSE)="TOP"),VLOOKUP(E164,Q2.SL!G:O,6,FALSE)&amp;"("&amp;VLOOKUP(E164,Q2.SL!G:O,4,FALSE)&amp;")",VLOOKUP(E164,Q2.SL!G:O,6,FALSE))</f>
        <v/>
      </c>
      <c r="H164" s="125" t="str">
        <f ca="1">IF(AND(Inf.!C$10="Onsight",VLOOKUP(E164,Q3.SL!G:O,6,FALSE)="TOP"),VLOOKUP(E164,Q3.SL!G:O,6,FALSE)&amp;"("&amp;VLOOKUP(E164,Q3.SL!G:O,4,FALSE)&amp;")",VLOOKUP(E164,Q3.SL!G:O,6,FALSE))</f>
        <v/>
      </c>
      <c r="I164" s="125" t="str">
        <f ca="1">IF(AND(Inf.!C$10="Onsight",VLOOKUP(E164,Q4.SL!G:O,6,FALSE)="TOP"),VLOOKUP(E164,Q4.SL!G:O,6,FALSE)&amp;"("&amp;VLOOKUP(E164,Q4.SL!G:O,4,FALSE)&amp;")",VLOOKUP(E164,Q4.SL!G:O,6,FALSE))</f>
        <v/>
      </c>
      <c r="J164" s="54" t="str">
        <f ca="1">IFERROR(VLOOKUP(E164,Rec.!H:N,7,FALSE),"")</f>
        <v/>
      </c>
      <c r="K164" s="99" t="str">
        <f ca="1">IFERROR(VLOOKUP(E164,SF.SL!F:J,5,FALSE),"")</f>
        <v/>
      </c>
      <c r="L164" s="55" t="str">
        <f ca="1">IF(ROW()-9&gt;Inf.!$O$2,"",VLOOKUP(E164,SF.SL!F:J,4,FALSE))</f>
        <v/>
      </c>
      <c r="M164" s="54" t="str">
        <f ca="1">IF(ROW()-9&gt;Inf.!$O$2,"",VLOOKUP(E164,SF.SL!F:O,10,FALSE))</f>
        <v/>
      </c>
      <c r="N164" s="99">
        <f ca="1">IFERROR(VLOOKUP(E164,F.SL!F:J,5,FALSE),"")</f>
        <v>1.01</v>
      </c>
      <c r="O164" s="55" t="str">
        <f>IF(ROW()-9&gt;Inf.!$F$10,"",VLOOKUP(E164,F.SL!F:J,4,FALSE))</f>
        <v/>
      </c>
      <c r="P164" s="54" t="str">
        <f>IF(ROW()-9&gt;Inf.!$F$10,"",VLOOKUP(E164,F.SL!F:O,10,FALSE))</f>
        <v/>
      </c>
      <c r="Q164" s="50"/>
    </row>
    <row r="165" spans="1:17" ht="21.95" customHeight="1">
      <c r="A165" s="52" t="str">
        <f ca="1">IFERROR(VLOOKUP(E165,Rec.!Q:R,2,FALSE),"")</f>
        <v/>
      </c>
      <c r="B165" s="53" t="str">
        <f ca="1">IFERROR(VLOOKUP(E165,Rec.!B:H,4,FALSE),"")</f>
        <v/>
      </c>
      <c r="C165" s="53" t="str">
        <f ca="1">IFERROR(VLOOKUP(E165,Rec.!B:H,5,FALSE),"")</f>
        <v/>
      </c>
      <c r="D165" s="52" t="str">
        <f ca="1">IFERROR(VLOOKUP(E165,Rec.!B:H,6,FALSE),"")</f>
        <v/>
      </c>
      <c r="E165" s="91" t="str">
        <f ca="1">IFERROR(VLOOKUP(ROW()-9,Rec.!T:U,2,FALSE),"")</f>
        <v/>
      </c>
      <c r="F165" s="99" t="str">
        <f ca="1">IF(AND(Inf.!C$10="Onsight",VLOOKUP(E165,Q1.SL!F:M,6,FALSE)="TOP"),VLOOKUP(E165,Q1.SL!F:M,6,FALSE)&amp;"("&amp;VLOOKUP(E165,Q1.SL!F:M,4,FALSE)&amp;")",VLOOKUP(E165,Q1.SL!F:M,6,FALSE))</f>
        <v/>
      </c>
      <c r="G165" s="99" t="str">
        <f ca="1">IF(AND(Inf.!C$10="Onsight",VLOOKUP(E165,Q2.SL!G:O,6,FALSE)="TOP"),VLOOKUP(E165,Q2.SL!G:O,6,FALSE)&amp;"("&amp;VLOOKUP(E165,Q2.SL!G:O,4,FALSE)&amp;")",VLOOKUP(E165,Q2.SL!G:O,6,FALSE))</f>
        <v/>
      </c>
      <c r="H165" s="125" t="str">
        <f ca="1">IF(AND(Inf.!C$10="Onsight",VLOOKUP(E165,Q3.SL!G:O,6,FALSE)="TOP"),VLOOKUP(E165,Q3.SL!G:O,6,FALSE)&amp;"("&amp;VLOOKUP(E165,Q3.SL!G:O,4,FALSE)&amp;")",VLOOKUP(E165,Q3.SL!G:O,6,FALSE))</f>
        <v/>
      </c>
      <c r="I165" s="125" t="str">
        <f ca="1">IF(AND(Inf.!C$10="Onsight",VLOOKUP(E165,Q4.SL!G:O,6,FALSE)="TOP"),VLOOKUP(E165,Q4.SL!G:O,6,FALSE)&amp;"("&amp;VLOOKUP(E165,Q4.SL!G:O,4,FALSE)&amp;")",VLOOKUP(E165,Q4.SL!G:O,6,FALSE))</f>
        <v/>
      </c>
      <c r="J165" s="54" t="str">
        <f ca="1">IFERROR(VLOOKUP(E165,Rec.!H:N,7,FALSE),"")</f>
        <v/>
      </c>
      <c r="K165" s="99" t="str">
        <f ca="1">IFERROR(VLOOKUP(E165,SF.SL!F:J,5,FALSE),"")</f>
        <v/>
      </c>
      <c r="L165" s="55" t="str">
        <f ca="1">IF(ROW()-9&gt;Inf.!$O$2,"",VLOOKUP(E165,SF.SL!F:J,4,FALSE))</f>
        <v/>
      </c>
      <c r="M165" s="54" t="str">
        <f ca="1">IF(ROW()-9&gt;Inf.!$O$2,"",VLOOKUP(E165,SF.SL!F:O,10,FALSE))</f>
        <v/>
      </c>
      <c r="N165" s="99">
        <f ca="1">IFERROR(VLOOKUP(E165,F.SL!F:J,5,FALSE),"")</f>
        <v>1.01</v>
      </c>
      <c r="O165" s="55" t="str">
        <f>IF(ROW()-9&gt;Inf.!$F$10,"",VLOOKUP(E165,F.SL!F:J,4,FALSE))</f>
        <v/>
      </c>
      <c r="P165" s="54" t="str">
        <f>IF(ROW()-9&gt;Inf.!$F$10,"",VLOOKUP(E165,F.SL!F:O,10,FALSE))</f>
        <v/>
      </c>
      <c r="Q165" s="50"/>
    </row>
    <row r="166" spans="1:17" ht="21.95" customHeight="1">
      <c r="A166" s="52" t="str">
        <f ca="1">IFERROR(VLOOKUP(E166,Rec.!Q:R,2,FALSE),"")</f>
        <v/>
      </c>
      <c r="B166" s="53" t="str">
        <f ca="1">IFERROR(VLOOKUP(E166,Rec.!B:H,4,FALSE),"")</f>
        <v/>
      </c>
      <c r="C166" s="53" t="str">
        <f ca="1">IFERROR(VLOOKUP(E166,Rec.!B:H,5,FALSE),"")</f>
        <v/>
      </c>
      <c r="D166" s="52" t="str">
        <f ca="1">IFERROR(VLOOKUP(E166,Rec.!B:H,6,FALSE),"")</f>
        <v/>
      </c>
      <c r="E166" s="91" t="str">
        <f ca="1">IFERROR(VLOOKUP(ROW()-9,Rec.!T:U,2,FALSE),"")</f>
        <v/>
      </c>
      <c r="F166" s="99" t="str">
        <f ca="1">IF(AND(Inf.!C$10="Onsight",VLOOKUP(E166,Q1.SL!F:M,6,FALSE)="TOP"),VLOOKUP(E166,Q1.SL!F:M,6,FALSE)&amp;"("&amp;VLOOKUP(E166,Q1.SL!F:M,4,FALSE)&amp;")",VLOOKUP(E166,Q1.SL!F:M,6,FALSE))</f>
        <v/>
      </c>
      <c r="G166" s="99" t="str">
        <f ca="1">IF(AND(Inf.!C$10="Onsight",VLOOKUP(E166,Q2.SL!G:O,6,FALSE)="TOP"),VLOOKUP(E166,Q2.SL!G:O,6,FALSE)&amp;"("&amp;VLOOKUP(E166,Q2.SL!G:O,4,FALSE)&amp;")",VLOOKUP(E166,Q2.SL!G:O,6,FALSE))</f>
        <v/>
      </c>
      <c r="H166" s="125" t="str">
        <f ca="1">IF(AND(Inf.!C$10="Onsight",VLOOKUP(E166,Q3.SL!G:O,6,FALSE)="TOP"),VLOOKUP(E166,Q3.SL!G:O,6,FALSE)&amp;"("&amp;VLOOKUP(E166,Q3.SL!G:O,4,FALSE)&amp;")",VLOOKUP(E166,Q3.SL!G:O,6,FALSE))</f>
        <v/>
      </c>
      <c r="I166" s="125" t="str">
        <f ca="1">IF(AND(Inf.!C$10="Onsight",VLOOKUP(E166,Q4.SL!G:O,6,FALSE)="TOP"),VLOOKUP(E166,Q4.SL!G:O,6,FALSE)&amp;"("&amp;VLOOKUP(E166,Q4.SL!G:O,4,FALSE)&amp;")",VLOOKUP(E166,Q4.SL!G:O,6,FALSE))</f>
        <v/>
      </c>
      <c r="J166" s="54" t="str">
        <f ca="1">IFERROR(VLOOKUP(E166,Rec.!H:N,7,FALSE),"")</f>
        <v/>
      </c>
      <c r="K166" s="99" t="str">
        <f ca="1">IFERROR(VLOOKUP(E166,SF.SL!F:J,5,FALSE),"")</f>
        <v/>
      </c>
      <c r="L166" s="55" t="str">
        <f ca="1">IF(ROW()-9&gt;Inf.!$O$2,"",VLOOKUP(E166,SF.SL!F:J,4,FALSE))</f>
        <v/>
      </c>
      <c r="M166" s="54" t="str">
        <f ca="1">IF(ROW()-9&gt;Inf.!$O$2,"",VLOOKUP(E166,SF.SL!F:O,10,FALSE))</f>
        <v/>
      </c>
      <c r="N166" s="99">
        <f ca="1">IFERROR(VLOOKUP(E166,F.SL!F:J,5,FALSE),"")</f>
        <v>1.01</v>
      </c>
      <c r="O166" s="55" t="str">
        <f>IF(ROW()-9&gt;Inf.!$F$10,"",VLOOKUP(E166,F.SL!F:J,4,FALSE))</f>
        <v/>
      </c>
      <c r="P166" s="54" t="str">
        <f>IF(ROW()-9&gt;Inf.!$F$10,"",VLOOKUP(E166,F.SL!F:O,10,FALSE))</f>
        <v/>
      </c>
      <c r="Q166" s="50"/>
    </row>
    <row r="167" spans="1:17" ht="21.95" customHeight="1">
      <c r="A167" s="52" t="str">
        <f ca="1">IFERROR(VLOOKUP(E167,Rec.!Q:R,2,FALSE),"")</f>
        <v/>
      </c>
      <c r="B167" s="53" t="str">
        <f ca="1">IFERROR(VLOOKUP(E167,Rec.!B:H,4,FALSE),"")</f>
        <v/>
      </c>
      <c r="C167" s="53" t="str">
        <f ca="1">IFERROR(VLOOKUP(E167,Rec.!B:H,5,FALSE),"")</f>
        <v/>
      </c>
      <c r="D167" s="52" t="str">
        <f ca="1">IFERROR(VLOOKUP(E167,Rec.!B:H,6,FALSE),"")</f>
        <v/>
      </c>
      <c r="E167" s="91" t="str">
        <f ca="1">IFERROR(VLOOKUP(ROW()-9,Rec.!T:U,2,FALSE),"")</f>
        <v/>
      </c>
      <c r="F167" s="99" t="str">
        <f ca="1">IF(AND(Inf.!C$10="Onsight",VLOOKUP(E167,Q1.SL!F:M,6,FALSE)="TOP"),VLOOKUP(E167,Q1.SL!F:M,6,FALSE)&amp;"("&amp;VLOOKUP(E167,Q1.SL!F:M,4,FALSE)&amp;")",VLOOKUP(E167,Q1.SL!F:M,6,FALSE))</f>
        <v/>
      </c>
      <c r="G167" s="99" t="str">
        <f ca="1">IF(AND(Inf.!C$10="Onsight",VLOOKUP(E167,Q2.SL!G:O,6,FALSE)="TOP"),VLOOKUP(E167,Q2.SL!G:O,6,FALSE)&amp;"("&amp;VLOOKUP(E167,Q2.SL!G:O,4,FALSE)&amp;")",VLOOKUP(E167,Q2.SL!G:O,6,FALSE))</f>
        <v/>
      </c>
      <c r="H167" s="125" t="str">
        <f ca="1">IF(AND(Inf.!C$10="Onsight",VLOOKUP(E167,Q3.SL!G:O,6,FALSE)="TOP"),VLOOKUP(E167,Q3.SL!G:O,6,FALSE)&amp;"("&amp;VLOOKUP(E167,Q3.SL!G:O,4,FALSE)&amp;")",VLOOKUP(E167,Q3.SL!G:O,6,FALSE))</f>
        <v/>
      </c>
      <c r="I167" s="125" t="str">
        <f ca="1">IF(AND(Inf.!C$10="Onsight",VLOOKUP(E167,Q4.SL!G:O,6,FALSE)="TOP"),VLOOKUP(E167,Q4.SL!G:O,6,FALSE)&amp;"("&amp;VLOOKUP(E167,Q4.SL!G:O,4,FALSE)&amp;")",VLOOKUP(E167,Q4.SL!G:O,6,FALSE))</f>
        <v/>
      </c>
      <c r="J167" s="54" t="str">
        <f ca="1">IFERROR(VLOOKUP(E167,Rec.!H:N,7,FALSE),"")</f>
        <v/>
      </c>
      <c r="K167" s="99" t="str">
        <f ca="1">IFERROR(VLOOKUP(E167,SF.SL!F:J,5,FALSE),"")</f>
        <v/>
      </c>
      <c r="L167" s="55" t="str">
        <f ca="1">IF(ROW()-9&gt;Inf.!$O$2,"",VLOOKUP(E167,SF.SL!F:J,4,FALSE))</f>
        <v/>
      </c>
      <c r="M167" s="54" t="str">
        <f ca="1">IF(ROW()-9&gt;Inf.!$O$2,"",VLOOKUP(E167,SF.SL!F:O,10,FALSE))</f>
        <v/>
      </c>
      <c r="N167" s="99">
        <f ca="1">IFERROR(VLOOKUP(E167,F.SL!F:J,5,FALSE),"")</f>
        <v>1.01</v>
      </c>
      <c r="O167" s="55" t="str">
        <f>IF(ROW()-9&gt;Inf.!$F$10,"",VLOOKUP(E167,F.SL!F:J,4,FALSE))</f>
        <v/>
      </c>
      <c r="P167" s="54" t="str">
        <f>IF(ROW()-9&gt;Inf.!$F$10,"",VLOOKUP(E167,F.SL!F:O,10,FALSE))</f>
        <v/>
      </c>
      <c r="Q167" s="50"/>
    </row>
    <row r="168" spans="1:17" ht="21.95" customHeight="1">
      <c r="A168" s="52" t="str">
        <f ca="1">IFERROR(VLOOKUP(E168,Rec.!Q:R,2,FALSE),"")</f>
        <v/>
      </c>
      <c r="B168" s="53" t="str">
        <f ca="1">IFERROR(VLOOKUP(E168,Rec.!B:H,4,FALSE),"")</f>
        <v/>
      </c>
      <c r="C168" s="53" t="str">
        <f ca="1">IFERROR(VLOOKUP(E168,Rec.!B:H,5,FALSE),"")</f>
        <v/>
      </c>
      <c r="D168" s="52" t="str">
        <f ca="1">IFERROR(VLOOKUP(E168,Rec.!B:H,6,FALSE),"")</f>
        <v/>
      </c>
      <c r="E168" s="91" t="str">
        <f ca="1">IFERROR(VLOOKUP(ROW()-9,Rec.!T:U,2,FALSE),"")</f>
        <v/>
      </c>
      <c r="F168" s="99" t="str">
        <f ca="1">IF(AND(Inf.!C$10="Onsight",VLOOKUP(E168,Q1.SL!F:M,6,FALSE)="TOP"),VLOOKUP(E168,Q1.SL!F:M,6,FALSE)&amp;"("&amp;VLOOKUP(E168,Q1.SL!F:M,4,FALSE)&amp;")",VLOOKUP(E168,Q1.SL!F:M,6,FALSE))</f>
        <v/>
      </c>
      <c r="G168" s="99" t="str">
        <f ca="1">IF(AND(Inf.!C$10="Onsight",VLOOKUP(E168,Q2.SL!G:O,6,FALSE)="TOP"),VLOOKUP(E168,Q2.SL!G:O,6,FALSE)&amp;"("&amp;VLOOKUP(E168,Q2.SL!G:O,4,FALSE)&amp;")",VLOOKUP(E168,Q2.SL!G:O,6,FALSE))</f>
        <v/>
      </c>
      <c r="H168" s="125" t="str">
        <f ca="1">IF(AND(Inf.!C$10="Onsight",VLOOKUP(E168,Q3.SL!G:O,6,FALSE)="TOP"),VLOOKUP(E168,Q3.SL!G:O,6,FALSE)&amp;"("&amp;VLOOKUP(E168,Q3.SL!G:O,4,FALSE)&amp;")",VLOOKUP(E168,Q3.SL!G:O,6,FALSE))</f>
        <v/>
      </c>
      <c r="I168" s="125" t="str">
        <f ca="1">IF(AND(Inf.!C$10="Onsight",VLOOKUP(E168,Q4.SL!G:O,6,FALSE)="TOP"),VLOOKUP(E168,Q4.SL!G:O,6,FALSE)&amp;"("&amp;VLOOKUP(E168,Q4.SL!G:O,4,FALSE)&amp;")",VLOOKUP(E168,Q4.SL!G:O,6,FALSE))</f>
        <v/>
      </c>
      <c r="J168" s="54" t="str">
        <f ca="1">IFERROR(VLOOKUP(E168,Rec.!H:N,7,FALSE),"")</f>
        <v/>
      </c>
      <c r="K168" s="99" t="str">
        <f ca="1">IFERROR(VLOOKUP(E168,SF.SL!F:J,5,FALSE),"")</f>
        <v/>
      </c>
      <c r="L168" s="55" t="str">
        <f ca="1">IF(ROW()-9&gt;Inf.!$O$2,"",VLOOKUP(E168,SF.SL!F:J,4,FALSE))</f>
        <v/>
      </c>
      <c r="M168" s="54" t="str">
        <f ca="1">IF(ROW()-9&gt;Inf.!$O$2,"",VLOOKUP(E168,SF.SL!F:O,10,FALSE))</f>
        <v/>
      </c>
      <c r="N168" s="99">
        <f ca="1">IFERROR(VLOOKUP(E168,F.SL!F:J,5,FALSE),"")</f>
        <v>1.01</v>
      </c>
      <c r="O168" s="55" t="str">
        <f>IF(ROW()-9&gt;Inf.!$F$10,"",VLOOKUP(E168,F.SL!F:J,4,FALSE))</f>
        <v/>
      </c>
      <c r="P168" s="54" t="str">
        <f>IF(ROW()-9&gt;Inf.!$F$10,"",VLOOKUP(E168,F.SL!F:O,10,FALSE))</f>
        <v/>
      </c>
      <c r="Q168" s="50"/>
    </row>
    <row r="169" spans="1:17" ht="21.95" customHeight="1">
      <c r="A169" s="52" t="str">
        <f ca="1">IFERROR(VLOOKUP(E169,Rec.!Q:R,2,FALSE),"")</f>
        <v/>
      </c>
      <c r="B169" s="53" t="str">
        <f ca="1">IFERROR(VLOOKUP(E169,Rec.!B:H,4,FALSE),"")</f>
        <v/>
      </c>
      <c r="C169" s="53" t="str">
        <f ca="1">IFERROR(VLOOKUP(E169,Rec.!B:H,5,FALSE),"")</f>
        <v/>
      </c>
      <c r="D169" s="52" t="str">
        <f ca="1">IFERROR(VLOOKUP(E169,Rec.!B:H,6,FALSE),"")</f>
        <v/>
      </c>
      <c r="E169" s="91" t="str">
        <f ca="1">IFERROR(VLOOKUP(ROW()-9,Rec.!T:U,2,FALSE),"")</f>
        <v/>
      </c>
      <c r="F169" s="99" t="str">
        <f ca="1">IF(AND(Inf.!C$10="Onsight",VLOOKUP(E169,Q1.SL!F:M,6,FALSE)="TOP"),VLOOKUP(E169,Q1.SL!F:M,6,FALSE)&amp;"("&amp;VLOOKUP(E169,Q1.SL!F:M,4,FALSE)&amp;")",VLOOKUP(E169,Q1.SL!F:M,6,FALSE))</f>
        <v/>
      </c>
      <c r="G169" s="99" t="str">
        <f ca="1">IF(AND(Inf.!C$10="Onsight",VLOOKUP(E169,Q2.SL!G:O,6,FALSE)="TOP"),VLOOKUP(E169,Q2.SL!G:O,6,FALSE)&amp;"("&amp;VLOOKUP(E169,Q2.SL!G:O,4,FALSE)&amp;")",VLOOKUP(E169,Q2.SL!G:O,6,FALSE))</f>
        <v/>
      </c>
      <c r="H169" s="125" t="str">
        <f ca="1">IF(AND(Inf.!C$10="Onsight",VLOOKUP(E169,Q3.SL!G:O,6,FALSE)="TOP"),VLOOKUP(E169,Q3.SL!G:O,6,FALSE)&amp;"("&amp;VLOOKUP(E169,Q3.SL!G:O,4,FALSE)&amp;")",VLOOKUP(E169,Q3.SL!G:O,6,FALSE))</f>
        <v/>
      </c>
      <c r="I169" s="125" t="str">
        <f ca="1">IF(AND(Inf.!C$10="Onsight",VLOOKUP(E169,Q4.SL!G:O,6,FALSE)="TOP"),VLOOKUP(E169,Q4.SL!G:O,6,FALSE)&amp;"("&amp;VLOOKUP(E169,Q4.SL!G:O,4,FALSE)&amp;")",VLOOKUP(E169,Q4.SL!G:O,6,FALSE))</f>
        <v/>
      </c>
      <c r="J169" s="54" t="str">
        <f ca="1">IFERROR(VLOOKUP(E169,Rec.!H:N,7,FALSE),"")</f>
        <v/>
      </c>
      <c r="K169" s="99" t="str">
        <f ca="1">IFERROR(VLOOKUP(E169,SF.SL!F:J,5,FALSE),"")</f>
        <v/>
      </c>
      <c r="L169" s="55" t="str">
        <f ca="1">IF(ROW()-9&gt;Inf.!$O$2,"",VLOOKUP(E169,SF.SL!F:J,4,FALSE))</f>
        <v/>
      </c>
      <c r="M169" s="54" t="str">
        <f ca="1">IF(ROW()-9&gt;Inf.!$O$2,"",VLOOKUP(E169,SF.SL!F:O,10,FALSE))</f>
        <v/>
      </c>
      <c r="N169" s="99">
        <f ca="1">IFERROR(VLOOKUP(E169,F.SL!F:J,5,FALSE),"")</f>
        <v>1.01</v>
      </c>
      <c r="O169" s="55" t="str">
        <f>IF(ROW()-9&gt;Inf.!$F$10,"",VLOOKUP(E169,F.SL!F:J,4,FALSE))</f>
        <v/>
      </c>
      <c r="P169" s="54" t="str">
        <f>IF(ROW()-9&gt;Inf.!$F$10,"",VLOOKUP(E169,F.SL!F:O,10,FALSE))</f>
        <v/>
      </c>
      <c r="Q169" s="50"/>
    </row>
    <row r="170" spans="1:17" ht="21.95" customHeight="1">
      <c r="A170" s="52" t="str">
        <f ca="1">IFERROR(VLOOKUP(E170,Rec.!Q:R,2,FALSE),"")</f>
        <v/>
      </c>
      <c r="B170" s="53" t="str">
        <f ca="1">IFERROR(VLOOKUP(E170,Rec.!B:H,4,FALSE),"")</f>
        <v/>
      </c>
      <c r="C170" s="53" t="str">
        <f ca="1">IFERROR(VLOOKUP(E170,Rec.!B:H,5,FALSE),"")</f>
        <v/>
      </c>
      <c r="D170" s="52" t="str">
        <f ca="1">IFERROR(VLOOKUP(E170,Rec.!B:H,6,FALSE),"")</f>
        <v/>
      </c>
      <c r="E170" s="91" t="str">
        <f ca="1">IFERROR(VLOOKUP(ROW()-9,Rec.!T:U,2,FALSE),"")</f>
        <v/>
      </c>
      <c r="F170" s="99" t="str">
        <f ca="1">IF(AND(Inf.!C$10="Onsight",VLOOKUP(E170,Q1.SL!F:M,6,FALSE)="TOP"),VLOOKUP(E170,Q1.SL!F:M,6,FALSE)&amp;"("&amp;VLOOKUP(E170,Q1.SL!F:M,4,FALSE)&amp;")",VLOOKUP(E170,Q1.SL!F:M,6,FALSE))</f>
        <v/>
      </c>
      <c r="G170" s="99" t="str">
        <f ca="1">IF(AND(Inf.!C$10="Onsight",VLOOKUP(E170,Q2.SL!G:O,6,FALSE)="TOP"),VLOOKUP(E170,Q2.SL!G:O,6,FALSE)&amp;"("&amp;VLOOKUP(E170,Q2.SL!G:O,4,FALSE)&amp;")",VLOOKUP(E170,Q2.SL!G:O,6,FALSE))</f>
        <v/>
      </c>
      <c r="H170" s="125" t="str">
        <f ca="1">IF(AND(Inf.!C$10="Onsight",VLOOKUP(E170,Q3.SL!G:O,6,FALSE)="TOP"),VLOOKUP(E170,Q3.SL!G:O,6,FALSE)&amp;"("&amp;VLOOKUP(E170,Q3.SL!G:O,4,FALSE)&amp;")",VLOOKUP(E170,Q3.SL!G:O,6,FALSE))</f>
        <v/>
      </c>
      <c r="I170" s="125" t="str">
        <f ca="1">IF(AND(Inf.!C$10="Onsight",VLOOKUP(E170,Q4.SL!G:O,6,FALSE)="TOP"),VLOOKUP(E170,Q4.SL!G:O,6,FALSE)&amp;"("&amp;VLOOKUP(E170,Q4.SL!G:O,4,FALSE)&amp;")",VLOOKUP(E170,Q4.SL!G:O,6,FALSE))</f>
        <v/>
      </c>
      <c r="J170" s="54" t="str">
        <f ca="1">IFERROR(VLOOKUP(E170,Rec.!H:N,7,FALSE),"")</f>
        <v/>
      </c>
      <c r="K170" s="99" t="str">
        <f ca="1">IFERROR(VLOOKUP(E170,SF.SL!F:J,5,FALSE),"")</f>
        <v/>
      </c>
      <c r="L170" s="55" t="str">
        <f ca="1">IF(ROW()-9&gt;Inf.!$O$2,"",VLOOKUP(E170,SF.SL!F:J,4,FALSE))</f>
        <v/>
      </c>
      <c r="M170" s="54" t="str">
        <f ca="1">IF(ROW()-9&gt;Inf.!$O$2,"",VLOOKUP(E170,SF.SL!F:O,10,FALSE))</f>
        <v/>
      </c>
      <c r="N170" s="99">
        <f ca="1">IFERROR(VLOOKUP(E170,F.SL!F:J,5,FALSE),"")</f>
        <v>1.01</v>
      </c>
      <c r="O170" s="55" t="str">
        <f>IF(ROW()-9&gt;Inf.!$F$10,"",VLOOKUP(E170,F.SL!F:J,4,FALSE))</f>
        <v/>
      </c>
      <c r="P170" s="54" t="str">
        <f>IF(ROW()-9&gt;Inf.!$F$10,"",VLOOKUP(E170,F.SL!F:O,10,FALSE))</f>
        <v/>
      </c>
      <c r="Q170" s="50"/>
    </row>
    <row r="171" spans="1:17" ht="21.95" customHeight="1">
      <c r="A171" s="52" t="str">
        <f ca="1">IFERROR(VLOOKUP(E171,Rec.!Q:R,2,FALSE),"")</f>
        <v/>
      </c>
      <c r="B171" s="53" t="str">
        <f ca="1">IFERROR(VLOOKUP(E171,Rec.!B:H,4,FALSE),"")</f>
        <v/>
      </c>
      <c r="C171" s="53" t="str">
        <f ca="1">IFERROR(VLOOKUP(E171,Rec.!B:H,5,FALSE),"")</f>
        <v/>
      </c>
      <c r="D171" s="52" t="str">
        <f ca="1">IFERROR(VLOOKUP(E171,Rec.!B:H,6,FALSE),"")</f>
        <v/>
      </c>
      <c r="E171" s="91" t="str">
        <f ca="1">IFERROR(VLOOKUP(ROW()-9,Rec.!T:U,2,FALSE),"")</f>
        <v/>
      </c>
      <c r="F171" s="99" t="str">
        <f ca="1">IF(AND(Inf.!C$10="Onsight",VLOOKUP(E171,Q1.SL!F:M,6,FALSE)="TOP"),VLOOKUP(E171,Q1.SL!F:M,6,FALSE)&amp;"("&amp;VLOOKUP(E171,Q1.SL!F:M,4,FALSE)&amp;")",VLOOKUP(E171,Q1.SL!F:M,6,FALSE))</f>
        <v/>
      </c>
      <c r="G171" s="99" t="str">
        <f ca="1">IF(AND(Inf.!C$10="Onsight",VLOOKUP(E171,Q2.SL!G:O,6,FALSE)="TOP"),VLOOKUP(E171,Q2.SL!G:O,6,FALSE)&amp;"("&amp;VLOOKUP(E171,Q2.SL!G:O,4,FALSE)&amp;")",VLOOKUP(E171,Q2.SL!G:O,6,FALSE))</f>
        <v/>
      </c>
      <c r="H171" s="125" t="str">
        <f ca="1">IF(AND(Inf.!C$10="Onsight",VLOOKUP(E171,Q3.SL!G:O,6,FALSE)="TOP"),VLOOKUP(E171,Q3.SL!G:O,6,FALSE)&amp;"("&amp;VLOOKUP(E171,Q3.SL!G:O,4,FALSE)&amp;")",VLOOKUP(E171,Q3.SL!G:O,6,FALSE))</f>
        <v/>
      </c>
      <c r="I171" s="125" t="str">
        <f ca="1">IF(AND(Inf.!C$10="Onsight",VLOOKUP(E171,Q4.SL!G:O,6,FALSE)="TOP"),VLOOKUP(E171,Q4.SL!G:O,6,FALSE)&amp;"("&amp;VLOOKUP(E171,Q4.SL!G:O,4,FALSE)&amp;")",VLOOKUP(E171,Q4.SL!G:O,6,FALSE))</f>
        <v/>
      </c>
      <c r="J171" s="54" t="str">
        <f ca="1">IFERROR(VLOOKUP(E171,Rec.!H:N,7,FALSE),"")</f>
        <v/>
      </c>
      <c r="K171" s="99" t="str">
        <f ca="1">IFERROR(VLOOKUP(E171,SF.SL!F:J,5,FALSE),"")</f>
        <v/>
      </c>
      <c r="L171" s="55" t="str">
        <f ca="1">IF(ROW()-9&gt;Inf.!$O$2,"",VLOOKUP(E171,SF.SL!F:J,4,FALSE))</f>
        <v/>
      </c>
      <c r="M171" s="54" t="str">
        <f ca="1">IF(ROW()-9&gt;Inf.!$O$2,"",VLOOKUP(E171,SF.SL!F:O,10,FALSE))</f>
        <v/>
      </c>
      <c r="N171" s="99">
        <f ca="1">IFERROR(VLOOKUP(E171,F.SL!F:J,5,FALSE),"")</f>
        <v>1.01</v>
      </c>
      <c r="O171" s="55" t="str">
        <f>IF(ROW()-9&gt;Inf.!$F$10,"",VLOOKUP(E171,F.SL!F:J,4,FALSE))</f>
        <v/>
      </c>
      <c r="P171" s="54" t="str">
        <f>IF(ROW()-9&gt;Inf.!$F$10,"",VLOOKUP(E171,F.SL!F:O,10,FALSE))</f>
        <v/>
      </c>
      <c r="Q171" s="50"/>
    </row>
    <row r="172" spans="1:17" ht="21.95" customHeight="1">
      <c r="A172" s="52" t="str">
        <f ca="1">IFERROR(VLOOKUP(E172,Rec.!Q:R,2,FALSE),"")</f>
        <v/>
      </c>
      <c r="B172" s="53" t="str">
        <f ca="1">IFERROR(VLOOKUP(E172,Rec.!B:H,4,FALSE),"")</f>
        <v/>
      </c>
      <c r="C172" s="53" t="str">
        <f ca="1">IFERROR(VLOOKUP(E172,Rec.!B:H,5,FALSE),"")</f>
        <v/>
      </c>
      <c r="D172" s="52" t="str">
        <f ca="1">IFERROR(VLOOKUP(E172,Rec.!B:H,6,FALSE),"")</f>
        <v/>
      </c>
      <c r="E172" s="91" t="str">
        <f ca="1">IFERROR(VLOOKUP(ROW()-9,Rec.!T:U,2,FALSE),"")</f>
        <v/>
      </c>
      <c r="F172" s="99" t="str">
        <f ca="1">IF(AND(Inf.!C$10="Onsight",VLOOKUP(E172,Q1.SL!F:M,6,FALSE)="TOP"),VLOOKUP(E172,Q1.SL!F:M,6,FALSE)&amp;"("&amp;VLOOKUP(E172,Q1.SL!F:M,4,FALSE)&amp;")",VLOOKUP(E172,Q1.SL!F:M,6,FALSE))</f>
        <v/>
      </c>
      <c r="G172" s="99" t="str">
        <f ca="1">IF(AND(Inf.!C$10="Onsight",VLOOKUP(E172,Q2.SL!G:O,6,FALSE)="TOP"),VLOOKUP(E172,Q2.SL!G:O,6,FALSE)&amp;"("&amp;VLOOKUP(E172,Q2.SL!G:O,4,FALSE)&amp;")",VLOOKUP(E172,Q2.SL!G:O,6,FALSE))</f>
        <v/>
      </c>
      <c r="H172" s="125" t="str">
        <f ca="1">IF(AND(Inf.!C$10="Onsight",VLOOKUP(E172,Q3.SL!G:O,6,FALSE)="TOP"),VLOOKUP(E172,Q3.SL!G:O,6,FALSE)&amp;"("&amp;VLOOKUP(E172,Q3.SL!G:O,4,FALSE)&amp;")",VLOOKUP(E172,Q3.SL!G:O,6,FALSE))</f>
        <v/>
      </c>
      <c r="I172" s="125" t="str">
        <f ca="1">IF(AND(Inf.!C$10="Onsight",VLOOKUP(E172,Q4.SL!G:O,6,FALSE)="TOP"),VLOOKUP(E172,Q4.SL!G:O,6,FALSE)&amp;"("&amp;VLOOKUP(E172,Q4.SL!G:O,4,FALSE)&amp;")",VLOOKUP(E172,Q4.SL!G:O,6,FALSE))</f>
        <v/>
      </c>
      <c r="J172" s="54" t="str">
        <f ca="1">IFERROR(VLOOKUP(E172,Rec.!H:N,7,FALSE),"")</f>
        <v/>
      </c>
      <c r="K172" s="99" t="str">
        <f ca="1">IFERROR(VLOOKUP(E172,SF.SL!F:J,5,FALSE),"")</f>
        <v/>
      </c>
      <c r="L172" s="55" t="str">
        <f ca="1">IF(ROW()-9&gt;Inf.!$O$2,"",VLOOKUP(E172,SF.SL!F:J,4,FALSE))</f>
        <v/>
      </c>
      <c r="M172" s="54" t="str">
        <f ca="1">IF(ROW()-9&gt;Inf.!$O$2,"",VLOOKUP(E172,SF.SL!F:O,10,FALSE))</f>
        <v/>
      </c>
      <c r="N172" s="99">
        <f ca="1">IFERROR(VLOOKUP(E172,F.SL!F:J,5,FALSE),"")</f>
        <v>1.01</v>
      </c>
      <c r="O172" s="55" t="str">
        <f>IF(ROW()-9&gt;Inf.!$F$10,"",VLOOKUP(E172,F.SL!F:J,4,FALSE))</f>
        <v/>
      </c>
      <c r="P172" s="54" t="str">
        <f>IF(ROW()-9&gt;Inf.!$F$10,"",VLOOKUP(E172,F.SL!F:O,10,FALSE))</f>
        <v/>
      </c>
      <c r="Q172" s="50"/>
    </row>
    <row r="173" spans="1:17" ht="21.95" customHeight="1">
      <c r="A173" s="52" t="str">
        <f ca="1">IFERROR(VLOOKUP(E173,Rec.!Q:R,2,FALSE),"")</f>
        <v/>
      </c>
      <c r="B173" s="53" t="str">
        <f ca="1">IFERROR(VLOOKUP(E173,Rec.!B:H,4,FALSE),"")</f>
        <v/>
      </c>
      <c r="C173" s="53" t="str">
        <f ca="1">IFERROR(VLOOKUP(E173,Rec.!B:H,5,FALSE),"")</f>
        <v/>
      </c>
      <c r="D173" s="52" t="str">
        <f ca="1">IFERROR(VLOOKUP(E173,Rec.!B:H,6,FALSE),"")</f>
        <v/>
      </c>
      <c r="E173" s="91" t="str">
        <f ca="1">IFERROR(VLOOKUP(ROW()-9,Rec.!T:U,2,FALSE),"")</f>
        <v/>
      </c>
      <c r="F173" s="99" t="str">
        <f ca="1">IF(AND(Inf.!C$10="Onsight",VLOOKUP(E173,Q1.SL!F:M,6,FALSE)="TOP"),VLOOKUP(E173,Q1.SL!F:M,6,FALSE)&amp;"("&amp;VLOOKUP(E173,Q1.SL!F:M,4,FALSE)&amp;")",VLOOKUP(E173,Q1.SL!F:M,6,FALSE))</f>
        <v/>
      </c>
      <c r="G173" s="99" t="str">
        <f ca="1">IF(AND(Inf.!C$10="Onsight",VLOOKUP(E173,Q2.SL!G:O,6,FALSE)="TOP"),VLOOKUP(E173,Q2.SL!G:O,6,FALSE)&amp;"("&amp;VLOOKUP(E173,Q2.SL!G:O,4,FALSE)&amp;")",VLOOKUP(E173,Q2.SL!G:O,6,FALSE))</f>
        <v/>
      </c>
      <c r="H173" s="125" t="str">
        <f ca="1">IF(AND(Inf.!C$10="Onsight",VLOOKUP(E173,Q3.SL!G:O,6,FALSE)="TOP"),VLOOKUP(E173,Q3.SL!G:O,6,FALSE)&amp;"("&amp;VLOOKUP(E173,Q3.SL!G:O,4,FALSE)&amp;")",VLOOKUP(E173,Q3.SL!G:O,6,FALSE))</f>
        <v/>
      </c>
      <c r="I173" s="125" t="str">
        <f ca="1">IF(AND(Inf.!C$10="Onsight",VLOOKUP(E173,Q4.SL!G:O,6,FALSE)="TOP"),VLOOKUP(E173,Q4.SL!G:O,6,FALSE)&amp;"("&amp;VLOOKUP(E173,Q4.SL!G:O,4,FALSE)&amp;")",VLOOKUP(E173,Q4.SL!G:O,6,FALSE))</f>
        <v/>
      </c>
      <c r="J173" s="54" t="str">
        <f ca="1">IFERROR(VLOOKUP(E173,Rec.!H:N,7,FALSE),"")</f>
        <v/>
      </c>
      <c r="K173" s="99" t="str">
        <f ca="1">IFERROR(VLOOKUP(E173,SF.SL!F:J,5,FALSE),"")</f>
        <v/>
      </c>
      <c r="L173" s="55" t="str">
        <f ca="1">IF(ROW()-9&gt;Inf.!$O$2,"",VLOOKUP(E173,SF.SL!F:J,4,FALSE))</f>
        <v/>
      </c>
      <c r="M173" s="54" t="str">
        <f ca="1">IF(ROW()-9&gt;Inf.!$O$2,"",VLOOKUP(E173,SF.SL!F:O,10,FALSE))</f>
        <v/>
      </c>
      <c r="N173" s="99">
        <f ca="1">IFERROR(VLOOKUP(E173,F.SL!F:J,5,FALSE),"")</f>
        <v>1.01</v>
      </c>
      <c r="O173" s="55" t="str">
        <f>IF(ROW()-9&gt;Inf.!$F$10,"",VLOOKUP(E173,F.SL!F:J,4,FALSE))</f>
        <v/>
      </c>
      <c r="P173" s="54" t="str">
        <f>IF(ROW()-9&gt;Inf.!$F$10,"",VLOOKUP(E173,F.SL!F:O,10,FALSE))</f>
        <v/>
      </c>
      <c r="Q173" s="50"/>
    </row>
    <row r="174" spans="1:17" ht="21.95" customHeight="1">
      <c r="A174" s="52" t="str">
        <f ca="1">IFERROR(VLOOKUP(E174,Rec.!Q:R,2,FALSE),"")</f>
        <v/>
      </c>
      <c r="B174" s="53" t="str">
        <f ca="1">IFERROR(VLOOKUP(E174,Rec.!B:H,4,FALSE),"")</f>
        <v/>
      </c>
      <c r="C174" s="53" t="str">
        <f ca="1">IFERROR(VLOOKUP(E174,Rec.!B:H,5,FALSE),"")</f>
        <v/>
      </c>
      <c r="D174" s="52" t="str">
        <f ca="1">IFERROR(VLOOKUP(E174,Rec.!B:H,6,FALSE),"")</f>
        <v/>
      </c>
      <c r="E174" s="91" t="str">
        <f ca="1">IFERROR(VLOOKUP(ROW()-9,Rec.!T:U,2,FALSE),"")</f>
        <v/>
      </c>
      <c r="F174" s="99" t="str">
        <f ca="1">IF(AND(Inf.!C$10="Onsight",VLOOKUP(E174,Q1.SL!F:M,6,FALSE)="TOP"),VLOOKUP(E174,Q1.SL!F:M,6,FALSE)&amp;"("&amp;VLOOKUP(E174,Q1.SL!F:M,4,FALSE)&amp;")",VLOOKUP(E174,Q1.SL!F:M,6,FALSE))</f>
        <v/>
      </c>
      <c r="G174" s="99" t="str">
        <f ca="1">IF(AND(Inf.!C$10="Onsight",VLOOKUP(E174,Q2.SL!G:O,6,FALSE)="TOP"),VLOOKUP(E174,Q2.SL!G:O,6,FALSE)&amp;"("&amp;VLOOKUP(E174,Q2.SL!G:O,4,FALSE)&amp;")",VLOOKUP(E174,Q2.SL!G:O,6,FALSE))</f>
        <v/>
      </c>
      <c r="H174" s="125" t="str">
        <f ca="1">IF(AND(Inf.!C$10="Onsight",VLOOKUP(E174,Q3.SL!G:O,6,FALSE)="TOP"),VLOOKUP(E174,Q3.SL!G:O,6,FALSE)&amp;"("&amp;VLOOKUP(E174,Q3.SL!G:O,4,FALSE)&amp;")",VLOOKUP(E174,Q3.SL!G:O,6,FALSE))</f>
        <v/>
      </c>
      <c r="I174" s="125" t="str">
        <f ca="1">IF(AND(Inf.!C$10="Onsight",VLOOKUP(E174,Q4.SL!G:O,6,FALSE)="TOP"),VLOOKUP(E174,Q4.SL!G:O,6,FALSE)&amp;"("&amp;VLOOKUP(E174,Q4.SL!G:O,4,FALSE)&amp;")",VLOOKUP(E174,Q4.SL!G:O,6,FALSE))</f>
        <v/>
      </c>
      <c r="J174" s="54" t="str">
        <f ca="1">IFERROR(VLOOKUP(E174,Rec.!H:N,7,FALSE),"")</f>
        <v/>
      </c>
      <c r="K174" s="99" t="str">
        <f ca="1">IFERROR(VLOOKUP(E174,SF.SL!F:J,5,FALSE),"")</f>
        <v/>
      </c>
      <c r="L174" s="55" t="str">
        <f ca="1">IF(ROW()-9&gt;Inf.!$O$2,"",VLOOKUP(E174,SF.SL!F:J,4,FALSE))</f>
        <v/>
      </c>
      <c r="M174" s="54" t="str">
        <f ca="1">IF(ROW()-9&gt;Inf.!$O$2,"",VLOOKUP(E174,SF.SL!F:O,10,FALSE))</f>
        <v/>
      </c>
      <c r="N174" s="99">
        <f ca="1">IFERROR(VLOOKUP(E174,F.SL!F:J,5,FALSE),"")</f>
        <v>1.01</v>
      </c>
      <c r="O174" s="55" t="str">
        <f>IF(ROW()-9&gt;Inf.!$F$10,"",VLOOKUP(E174,F.SL!F:J,4,FALSE))</f>
        <v/>
      </c>
      <c r="P174" s="54" t="str">
        <f>IF(ROW()-9&gt;Inf.!$F$10,"",VLOOKUP(E174,F.SL!F:O,10,FALSE))</f>
        <v/>
      </c>
      <c r="Q174" s="50"/>
    </row>
    <row r="175" spans="1:17" ht="21.95" customHeight="1">
      <c r="A175" s="52" t="str">
        <f ca="1">IFERROR(VLOOKUP(E175,Rec.!Q:R,2,FALSE),"")</f>
        <v/>
      </c>
      <c r="B175" s="53" t="str">
        <f ca="1">IFERROR(VLOOKUP(E175,Rec.!B:H,4,FALSE),"")</f>
        <v/>
      </c>
      <c r="C175" s="53" t="str">
        <f ca="1">IFERROR(VLOOKUP(E175,Rec.!B:H,5,FALSE),"")</f>
        <v/>
      </c>
      <c r="D175" s="52" t="str">
        <f ca="1">IFERROR(VLOOKUP(E175,Rec.!B:H,6,FALSE),"")</f>
        <v/>
      </c>
      <c r="E175" s="91" t="str">
        <f ca="1">IFERROR(VLOOKUP(ROW()-9,Rec.!T:U,2,FALSE),"")</f>
        <v/>
      </c>
      <c r="F175" s="99" t="str">
        <f ca="1">IF(AND(Inf.!C$10="Onsight",VLOOKUP(E175,Q1.SL!F:M,6,FALSE)="TOP"),VLOOKUP(E175,Q1.SL!F:M,6,FALSE)&amp;"("&amp;VLOOKUP(E175,Q1.SL!F:M,4,FALSE)&amp;")",VLOOKUP(E175,Q1.SL!F:M,6,FALSE))</f>
        <v/>
      </c>
      <c r="G175" s="99" t="str">
        <f ca="1">IF(AND(Inf.!C$10="Onsight",VLOOKUP(E175,Q2.SL!G:O,6,FALSE)="TOP"),VLOOKUP(E175,Q2.SL!G:O,6,FALSE)&amp;"("&amp;VLOOKUP(E175,Q2.SL!G:O,4,FALSE)&amp;")",VLOOKUP(E175,Q2.SL!G:O,6,FALSE))</f>
        <v/>
      </c>
      <c r="H175" s="125" t="str">
        <f ca="1">IF(AND(Inf.!C$10="Onsight",VLOOKUP(E175,Q3.SL!G:O,6,FALSE)="TOP"),VLOOKUP(E175,Q3.SL!G:O,6,FALSE)&amp;"("&amp;VLOOKUP(E175,Q3.SL!G:O,4,FALSE)&amp;")",VLOOKUP(E175,Q3.SL!G:O,6,FALSE))</f>
        <v/>
      </c>
      <c r="I175" s="125" t="str">
        <f ca="1">IF(AND(Inf.!C$10="Onsight",VLOOKUP(E175,Q4.SL!G:O,6,FALSE)="TOP"),VLOOKUP(E175,Q4.SL!G:O,6,FALSE)&amp;"("&amp;VLOOKUP(E175,Q4.SL!G:O,4,FALSE)&amp;")",VLOOKUP(E175,Q4.SL!G:O,6,FALSE))</f>
        <v/>
      </c>
      <c r="J175" s="54" t="str">
        <f ca="1">IFERROR(VLOOKUP(E175,Rec.!H:N,7,FALSE),"")</f>
        <v/>
      </c>
      <c r="K175" s="99" t="str">
        <f ca="1">IFERROR(VLOOKUP(E175,SF.SL!F:J,5,FALSE),"")</f>
        <v/>
      </c>
      <c r="L175" s="55" t="str">
        <f ca="1">IF(ROW()-9&gt;Inf.!$O$2,"",VLOOKUP(E175,SF.SL!F:J,4,FALSE))</f>
        <v/>
      </c>
      <c r="M175" s="54" t="str">
        <f ca="1">IF(ROW()-9&gt;Inf.!$O$2,"",VLOOKUP(E175,SF.SL!F:O,10,FALSE))</f>
        <v/>
      </c>
      <c r="N175" s="99">
        <f ca="1">IFERROR(VLOOKUP(E175,F.SL!F:J,5,FALSE),"")</f>
        <v>1.01</v>
      </c>
      <c r="O175" s="55" t="str">
        <f>IF(ROW()-9&gt;Inf.!$F$10,"",VLOOKUP(E175,F.SL!F:J,4,FALSE))</f>
        <v/>
      </c>
      <c r="P175" s="54" t="str">
        <f>IF(ROW()-9&gt;Inf.!$F$10,"",VLOOKUP(E175,F.SL!F:O,10,FALSE))</f>
        <v/>
      </c>
      <c r="Q175" s="50"/>
    </row>
    <row r="176" spans="1:17" ht="21.95" customHeight="1">
      <c r="A176" s="52" t="str">
        <f ca="1">IFERROR(VLOOKUP(E176,Rec.!Q:R,2,FALSE),"")</f>
        <v/>
      </c>
      <c r="B176" s="53" t="str">
        <f ca="1">IFERROR(VLOOKUP(E176,Rec.!B:H,4,FALSE),"")</f>
        <v/>
      </c>
      <c r="C176" s="53" t="str">
        <f ca="1">IFERROR(VLOOKUP(E176,Rec.!B:H,5,FALSE),"")</f>
        <v/>
      </c>
      <c r="D176" s="52" t="str">
        <f ca="1">IFERROR(VLOOKUP(E176,Rec.!B:H,6,FALSE),"")</f>
        <v/>
      </c>
      <c r="E176" s="91" t="str">
        <f ca="1">IFERROR(VLOOKUP(ROW()-9,Rec.!T:U,2,FALSE),"")</f>
        <v/>
      </c>
      <c r="F176" s="99" t="str">
        <f ca="1">IF(AND(Inf.!C$10="Onsight",VLOOKUP(E176,Q1.SL!F:M,6,FALSE)="TOP"),VLOOKUP(E176,Q1.SL!F:M,6,FALSE)&amp;"("&amp;VLOOKUP(E176,Q1.SL!F:M,4,FALSE)&amp;")",VLOOKUP(E176,Q1.SL!F:M,6,FALSE))</f>
        <v/>
      </c>
      <c r="G176" s="99" t="str">
        <f ca="1">IF(AND(Inf.!C$10="Onsight",VLOOKUP(E176,Q2.SL!G:O,6,FALSE)="TOP"),VLOOKUP(E176,Q2.SL!G:O,6,FALSE)&amp;"("&amp;VLOOKUP(E176,Q2.SL!G:O,4,FALSE)&amp;")",VLOOKUP(E176,Q2.SL!G:O,6,FALSE))</f>
        <v/>
      </c>
      <c r="H176" s="125" t="str">
        <f ca="1">IF(AND(Inf.!C$10="Onsight",VLOOKUP(E176,Q3.SL!G:O,6,FALSE)="TOP"),VLOOKUP(E176,Q3.SL!G:O,6,FALSE)&amp;"("&amp;VLOOKUP(E176,Q3.SL!G:O,4,FALSE)&amp;")",VLOOKUP(E176,Q3.SL!G:O,6,FALSE))</f>
        <v/>
      </c>
      <c r="I176" s="125" t="str">
        <f ca="1">IF(AND(Inf.!C$10="Onsight",VLOOKUP(E176,Q4.SL!G:O,6,FALSE)="TOP"),VLOOKUP(E176,Q4.SL!G:O,6,FALSE)&amp;"("&amp;VLOOKUP(E176,Q4.SL!G:O,4,FALSE)&amp;")",VLOOKUP(E176,Q4.SL!G:O,6,FALSE))</f>
        <v/>
      </c>
      <c r="J176" s="54" t="str">
        <f ca="1">IFERROR(VLOOKUP(E176,Rec.!H:N,7,FALSE),"")</f>
        <v/>
      </c>
      <c r="K176" s="99" t="str">
        <f ca="1">IFERROR(VLOOKUP(E176,SF.SL!F:J,5,FALSE),"")</f>
        <v/>
      </c>
      <c r="L176" s="55" t="str">
        <f ca="1">IF(ROW()-9&gt;Inf.!$O$2,"",VLOOKUP(E176,SF.SL!F:J,4,FALSE))</f>
        <v/>
      </c>
      <c r="M176" s="54" t="str">
        <f ca="1">IF(ROW()-9&gt;Inf.!$O$2,"",VLOOKUP(E176,SF.SL!F:O,10,FALSE))</f>
        <v/>
      </c>
      <c r="N176" s="99">
        <f ca="1">IFERROR(VLOOKUP(E176,F.SL!F:J,5,FALSE),"")</f>
        <v>1.01</v>
      </c>
      <c r="O176" s="55" t="str">
        <f>IF(ROW()-9&gt;Inf.!$F$10,"",VLOOKUP(E176,F.SL!F:J,4,FALSE))</f>
        <v/>
      </c>
      <c r="P176" s="54" t="str">
        <f>IF(ROW()-9&gt;Inf.!$F$10,"",VLOOKUP(E176,F.SL!F:O,10,FALSE))</f>
        <v/>
      </c>
      <c r="Q176" s="50"/>
    </row>
    <row r="177" spans="1:17" ht="21.95" customHeight="1">
      <c r="A177" s="52" t="str">
        <f ca="1">IFERROR(VLOOKUP(E177,Rec.!Q:R,2,FALSE),"")</f>
        <v/>
      </c>
      <c r="B177" s="53" t="str">
        <f ca="1">IFERROR(VLOOKUP(E177,Rec.!B:H,4,FALSE),"")</f>
        <v/>
      </c>
      <c r="C177" s="53" t="str">
        <f ca="1">IFERROR(VLOOKUP(E177,Rec.!B:H,5,FALSE),"")</f>
        <v/>
      </c>
      <c r="D177" s="52" t="str">
        <f ca="1">IFERROR(VLOOKUP(E177,Rec.!B:H,6,FALSE),"")</f>
        <v/>
      </c>
      <c r="E177" s="91" t="str">
        <f ca="1">IFERROR(VLOOKUP(ROW()-9,Rec.!T:U,2,FALSE),"")</f>
        <v/>
      </c>
      <c r="F177" s="99" t="str">
        <f ca="1">IF(AND(Inf.!C$10="Onsight",VLOOKUP(E177,Q1.SL!F:M,6,FALSE)="TOP"),VLOOKUP(E177,Q1.SL!F:M,6,FALSE)&amp;"("&amp;VLOOKUP(E177,Q1.SL!F:M,4,FALSE)&amp;")",VLOOKUP(E177,Q1.SL!F:M,6,FALSE))</f>
        <v/>
      </c>
      <c r="G177" s="99" t="str">
        <f ca="1">IF(AND(Inf.!C$10="Onsight",VLOOKUP(E177,Q2.SL!G:O,6,FALSE)="TOP"),VLOOKUP(E177,Q2.SL!G:O,6,FALSE)&amp;"("&amp;VLOOKUP(E177,Q2.SL!G:O,4,FALSE)&amp;")",VLOOKUP(E177,Q2.SL!G:O,6,FALSE))</f>
        <v/>
      </c>
      <c r="H177" s="125" t="str">
        <f ca="1">IF(AND(Inf.!C$10="Onsight",VLOOKUP(E177,Q3.SL!G:O,6,FALSE)="TOP"),VLOOKUP(E177,Q3.SL!G:O,6,FALSE)&amp;"("&amp;VLOOKUP(E177,Q3.SL!G:O,4,FALSE)&amp;")",VLOOKUP(E177,Q3.SL!G:O,6,FALSE))</f>
        <v/>
      </c>
      <c r="I177" s="125" t="str">
        <f ca="1">IF(AND(Inf.!C$10="Onsight",VLOOKUP(E177,Q4.SL!G:O,6,FALSE)="TOP"),VLOOKUP(E177,Q4.SL!G:O,6,FALSE)&amp;"("&amp;VLOOKUP(E177,Q4.SL!G:O,4,FALSE)&amp;")",VLOOKUP(E177,Q4.SL!G:O,6,FALSE))</f>
        <v/>
      </c>
      <c r="J177" s="54" t="str">
        <f ca="1">IFERROR(VLOOKUP(E177,Rec.!H:N,7,FALSE),"")</f>
        <v/>
      </c>
      <c r="K177" s="99" t="str">
        <f ca="1">IFERROR(VLOOKUP(E177,SF.SL!F:J,5,FALSE),"")</f>
        <v/>
      </c>
      <c r="L177" s="55" t="str">
        <f ca="1">IF(ROW()-9&gt;Inf.!$O$2,"",VLOOKUP(E177,SF.SL!F:J,4,FALSE))</f>
        <v/>
      </c>
      <c r="M177" s="54" t="str">
        <f ca="1">IF(ROW()-9&gt;Inf.!$O$2,"",VLOOKUP(E177,SF.SL!F:O,10,FALSE))</f>
        <v/>
      </c>
      <c r="N177" s="99">
        <f ca="1">IFERROR(VLOOKUP(E177,F.SL!F:J,5,FALSE),"")</f>
        <v>1.01</v>
      </c>
      <c r="O177" s="55" t="str">
        <f>IF(ROW()-9&gt;Inf.!$F$10,"",VLOOKUP(E177,F.SL!F:J,4,FALSE))</f>
        <v/>
      </c>
      <c r="P177" s="54" t="str">
        <f>IF(ROW()-9&gt;Inf.!$F$10,"",VLOOKUP(E177,F.SL!F:O,10,FALSE))</f>
        <v/>
      </c>
      <c r="Q177" s="50"/>
    </row>
    <row r="178" spans="1:17" ht="21.95" customHeight="1">
      <c r="A178" s="52" t="str">
        <f ca="1">IFERROR(VLOOKUP(E178,Rec.!Q:R,2,FALSE),"")</f>
        <v/>
      </c>
      <c r="B178" s="53" t="str">
        <f ca="1">IFERROR(VLOOKUP(E178,Rec.!B:H,4,FALSE),"")</f>
        <v/>
      </c>
      <c r="C178" s="53" t="str">
        <f ca="1">IFERROR(VLOOKUP(E178,Rec.!B:H,5,FALSE),"")</f>
        <v/>
      </c>
      <c r="D178" s="52" t="str">
        <f ca="1">IFERROR(VLOOKUP(E178,Rec.!B:H,6,FALSE),"")</f>
        <v/>
      </c>
      <c r="E178" s="91" t="str">
        <f ca="1">IFERROR(VLOOKUP(ROW()-9,Rec.!T:U,2,FALSE),"")</f>
        <v/>
      </c>
      <c r="F178" s="99" t="str">
        <f ca="1">IF(AND(Inf.!C$10="Onsight",VLOOKUP(E178,Q1.SL!F:M,6,FALSE)="TOP"),VLOOKUP(E178,Q1.SL!F:M,6,FALSE)&amp;"("&amp;VLOOKUP(E178,Q1.SL!F:M,4,FALSE)&amp;")",VLOOKUP(E178,Q1.SL!F:M,6,FALSE))</f>
        <v/>
      </c>
      <c r="G178" s="99" t="str">
        <f ca="1">IF(AND(Inf.!C$10="Onsight",VLOOKUP(E178,Q2.SL!G:O,6,FALSE)="TOP"),VLOOKUP(E178,Q2.SL!G:O,6,FALSE)&amp;"("&amp;VLOOKUP(E178,Q2.SL!G:O,4,FALSE)&amp;")",VLOOKUP(E178,Q2.SL!G:O,6,FALSE))</f>
        <v/>
      </c>
      <c r="H178" s="125" t="str">
        <f ca="1">IF(AND(Inf.!C$10="Onsight",VLOOKUP(E178,Q3.SL!G:O,6,FALSE)="TOP"),VLOOKUP(E178,Q3.SL!G:O,6,FALSE)&amp;"("&amp;VLOOKUP(E178,Q3.SL!G:O,4,FALSE)&amp;")",VLOOKUP(E178,Q3.SL!G:O,6,FALSE))</f>
        <v/>
      </c>
      <c r="I178" s="125" t="str">
        <f ca="1">IF(AND(Inf.!C$10="Onsight",VLOOKUP(E178,Q4.SL!G:O,6,FALSE)="TOP"),VLOOKUP(E178,Q4.SL!G:O,6,FALSE)&amp;"("&amp;VLOOKUP(E178,Q4.SL!G:O,4,FALSE)&amp;")",VLOOKUP(E178,Q4.SL!G:O,6,FALSE))</f>
        <v/>
      </c>
      <c r="J178" s="54" t="str">
        <f ca="1">IFERROR(VLOOKUP(E178,Rec.!H:N,7,FALSE),"")</f>
        <v/>
      </c>
      <c r="K178" s="99" t="str">
        <f ca="1">IFERROR(VLOOKUP(E178,SF.SL!F:J,5,FALSE),"")</f>
        <v/>
      </c>
      <c r="L178" s="55" t="str">
        <f ca="1">IF(ROW()-9&gt;Inf.!$O$2,"",VLOOKUP(E178,SF.SL!F:J,4,FALSE))</f>
        <v/>
      </c>
      <c r="M178" s="54" t="str">
        <f ca="1">IF(ROW()-9&gt;Inf.!$O$2,"",VLOOKUP(E178,SF.SL!F:O,10,FALSE))</f>
        <v/>
      </c>
      <c r="N178" s="99">
        <f ca="1">IFERROR(VLOOKUP(E178,F.SL!F:J,5,FALSE),"")</f>
        <v>1.01</v>
      </c>
      <c r="O178" s="55" t="str">
        <f>IF(ROW()-9&gt;Inf.!$F$10,"",VLOOKUP(E178,F.SL!F:J,4,FALSE))</f>
        <v/>
      </c>
      <c r="P178" s="54" t="str">
        <f>IF(ROW()-9&gt;Inf.!$F$10,"",VLOOKUP(E178,F.SL!F:O,10,FALSE))</f>
        <v/>
      </c>
      <c r="Q178" s="50"/>
    </row>
    <row r="179" spans="1:17" ht="21.95" customHeight="1">
      <c r="A179" s="52" t="str">
        <f ca="1">IFERROR(VLOOKUP(E179,Rec.!Q:R,2,FALSE),"")</f>
        <v/>
      </c>
      <c r="B179" s="53" t="str">
        <f ca="1">IFERROR(VLOOKUP(E179,Rec.!B:H,4,FALSE),"")</f>
        <v/>
      </c>
      <c r="C179" s="53" t="str">
        <f ca="1">IFERROR(VLOOKUP(E179,Rec.!B:H,5,FALSE),"")</f>
        <v/>
      </c>
      <c r="D179" s="52" t="str">
        <f ca="1">IFERROR(VLOOKUP(E179,Rec.!B:H,6,FALSE),"")</f>
        <v/>
      </c>
      <c r="E179" s="91" t="str">
        <f ca="1">IFERROR(VLOOKUP(ROW()-9,Rec.!T:U,2,FALSE),"")</f>
        <v/>
      </c>
      <c r="F179" s="99" t="str">
        <f ca="1">IF(AND(Inf.!C$10="Onsight",VLOOKUP(E179,Q1.SL!F:M,6,FALSE)="TOP"),VLOOKUP(E179,Q1.SL!F:M,6,FALSE)&amp;"("&amp;VLOOKUP(E179,Q1.SL!F:M,4,FALSE)&amp;")",VLOOKUP(E179,Q1.SL!F:M,6,FALSE))</f>
        <v/>
      </c>
      <c r="G179" s="99" t="str">
        <f ca="1">IF(AND(Inf.!C$10="Onsight",VLOOKUP(E179,Q2.SL!G:O,6,FALSE)="TOP"),VLOOKUP(E179,Q2.SL!G:O,6,FALSE)&amp;"("&amp;VLOOKUP(E179,Q2.SL!G:O,4,FALSE)&amp;")",VLOOKUP(E179,Q2.SL!G:O,6,FALSE))</f>
        <v/>
      </c>
      <c r="H179" s="125" t="str">
        <f ca="1">IF(AND(Inf.!C$10="Onsight",VLOOKUP(E179,Q3.SL!G:O,6,FALSE)="TOP"),VLOOKUP(E179,Q3.SL!G:O,6,FALSE)&amp;"("&amp;VLOOKUP(E179,Q3.SL!G:O,4,FALSE)&amp;")",VLOOKUP(E179,Q3.SL!G:O,6,FALSE))</f>
        <v/>
      </c>
      <c r="I179" s="125" t="str">
        <f ca="1">IF(AND(Inf.!C$10="Onsight",VLOOKUP(E179,Q4.SL!G:O,6,FALSE)="TOP"),VLOOKUP(E179,Q4.SL!G:O,6,FALSE)&amp;"("&amp;VLOOKUP(E179,Q4.SL!G:O,4,FALSE)&amp;")",VLOOKUP(E179,Q4.SL!G:O,6,FALSE))</f>
        <v/>
      </c>
      <c r="J179" s="54" t="str">
        <f ca="1">IFERROR(VLOOKUP(E179,Rec.!H:N,7,FALSE),"")</f>
        <v/>
      </c>
      <c r="K179" s="99" t="str">
        <f ca="1">IFERROR(VLOOKUP(E179,SF.SL!F:J,5,FALSE),"")</f>
        <v/>
      </c>
      <c r="L179" s="55" t="str">
        <f ca="1">IF(ROW()-9&gt;Inf.!$O$2,"",VLOOKUP(E179,SF.SL!F:J,4,FALSE))</f>
        <v/>
      </c>
      <c r="M179" s="54" t="str">
        <f ca="1">IF(ROW()-9&gt;Inf.!$O$2,"",VLOOKUP(E179,SF.SL!F:O,10,FALSE))</f>
        <v/>
      </c>
      <c r="N179" s="99">
        <f ca="1">IFERROR(VLOOKUP(E179,F.SL!F:J,5,FALSE),"")</f>
        <v>1.01</v>
      </c>
      <c r="O179" s="55" t="str">
        <f>IF(ROW()-9&gt;Inf.!$F$10,"",VLOOKUP(E179,F.SL!F:J,4,FALSE))</f>
        <v/>
      </c>
      <c r="P179" s="54" t="str">
        <f>IF(ROW()-9&gt;Inf.!$F$10,"",VLOOKUP(E179,F.SL!F:O,10,FALSE))</f>
        <v/>
      </c>
      <c r="Q179" s="50"/>
    </row>
    <row r="180" spans="1:17" ht="21.95" customHeight="1">
      <c r="A180" s="52" t="str">
        <f ca="1">IFERROR(VLOOKUP(E180,Rec.!Q:R,2,FALSE),"")</f>
        <v/>
      </c>
      <c r="B180" s="53" t="str">
        <f ca="1">IFERROR(VLOOKUP(E180,Rec.!B:H,4,FALSE),"")</f>
        <v/>
      </c>
      <c r="C180" s="53" t="str">
        <f ca="1">IFERROR(VLOOKUP(E180,Rec.!B:H,5,FALSE),"")</f>
        <v/>
      </c>
      <c r="D180" s="52" t="str">
        <f ca="1">IFERROR(VLOOKUP(E180,Rec.!B:H,6,FALSE),"")</f>
        <v/>
      </c>
      <c r="E180" s="91" t="str">
        <f ca="1">IFERROR(VLOOKUP(ROW()-9,Rec.!T:U,2,FALSE),"")</f>
        <v/>
      </c>
      <c r="F180" s="99" t="str">
        <f ca="1">IF(AND(Inf.!C$10="Onsight",VLOOKUP(E180,Q1.SL!F:M,6,FALSE)="TOP"),VLOOKUP(E180,Q1.SL!F:M,6,FALSE)&amp;"("&amp;VLOOKUP(E180,Q1.SL!F:M,4,FALSE)&amp;")",VLOOKUP(E180,Q1.SL!F:M,6,FALSE))</f>
        <v/>
      </c>
      <c r="G180" s="99" t="str">
        <f ca="1">IF(AND(Inf.!C$10="Onsight",VLOOKUP(E180,Q2.SL!G:O,6,FALSE)="TOP"),VLOOKUP(E180,Q2.SL!G:O,6,FALSE)&amp;"("&amp;VLOOKUP(E180,Q2.SL!G:O,4,FALSE)&amp;")",VLOOKUP(E180,Q2.SL!G:O,6,FALSE))</f>
        <v/>
      </c>
      <c r="H180" s="125" t="str">
        <f ca="1">IF(AND(Inf.!C$10="Onsight",VLOOKUP(E180,Q3.SL!G:O,6,FALSE)="TOP"),VLOOKUP(E180,Q3.SL!G:O,6,FALSE)&amp;"("&amp;VLOOKUP(E180,Q3.SL!G:O,4,FALSE)&amp;")",VLOOKUP(E180,Q3.SL!G:O,6,FALSE))</f>
        <v/>
      </c>
      <c r="I180" s="125" t="str">
        <f ca="1">IF(AND(Inf.!C$10="Onsight",VLOOKUP(E180,Q4.SL!G:O,6,FALSE)="TOP"),VLOOKUP(E180,Q4.SL!G:O,6,FALSE)&amp;"("&amp;VLOOKUP(E180,Q4.SL!G:O,4,FALSE)&amp;")",VLOOKUP(E180,Q4.SL!G:O,6,FALSE))</f>
        <v/>
      </c>
      <c r="J180" s="54" t="str">
        <f ca="1">IFERROR(VLOOKUP(E180,Rec.!H:N,7,FALSE),"")</f>
        <v/>
      </c>
      <c r="K180" s="99" t="str">
        <f ca="1">IFERROR(VLOOKUP(E180,SF.SL!F:J,5,FALSE),"")</f>
        <v/>
      </c>
      <c r="L180" s="55" t="str">
        <f ca="1">IF(ROW()-9&gt;Inf.!$O$2,"",VLOOKUP(E180,SF.SL!F:J,4,FALSE))</f>
        <v/>
      </c>
      <c r="M180" s="54" t="str">
        <f ca="1">IF(ROW()-9&gt;Inf.!$O$2,"",VLOOKUP(E180,SF.SL!F:O,10,FALSE))</f>
        <v/>
      </c>
      <c r="N180" s="99">
        <f ca="1">IFERROR(VLOOKUP(E180,F.SL!F:J,5,FALSE),"")</f>
        <v>1.01</v>
      </c>
      <c r="O180" s="55" t="str">
        <f>IF(ROW()-9&gt;Inf.!$F$10,"",VLOOKUP(E180,F.SL!F:J,4,FALSE))</f>
        <v/>
      </c>
      <c r="P180" s="54" t="str">
        <f>IF(ROW()-9&gt;Inf.!$F$10,"",VLOOKUP(E180,F.SL!F:O,10,FALSE))</f>
        <v/>
      </c>
      <c r="Q180" s="50"/>
    </row>
    <row r="181" spans="1:17" ht="21.95" customHeight="1">
      <c r="A181" s="52" t="str">
        <f ca="1">IFERROR(VLOOKUP(E181,Rec.!Q:R,2,FALSE),"")</f>
        <v/>
      </c>
      <c r="B181" s="53" t="str">
        <f ca="1">IFERROR(VLOOKUP(E181,Rec.!B:H,4,FALSE),"")</f>
        <v/>
      </c>
      <c r="C181" s="53" t="str">
        <f ca="1">IFERROR(VLOOKUP(E181,Rec.!B:H,5,FALSE),"")</f>
        <v/>
      </c>
      <c r="D181" s="52" t="str">
        <f ca="1">IFERROR(VLOOKUP(E181,Rec.!B:H,6,FALSE),"")</f>
        <v/>
      </c>
      <c r="E181" s="91" t="str">
        <f ca="1">IFERROR(VLOOKUP(ROW()-9,Rec.!T:U,2,FALSE),"")</f>
        <v/>
      </c>
      <c r="F181" s="99" t="str">
        <f ca="1">IF(AND(Inf.!C$10="Onsight",VLOOKUP(E181,Q1.SL!F:M,6,FALSE)="TOP"),VLOOKUP(E181,Q1.SL!F:M,6,FALSE)&amp;"("&amp;VLOOKUP(E181,Q1.SL!F:M,4,FALSE)&amp;")",VLOOKUP(E181,Q1.SL!F:M,6,FALSE))</f>
        <v/>
      </c>
      <c r="G181" s="99" t="str">
        <f ca="1">IF(AND(Inf.!C$10="Onsight",VLOOKUP(E181,Q2.SL!G:O,6,FALSE)="TOP"),VLOOKUP(E181,Q2.SL!G:O,6,FALSE)&amp;"("&amp;VLOOKUP(E181,Q2.SL!G:O,4,FALSE)&amp;")",VLOOKUP(E181,Q2.SL!G:O,6,FALSE))</f>
        <v/>
      </c>
      <c r="H181" s="125" t="str">
        <f ca="1">IF(AND(Inf.!C$10="Onsight",VLOOKUP(E181,Q3.SL!G:O,6,FALSE)="TOP"),VLOOKUP(E181,Q3.SL!G:O,6,FALSE)&amp;"("&amp;VLOOKUP(E181,Q3.SL!G:O,4,FALSE)&amp;")",VLOOKUP(E181,Q3.SL!G:O,6,FALSE))</f>
        <v/>
      </c>
      <c r="I181" s="125" t="str">
        <f ca="1">IF(AND(Inf.!C$10="Onsight",VLOOKUP(E181,Q4.SL!G:O,6,FALSE)="TOP"),VLOOKUP(E181,Q4.SL!G:O,6,FALSE)&amp;"("&amp;VLOOKUP(E181,Q4.SL!G:O,4,FALSE)&amp;")",VLOOKUP(E181,Q4.SL!G:O,6,FALSE))</f>
        <v/>
      </c>
      <c r="J181" s="54" t="str">
        <f ca="1">IFERROR(VLOOKUP(E181,Rec.!H:N,7,FALSE),"")</f>
        <v/>
      </c>
      <c r="K181" s="99" t="str">
        <f ca="1">IFERROR(VLOOKUP(E181,SF.SL!F:J,5,FALSE),"")</f>
        <v/>
      </c>
      <c r="L181" s="55" t="str">
        <f ca="1">IF(ROW()-9&gt;Inf.!$O$2,"",VLOOKUP(E181,SF.SL!F:J,4,FALSE))</f>
        <v/>
      </c>
      <c r="M181" s="54" t="str">
        <f ca="1">IF(ROW()-9&gt;Inf.!$O$2,"",VLOOKUP(E181,SF.SL!F:O,10,FALSE))</f>
        <v/>
      </c>
      <c r="N181" s="99">
        <f ca="1">IFERROR(VLOOKUP(E181,F.SL!F:J,5,FALSE),"")</f>
        <v>1.01</v>
      </c>
      <c r="O181" s="55" t="str">
        <f>IF(ROW()-9&gt;Inf.!$F$10,"",VLOOKUP(E181,F.SL!F:J,4,FALSE))</f>
        <v/>
      </c>
      <c r="P181" s="54" t="str">
        <f>IF(ROW()-9&gt;Inf.!$F$10,"",VLOOKUP(E181,F.SL!F:O,10,FALSE))</f>
        <v/>
      </c>
      <c r="Q181" s="50"/>
    </row>
    <row r="182" spans="1:17" ht="21.95" customHeight="1">
      <c r="A182" s="52" t="str">
        <f ca="1">IFERROR(VLOOKUP(E182,Rec.!Q:R,2,FALSE),"")</f>
        <v/>
      </c>
      <c r="B182" s="53" t="str">
        <f ca="1">IFERROR(VLOOKUP(E182,Rec.!B:H,4,FALSE),"")</f>
        <v/>
      </c>
      <c r="C182" s="53" t="str">
        <f ca="1">IFERROR(VLOOKUP(E182,Rec.!B:H,5,FALSE),"")</f>
        <v/>
      </c>
      <c r="D182" s="52" t="str">
        <f ca="1">IFERROR(VLOOKUP(E182,Rec.!B:H,6,FALSE),"")</f>
        <v/>
      </c>
      <c r="E182" s="91" t="str">
        <f ca="1">IFERROR(VLOOKUP(ROW()-9,Rec.!T:U,2,FALSE),"")</f>
        <v/>
      </c>
      <c r="F182" s="99" t="str">
        <f ca="1">IF(AND(Inf.!C$10="Onsight",VLOOKUP(E182,Q1.SL!F:M,6,FALSE)="TOP"),VLOOKUP(E182,Q1.SL!F:M,6,FALSE)&amp;"("&amp;VLOOKUP(E182,Q1.SL!F:M,4,FALSE)&amp;")",VLOOKUP(E182,Q1.SL!F:M,6,FALSE))</f>
        <v/>
      </c>
      <c r="G182" s="99" t="str">
        <f ca="1">IF(AND(Inf.!C$10="Onsight",VLOOKUP(E182,Q2.SL!G:O,6,FALSE)="TOP"),VLOOKUP(E182,Q2.SL!G:O,6,FALSE)&amp;"("&amp;VLOOKUP(E182,Q2.SL!G:O,4,FALSE)&amp;")",VLOOKUP(E182,Q2.SL!G:O,6,FALSE))</f>
        <v/>
      </c>
      <c r="H182" s="125" t="str">
        <f ca="1">IF(AND(Inf.!C$10="Onsight",VLOOKUP(E182,Q3.SL!G:O,6,FALSE)="TOP"),VLOOKUP(E182,Q3.SL!G:O,6,FALSE)&amp;"("&amp;VLOOKUP(E182,Q3.SL!G:O,4,FALSE)&amp;")",VLOOKUP(E182,Q3.SL!G:O,6,FALSE))</f>
        <v/>
      </c>
      <c r="I182" s="125" t="str">
        <f ca="1">IF(AND(Inf.!C$10="Onsight",VLOOKUP(E182,Q4.SL!G:O,6,FALSE)="TOP"),VLOOKUP(E182,Q4.SL!G:O,6,FALSE)&amp;"("&amp;VLOOKUP(E182,Q4.SL!G:O,4,FALSE)&amp;")",VLOOKUP(E182,Q4.SL!G:O,6,FALSE))</f>
        <v/>
      </c>
      <c r="J182" s="54" t="str">
        <f ca="1">IFERROR(VLOOKUP(E182,Rec.!H:N,7,FALSE),"")</f>
        <v/>
      </c>
      <c r="K182" s="99" t="str">
        <f ca="1">IFERROR(VLOOKUP(E182,SF.SL!F:J,5,FALSE),"")</f>
        <v/>
      </c>
      <c r="L182" s="55" t="str">
        <f ca="1">IF(ROW()-9&gt;Inf.!$O$2,"",VLOOKUP(E182,SF.SL!F:J,4,FALSE))</f>
        <v/>
      </c>
      <c r="M182" s="54" t="str">
        <f ca="1">IF(ROW()-9&gt;Inf.!$O$2,"",VLOOKUP(E182,SF.SL!F:O,10,FALSE))</f>
        <v/>
      </c>
      <c r="N182" s="99">
        <f ca="1">IFERROR(VLOOKUP(E182,F.SL!F:J,5,FALSE),"")</f>
        <v>1.01</v>
      </c>
      <c r="O182" s="55" t="str">
        <f>IF(ROW()-9&gt;Inf.!$F$10,"",VLOOKUP(E182,F.SL!F:J,4,FALSE))</f>
        <v/>
      </c>
      <c r="P182" s="54" t="str">
        <f>IF(ROW()-9&gt;Inf.!$F$10,"",VLOOKUP(E182,F.SL!F:O,10,FALSE))</f>
        <v/>
      </c>
      <c r="Q182" s="50"/>
    </row>
    <row r="183" spans="1:17" ht="21.95" customHeight="1">
      <c r="A183" s="52" t="str">
        <f ca="1">IFERROR(VLOOKUP(E183,Rec.!Q:R,2,FALSE),"")</f>
        <v/>
      </c>
      <c r="B183" s="53" t="str">
        <f ca="1">IFERROR(VLOOKUP(E183,Rec.!B:H,4,FALSE),"")</f>
        <v/>
      </c>
      <c r="C183" s="53" t="str">
        <f ca="1">IFERROR(VLOOKUP(E183,Rec.!B:H,5,FALSE),"")</f>
        <v/>
      </c>
      <c r="D183" s="52" t="str">
        <f ca="1">IFERROR(VLOOKUP(E183,Rec.!B:H,6,FALSE),"")</f>
        <v/>
      </c>
      <c r="E183" s="91" t="str">
        <f ca="1">IFERROR(VLOOKUP(ROW()-9,Rec.!T:U,2,FALSE),"")</f>
        <v/>
      </c>
      <c r="F183" s="99" t="str">
        <f ca="1">IF(AND(Inf.!C$10="Onsight",VLOOKUP(E183,Q1.SL!F:M,6,FALSE)="TOP"),VLOOKUP(E183,Q1.SL!F:M,6,FALSE)&amp;"("&amp;VLOOKUP(E183,Q1.SL!F:M,4,FALSE)&amp;")",VLOOKUP(E183,Q1.SL!F:M,6,FALSE))</f>
        <v/>
      </c>
      <c r="G183" s="99" t="str">
        <f ca="1">IF(AND(Inf.!C$10="Onsight",VLOOKUP(E183,Q2.SL!G:O,6,FALSE)="TOP"),VLOOKUP(E183,Q2.SL!G:O,6,FALSE)&amp;"("&amp;VLOOKUP(E183,Q2.SL!G:O,4,FALSE)&amp;")",VLOOKUP(E183,Q2.SL!G:O,6,FALSE))</f>
        <v/>
      </c>
      <c r="H183" s="125" t="str">
        <f ca="1">IF(AND(Inf.!C$10="Onsight",VLOOKUP(E183,Q3.SL!G:O,6,FALSE)="TOP"),VLOOKUP(E183,Q3.SL!G:O,6,FALSE)&amp;"("&amp;VLOOKUP(E183,Q3.SL!G:O,4,FALSE)&amp;")",VLOOKUP(E183,Q3.SL!G:O,6,FALSE))</f>
        <v/>
      </c>
      <c r="I183" s="125" t="str">
        <f ca="1">IF(AND(Inf.!C$10="Onsight",VLOOKUP(E183,Q4.SL!G:O,6,FALSE)="TOP"),VLOOKUP(E183,Q4.SL!G:O,6,FALSE)&amp;"("&amp;VLOOKUP(E183,Q4.SL!G:O,4,FALSE)&amp;")",VLOOKUP(E183,Q4.SL!G:O,6,FALSE))</f>
        <v/>
      </c>
      <c r="J183" s="54" t="str">
        <f ca="1">IFERROR(VLOOKUP(E183,Rec.!H:N,7,FALSE),"")</f>
        <v/>
      </c>
      <c r="K183" s="99" t="str">
        <f ca="1">IFERROR(VLOOKUP(E183,SF.SL!F:J,5,FALSE),"")</f>
        <v/>
      </c>
      <c r="L183" s="55" t="str">
        <f ca="1">IF(ROW()-9&gt;Inf.!$O$2,"",VLOOKUP(E183,SF.SL!F:J,4,FALSE))</f>
        <v/>
      </c>
      <c r="M183" s="54" t="str">
        <f ca="1">IF(ROW()-9&gt;Inf.!$O$2,"",VLOOKUP(E183,SF.SL!F:O,10,FALSE))</f>
        <v/>
      </c>
      <c r="N183" s="99">
        <f ca="1">IFERROR(VLOOKUP(E183,F.SL!F:J,5,FALSE),"")</f>
        <v>1.01</v>
      </c>
      <c r="O183" s="55" t="str">
        <f>IF(ROW()-9&gt;Inf.!$F$10,"",VLOOKUP(E183,F.SL!F:J,4,FALSE))</f>
        <v/>
      </c>
      <c r="P183" s="54" t="str">
        <f>IF(ROW()-9&gt;Inf.!$F$10,"",VLOOKUP(E183,F.SL!F:O,10,FALSE))</f>
        <v/>
      </c>
      <c r="Q183" s="50"/>
    </row>
    <row r="184" spans="1:17" ht="21.95" customHeight="1">
      <c r="A184" s="52" t="str">
        <f ca="1">IFERROR(VLOOKUP(E184,Rec.!Q:R,2,FALSE),"")</f>
        <v/>
      </c>
      <c r="B184" s="53" t="str">
        <f ca="1">IFERROR(VLOOKUP(E184,Rec.!B:H,4,FALSE),"")</f>
        <v/>
      </c>
      <c r="C184" s="53" t="str">
        <f ca="1">IFERROR(VLOOKUP(E184,Rec.!B:H,5,FALSE),"")</f>
        <v/>
      </c>
      <c r="D184" s="52" t="str">
        <f ca="1">IFERROR(VLOOKUP(E184,Rec.!B:H,6,FALSE),"")</f>
        <v/>
      </c>
      <c r="E184" s="91" t="str">
        <f ca="1">IFERROR(VLOOKUP(ROW()-9,Rec.!T:U,2,FALSE),"")</f>
        <v/>
      </c>
      <c r="F184" s="99" t="str">
        <f ca="1">IF(AND(Inf.!C$10="Onsight",VLOOKUP(E184,Q1.SL!F:M,6,FALSE)="TOP"),VLOOKUP(E184,Q1.SL!F:M,6,FALSE)&amp;"("&amp;VLOOKUP(E184,Q1.SL!F:M,4,FALSE)&amp;")",VLOOKUP(E184,Q1.SL!F:M,6,FALSE))</f>
        <v/>
      </c>
      <c r="G184" s="99" t="str">
        <f ca="1">IF(AND(Inf.!C$10="Onsight",VLOOKUP(E184,Q2.SL!G:O,6,FALSE)="TOP"),VLOOKUP(E184,Q2.SL!G:O,6,FALSE)&amp;"("&amp;VLOOKUP(E184,Q2.SL!G:O,4,FALSE)&amp;")",VLOOKUP(E184,Q2.SL!G:O,6,FALSE))</f>
        <v/>
      </c>
      <c r="H184" s="125" t="str">
        <f ca="1">IF(AND(Inf.!C$10="Onsight",VLOOKUP(E184,Q3.SL!G:O,6,FALSE)="TOP"),VLOOKUP(E184,Q3.SL!G:O,6,FALSE)&amp;"("&amp;VLOOKUP(E184,Q3.SL!G:O,4,FALSE)&amp;")",VLOOKUP(E184,Q3.SL!G:O,6,FALSE))</f>
        <v/>
      </c>
      <c r="I184" s="125" t="str">
        <f ca="1">IF(AND(Inf.!C$10="Onsight",VLOOKUP(E184,Q4.SL!G:O,6,FALSE)="TOP"),VLOOKUP(E184,Q4.SL!G:O,6,FALSE)&amp;"("&amp;VLOOKUP(E184,Q4.SL!G:O,4,FALSE)&amp;")",VLOOKUP(E184,Q4.SL!G:O,6,FALSE))</f>
        <v/>
      </c>
      <c r="J184" s="54" t="str">
        <f ca="1">IFERROR(VLOOKUP(E184,Rec.!H:N,7,FALSE),"")</f>
        <v/>
      </c>
      <c r="K184" s="99" t="str">
        <f ca="1">IFERROR(VLOOKUP(E184,SF.SL!F:J,5,FALSE),"")</f>
        <v/>
      </c>
      <c r="L184" s="55" t="str">
        <f ca="1">IF(ROW()-9&gt;Inf.!$O$2,"",VLOOKUP(E184,SF.SL!F:J,4,FALSE))</f>
        <v/>
      </c>
      <c r="M184" s="54" t="str">
        <f ca="1">IF(ROW()-9&gt;Inf.!$O$2,"",VLOOKUP(E184,SF.SL!F:O,10,FALSE))</f>
        <v/>
      </c>
      <c r="N184" s="99">
        <f ca="1">IFERROR(VLOOKUP(E184,F.SL!F:J,5,FALSE),"")</f>
        <v>1.01</v>
      </c>
      <c r="O184" s="55" t="str">
        <f>IF(ROW()-9&gt;Inf.!$F$10,"",VLOOKUP(E184,F.SL!F:J,4,FALSE))</f>
        <v/>
      </c>
      <c r="P184" s="54" t="str">
        <f>IF(ROW()-9&gt;Inf.!$F$10,"",VLOOKUP(E184,F.SL!F:O,10,FALSE))</f>
        <v/>
      </c>
      <c r="Q184" s="50"/>
    </row>
    <row r="185" spans="1:17" ht="21.95" customHeight="1">
      <c r="A185" s="52" t="str">
        <f ca="1">IFERROR(VLOOKUP(E185,Rec.!Q:R,2,FALSE),"")</f>
        <v/>
      </c>
      <c r="B185" s="53" t="str">
        <f ca="1">IFERROR(VLOOKUP(E185,Rec.!B:H,4,FALSE),"")</f>
        <v/>
      </c>
      <c r="C185" s="53" t="str">
        <f ca="1">IFERROR(VLOOKUP(E185,Rec.!B:H,5,FALSE),"")</f>
        <v/>
      </c>
      <c r="D185" s="52" t="str">
        <f ca="1">IFERROR(VLOOKUP(E185,Rec.!B:H,6,FALSE),"")</f>
        <v/>
      </c>
      <c r="E185" s="91" t="str">
        <f ca="1">IFERROR(VLOOKUP(ROW()-9,Rec.!T:U,2,FALSE),"")</f>
        <v/>
      </c>
      <c r="F185" s="99" t="str">
        <f ca="1">IF(AND(Inf.!C$10="Onsight",VLOOKUP(E185,Q1.SL!F:M,6,FALSE)="TOP"),VLOOKUP(E185,Q1.SL!F:M,6,FALSE)&amp;"("&amp;VLOOKUP(E185,Q1.SL!F:M,4,FALSE)&amp;")",VLOOKUP(E185,Q1.SL!F:M,6,FALSE))</f>
        <v/>
      </c>
      <c r="G185" s="99" t="str">
        <f ca="1">IF(AND(Inf.!C$10="Onsight",VLOOKUP(E185,Q2.SL!G:O,6,FALSE)="TOP"),VLOOKUP(E185,Q2.SL!G:O,6,FALSE)&amp;"("&amp;VLOOKUP(E185,Q2.SL!G:O,4,FALSE)&amp;")",VLOOKUP(E185,Q2.SL!G:O,6,FALSE))</f>
        <v/>
      </c>
      <c r="H185" s="125" t="str">
        <f ca="1">IF(AND(Inf.!C$10="Onsight",VLOOKUP(E185,Q3.SL!G:O,6,FALSE)="TOP"),VLOOKUP(E185,Q3.SL!G:O,6,FALSE)&amp;"("&amp;VLOOKUP(E185,Q3.SL!G:O,4,FALSE)&amp;")",VLOOKUP(E185,Q3.SL!G:O,6,FALSE))</f>
        <v/>
      </c>
      <c r="I185" s="125" t="str">
        <f ca="1">IF(AND(Inf.!C$10="Onsight",VLOOKUP(E185,Q4.SL!G:O,6,FALSE)="TOP"),VLOOKUP(E185,Q4.SL!G:O,6,FALSE)&amp;"("&amp;VLOOKUP(E185,Q4.SL!G:O,4,FALSE)&amp;")",VLOOKUP(E185,Q4.SL!G:O,6,FALSE))</f>
        <v/>
      </c>
      <c r="J185" s="54" t="str">
        <f ca="1">IFERROR(VLOOKUP(E185,Rec.!H:N,7,FALSE),"")</f>
        <v/>
      </c>
      <c r="K185" s="99" t="str">
        <f ca="1">IFERROR(VLOOKUP(E185,SF.SL!F:J,5,FALSE),"")</f>
        <v/>
      </c>
      <c r="L185" s="55" t="str">
        <f ca="1">IF(ROW()-9&gt;Inf.!$O$2,"",VLOOKUP(E185,SF.SL!F:J,4,FALSE))</f>
        <v/>
      </c>
      <c r="M185" s="54" t="str">
        <f ca="1">IF(ROW()-9&gt;Inf.!$O$2,"",VLOOKUP(E185,SF.SL!F:O,10,FALSE))</f>
        <v/>
      </c>
      <c r="N185" s="99">
        <f ca="1">IFERROR(VLOOKUP(E185,F.SL!F:J,5,FALSE),"")</f>
        <v>1.01</v>
      </c>
      <c r="O185" s="55" t="str">
        <f>IF(ROW()-9&gt;Inf.!$F$10,"",VLOOKUP(E185,F.SL!F:J,4,FALSE))</f>
        <v/>
      </c>
      <c r="P185" s="54" t="str">
        <f>IF(ROW()-9&gt;Inf.!$F$10,"",VLOOKUP(E185,F.SL!F:O,10,FALSE))</f>
        <v/>
      </c>
      <c r="Q185" s="50"/>
    </row>
    <row r="186" spans="1:17" ht="21.95" customHeight="1">
      <c r="A186" s="52" t="str">
        <f ca="1">IFERROR(VLOOKUP(E186,Rec.!Q:R,2,FALSE),"")</f>
        <v/>
      </c>
      <c r="B186" s="53" t="str">
        <f ca="1">IFERROR(VLOOKUP(E186,Rec.!B:H,4,FALSE),"")</f>
        <v/>
      </c>
      <c r="C186" s="53" t="str">
        <f ca="1">IFERROR(VLOOKUP(E186,Rec.!B:H,5,FALSE),"")</f>
        <v/>
      </c>
      <c r="D186" s="52" t="str">
        <f ca="1">IFERROR(VLOOKUP(E186,Rec.!B:H,6,FALSE),"")</f>
        <v/>
      </c>
      <c r="E186" s="91" t="str">
        <f ca="1">IFERROR(VLOOKUP(ROW()-9,Rec.!T:U,2,FALSE),"")</f>
        <v/>
      </c>
      <c r="F186" s="99" t="str">
        <f ca="1">IF(AND(Inf.!C$10="Onsight",VLOOKUP(E186,Q1.SL!F:M,6,FALSE)="TOP"),VLOOKUP(E186,Q1.SL!F:M,6,FALSE)&amp;"("&amp;VLOOKUP(E186,Q1.SL!F:M,4,FALSE)&amp;")",VLOOKUP(E186,Q1.SL!F:M,6,FALSE))</f>
        <v/>
      </c>
      <c r="G186" s="99" t="str">
        <f ca="1">IF(AND(Inf.!C$10="Onsight",VLOOKUP(E186,Q2.SL!G:O,6,FALSE)="TOP"),VLOOKUP(E186,Q2.SL!G:O,6,FALSE)&amp;"("&amp;VLOOKUP(E186,Q2.SL!G:O,4,FALSE)&amp;")",VLOOKUP(E186,Q2.SL!G:O,6,FALSE))</f>
        <v/>
      </c>
      <c r="H186" s="125" t="str">
        <f ca="1">IF(AND(Inf.!C$10="Onsight",VLOOKUP(E186,Q3.SL!G:O,6,FALSE)="TOP"),VLOOKUP(E186,Q3.SL!G:O,6,FALSE)&amp;"("&amp;VLOOKUP(E186,Q3.SL!G:O,4,FALSE)&amp;")",VLOOKUP(E186,Q3.SL!G:O,6,FALSE))</f>
        <v/>
      </c>
      <c r="I186" s="125" t="str">
        <f ca="1">IF(AND(Inf.!C$10="Onsight",VLOOKUP(E186,Q4.SL!G:O,6,FALSE)="TOP"),VLOOKUP(E186,Q4.SL!G:O,6,FALSE)&amp;"("&amp;VLOOKUP(E186,Q4.SL!G:O,4,FALSE)&amp;")",VLOOKUP(E186,Q4.SL!G:O,6,FALSE))</f>
        <v/>
      </c>
      <c r="J186" s="54" t="str">
        <f ca="1">IFERROR(VLOOKUP(E186,Rec.!H:N,7,FALSE),"")</f>
        <v/>
      </c>
      <c r="K186" s="99" t="str">
        <f ca="1">IFERROR(VLOOKUP(E186,SF.SL!F:J,5,FALSE),"")</f>
        <v/>
      </c>
      <c r="L186" s="55" t="str">
        <f ca="1">IF(ROW()-9&gt;Inf.!$O$2,"",VLOOKUP(E186,SF.SL!F:J,4,FALSE))</f>
        <v/>
      </c>
      <c r="M186" s="54" t="str">
        <f ca="1">IF(ROW()-9&gt;Inf.!$O$2,"",VLOOKUP(E186,SF.SL!F:O,10,FALSE))</f>
        <v/>
      </c>
      <c r="N186" s="99">
        <f ca="1">IFERROR(VLOOKUP(E186,F.SL!F:J,5,FALSE),"")</f>
        <v>1.01</v>
      </c>
      <c r="O186" s="55" t="str">
        <f>IF(ROW()-9&gt;Inf.!$F$10,"",VLOOKUP(E186,F.SL!F:J,4,FALSE))</f>
        <v/>
      </c>
      <c r="P186" s="54" t="str">
        <f>IF(ROW()-9&gt;Inf.!$F$10,"",VLOOKUP(E186,F.SL!F:O,10,FALSE))</f>
        <v/>
      </c>
      <c r="Q186" s="50"/>
    </row>
    <row r="187" spans="1:17" ht="21.95" customHeight="1">
      <c r="A187" s="52" t="str">
        <f ca="1">IFERROR(VLOOKUP(E187,Rec.!Q:R,2,FALSE),"")</f>
        <v/>
      </c>
      <c r="B187" s="53" t="str">
        <f ca="1">IFERROR(VLOOKUP(E187,Rec.!B:H,4,FALSE),"")</f>
        <v/>
      </c>
      <c r="C187" s="53" t="str">
        <f ca="1">IFERROR(VLOOKUP(E187,Rec.!B:H,5,FALSE),"")</f>
        <v/>
      </c>
      <c r="D187" s="52" t="str">
        <f ca="1">IFERROR(VLOOKUP(E187,Rec.!B:H,6,FALSE),"")</f>
        <v/>
      </c>
      <c r="E187" s="91" t="str">
        <f ca="1">IFERROR(VLOOKUP(ROW()-9,Rec.!T:U,2,FALSE),"")</f>
        <v/>
      </c>
      <c r="F187" s="99" t="str">
        <f ca="1">IF(AND(Inf.!C$10="Onsight",VLOOKUP(E187,Q1.SL!F:M,6,FALSE)="TOP"),VLOOKUP(E187,Q1.SL!F:M,6,FALSE)&amp;"("&amp;VLOOKUP(E187,Q1.SL!F:M,4,FALSE)&amp;")",VLOOKUP(E187,Q1.SL!F:M,6,FALSE))</f>
        <v/>
      </c>
      <c r="G187" s="99" t="str">
        <f ca="1">IF(AND(Inf.!C$10="Onsight",VLOOKUP(E187,Q2.SL!G:O,6,FALSE)="TOP"),VLOOKUP(E187,Q2.SL!G:O,6,FALSE)&amp;"("&amp;VLOOKUP(E187,Q2.SL!G:O,4,FALSE)&amp;")",VLOOKUP(E187,Q2.SL!G:O,6,FALSE))</f>
        <v/>
      </c>
      <c r="H187" s="125" t="str">
        <f ca="1">IF(AND(Inf.!C$10="Onsight",VLOOKUP(E187,Q3.SL!G:O,6,FALSE)="TOP"),VLOOKUP(E187,Q3.SL!G:O,6,FALSE)&amp;"("&amp;VLOOKUP(E187,Q3.SL!G:O,4,FALSE)&amp;")",VLOOKUP(E187,Q3.SL!G:O,6,FALSE))</f>
        <v/>
      </c>
      <c r="I187" s="125" t="str">
        <f ca="1">IF(AND(Inf.!C$10="Onsight",VLOOKUP(E187,Q4.SL!G:O,6,FALSE)="TOP"),VLOOKUP(E187,Q4.SL!G:O,6,FALSE)&amp;"("&amp;VLOOKUP(E187,Q4.SL!G:O,4,FALSE)&amp;")",VLOOKUP(E187,Q4.SL!G:O,6,FALSE))</f>
        <v/>
      </c>
      <c r="J187" s="54" t="str">
        <f ca="1">IFERROR(VLOOKUP(E187,Rec.!H:N,7,FALSE),"")</f>
        <v/>
      </c>
      <c r="K187" s="99" t="str">
        <f ca="1">IFERROR(VLOOKUP(E187,SF.SL!F:J,5,FALSE),"")</f>
        <v/>
      </c>
      <c r="L187" s="55" t="str">
        <f ca="1">IF(ROW()-9&gt;Inf.!$O$2,"",VLOOKUP(E187,SF.SL!F:J,4,FALSE))</f>
        <v/>
      </c>
      <c r="M187" s="54" t="str">
        <f ca="1">IF(ROW()-9&gt;Inf.!$O$2,"",VLOOKUP(E187,SF.SL!F:O,10,FALSE))</f>
        <v/>
      </c>
      <c r="N187" s="99">
        <f ca="1">IFERROR(VLOOKUP(E187,F.SL!F:J,5,FALSE),"")</f>
        <v>1.01</v>
      </c>
      <c r="O187" s="55" t="str">
        <f>IF(ROW()-9&gt;Inf.!$F$10,"",VLOOKUP(E187,F.SL!F:J,4,FALSE))</f>
        <v/>
      </c>
      <c r="P187" s="54" t="str">
        <f>IF(ROW()-9&gt;Inf.!$F$10,"",VLOOKUP(E187,F.SL!F:O,10,FALSE))</f>
        <v/>
      </c>
      <c r="Q187" s="50"/>
    </row>
    <row r="188" spans="1:17" ht="21.95" customHeight="1">
      <c r="A188" s="52" t="str">
        <f ca="1">IFERROR(VLOOKUP(E188,Rec.!Q:R,2,FALSE),"")</f>
        <v/>
      </c>
      <c r="B188" s="53" t="str">
        <f ca="1">IFERROR(VLOOKUP(E188,Rec.!B:H,4,FALSE),"")</f>
        <v/>
      </c>
      <c r="C188" s="53" t="str">
        <f ca="1">IFERROR(VLOOKUP(E188,Rec.!B:H,5,FALSE),"")</f>
        <v/>
      </c>
      <c r="D188" s="52" t="str">
        <f ca="1">IFERROR(VLOOKUP(E188,Rec.!B:H,6,FALSE),"")</f>
        <v/>
      </c>
      <c r="E188" s="91" t="str">
        <f ca="1">IFERROR(VLOOKUP(ROW()-9,Rec.!T:U,2,FALSE),"")</f>
        <v/>
      </c>
      <c r="F188" s="99" t="str">
        <f ca="1">IF(AND(Inf.!C$10="Onsight",VLOOKUP(E188,Q1.SL!F:M,6,FALSE)="TOP"),VLOOKUP(E188,Q1.SL!F:M,6,FALSE)&amp;"("&amp;VLOOKUP(E188,Q1.SL!F:M,4,FALSE)&amp;")",VLOOKUP(E188,Q1.SL!F:M,6,FALSE))</f>
        <v/>
      </c>
      <c r="G188" s="99" t="str">
        <f ca="1">IF(AND(Inf.!C$10="Onsight",VLOOKUP(E188,Q2.SL!G:O,6,FALSE)="TOP"),VLOOKUP(E188,Q2.SL!G:O,6,FALSE)&amp;"("&amp;VLOOKUP(E188,Q2.SL!G:O,4,FALSE)&amp;")",VLOOKUP(E188,Q2.SL!G:O,6,FALSE))</f>
        <v/>
      </c>
      <c r="H188" s="125" t="str">
        <f ca="1">IF(AND(Inf.!C$10="Onsight",VLOOKUP(E188,Q3.SL!G:O,6,FALSE)="TOP"),VLOOKUP(E188,Q3.SL!G:O,6,FALSE)&amp;"("&amp;VLOOKUP(E188,Q3.SL!G:O,4,FALSE)&amp;")",VLOOKUP(E188,Q3.SL!G:O,6,FALSE))</f>
        <v/>
      </c>
      <c r="I188" s="125" t="str">
        <f ca="1">IF(AND(Inf.!C$10="Onsight",VLOOKUP(E188,Q4.SL!G:O,6,FALSE)="TOP"),VLOOKUP(E188,Q4.SL!G:O,6,FALSE)&amp;"("&amp;VLOOKUP(E188,Q4.SL!G:O,4,FALSE)&amp;")",VLOOKUP(E188,Q4.SL!G:O,6,FALSE))</f>
        <v/>
      </c>
      <c r="J188" s="54" t="str">
        <f ca="1">IFERROR(VLOOKUP(E188,Rec.!H:N,7,FALSE),"")</f>
        <v/>
      </c>
      <c r="K188" s="99" t="str">
        <f ca="1">IFERROR(VLOOKUP(E188,SF.SL!F:J,5,FALSE),"")</f>
        <v/>
      </c>
      <c r="L188" s="55" t="str">
        <f ca="1">IF(ROW()-9&gt;Inf.!$O$2,"",VLOOKUP(E188,SF.SL!F:J,4,FALSE))</f>
        <v/>
      </c>
      <c r="M188" s="54" t="str">
        <f ca="1">IF(ROW()-9&gt;Inf.!$O$2,"",VLOOKUP(E188,SF.SL!F:O,10,FALSE))</f>
        <v/>
      </c>
      <c r="N188" s="99">
        <f ca="1">IFERROR(VLOOKUP(E188,F.SL!F:J,5,FALSE),"")</f>
        <v>1.01</v>
      </c>
      <c r="O188" s="55" t="str">
        <f>IF(ROW()-9&gt;Inf.!$F$10,"",VLOOKUP(E188,F.SL!F:J,4,FALSE))</f>
        <v/>
      </c>
      <c r="P188" s="54" t="str">
        <f>IF(ROW()-9&gt;Inf.!$F$10,"",VLOOKUP(E188,F.SL!F:O,10,FALSE))</f>
        <v/>
      </c>
      <c r="Q188" s="50"/>
    </row>
    <row r="189" spans="1:17" ht="21.95" customHeight="1">
      <c r="A189" s="52" t="str">
        <f ca="1">IFERROR(VLOOKUP(E189,Rec.!Q:R,2,FALSE),"")</f>
        <v/>
      </c>
      <c r="B189" s="53" t="str">
        <f ca="1">IFERROR(VLOOKUP(E189,Rec.!B:H,4,FALSE),"")</f>
        <v/>
      </c>
      <c r="C189" s="53" t="str">
        <f ca="1">IFERROR(VLOOKUP(E189,Rec.!B:H,5,FALSE),"")</f>
        <v/>
      </c>
      <c r="D189" s="52" t="str">
        <f ca="1">IFERROR(VLOOKUP(E189,Rec.!B:H,6,FALSE),"")</f>
        <v/>
      </c>
      <c r="E189" s="91" t="str">
        <f ca="1">IFERROR(VLOOKUP(ROW()-9,Rec.!T:U,2,FALSE),"")</f>
        <v/>
      </c>
      <c r="F189" s="99" t="str">
        <f ca="1">IF(AND(Inf.!C$10="Onsight",VLOOKUP(E189,Q1.SL!F:M,6,FALSE)="TOP"),VLOOKUP(E189,Q1.SL!F:M,6,FALSE)&amp;"("&amp;VLOOKUP(E189,Q1.SL!F:M,4,FALSE)&amp;")",VLOOKUP(E189,Q1.SL!F:M,6,FALSE))</f>
        <v/>
      </c>
      <c r="G189" s="99" t="str">
        <f ca="1">IF(AND(Inf.!C$10="Onsight",VLOOKUP(E189,Q2.SL!G:O,6,FALSE)="TOP"),VLOOKUP(E189,Q2.SL!G:O,6,FALSE)&amp;"("&amp;VLOOKUP(E189,Q2.SL!G:O,4,FALSE)&amp;")",VLOOKUP(E189,Q2.SL!G:O,6,FALSE))</f>
        <v/>
      </c>
      <c r="H189" s="125" t="str">
        <f ca="1">IF(AND(Inf.!C$10="Onsight",VLOOKUP(E189,Q3.SL!G:O,6,FALSE)="TOP"),VLOOKUP(E189,Q3.SL!G:O,6,FALSE)&amp;"("&amp;VLOOKUP(E189,Q3.SL!G:O,4,FALSE)&amp;")",VLOOKUP(E189,Q3.SL!G:O,6,FALSE))</f>
        <v/>
      </c>
      <c r="I189" s="125" t="str">
        <f ca="1">IF(AND(Inf.!C$10="Onsight",VLOOKUP(E189,Q4.SL!G:O,6,FALSE)="TOP"),VLOOKUP(E189,Q4.SL!G:O,6,FALSE)&amp;"("&amp;VLOOKUP(E189,Q4.SL!G:O,4,FALSE)&amp;")",VLOOKUP(E189,Q4.SL!G:O,6,FALSE))</f>
        <v/>
      </c>
      <c r="J189" s="54" t="str">
        <f ca="1">IFERROR(VLOOKUP(E189,Rec.!H:N,7,FALSE),"")</f>
        <v/>
      </c>
      <c r="K189" s="99" t="str">
        <f ca="1">IFERROR(VLOOKUP(E189,SF.SL!F:J,5,FALSE),"")</f>
        <v/>
      </c>
      <c r="L189" s="55" t="str">
        <f ca="1">IF(ROW()-9&gt;Inf.!$O$2,"",VLOOKUP(E189,SF.SL!F:J,4,FALSE))</f>
        <v/>
      </c>
      <c r="M189" s="54" t="str">
        <f ca="1">IF(ROW()-9&gt;Inf.!$O$2,"",VLOOKUP(E189,SF.SL!F:O,10,FALSE))</f>
        <v/>
      </c>
      <c r="N189" s="99">
        <f ca="1">IFERROR(VLOOKUP(E189,F.SL!F:J,5,FALSE),"")</f>
        <v>1.01</v>
      </c>
      <c r="O189" s="55" t="str">
        <f>IF(ROW()-9&gt;Inf.!$F$10,"",VLOOKUP(E189,F.SL!F:J,4,FALSE))</f>
        <v/>
      </c>
      <c r="P189" s="54" t="str">
        <f>IF(ROW()-9&gt;Inf.!$F$10,"",VLOOKUP(E189,F.SL!F:O,10,FALSE))</f>
        <v/>
      </c>
      <c r="Q189" s="50"/>
    </row>
    <row r="190" spans="1:17" ht="21.95" customHeight="1">
      <c r="A190" s="52" t="str">
        <f ca="1">IFERROR(VLOOKUP(E190,Rec.!Q:R,2,FALSE),"")</f>
        <v/>
      </c>
      <c r="B190" s="53" t="str">
        <f ca="1">IFERROR(VLOOKUP(E190,Rec.!B:H,4,FALSE),"")</f>
        <v/>
      </c>
      <c r="C190" s="53" t="str">
        <f ca="1">IFERROR(VLOOKUP(E190,Rec.!B:H,5,FALSE),"")</f>
        <v/>
      </c>
      <c r="D190" s="52" t="str">
        <f ca="1">IFERROR(VLOOKUP(E190,Rec.!B:H,6,FALSE),"")</f>
        <v/>
      </c>
      <c r="E190" s="91" t="str">
        <f ca="1">IFERROR(VLOOKUP(ROW()-9,Rec.!T:U,2,FALSE),"")</f>
        <v/>
      </c>
      <c r="F190" s="99" t="str">
        <f ca="1">IF(AND(Inf.!C$10="Onsight",VLOOKUP(E190,Q1.SL!F:M,6,FALSE)="TOP"),VLOOKUP(E190,Q1.SL!F:M,6,FALSE)&amp;"("&amp;VLOOKUP(E190,Q1.SL!F:M,4,FALSE)&amp;")",VLOOKUP(E190,Q1.SL!F:M,6,FALSE))</f>
        <v/>
      </c>
      <c r="G190" s="99" t="str">
        <f ca="1">IF(AND(Inf.!C$10="Onsight",VLOOKUP(E190,Q2.SL!G:O,6,FALSE)="TOP"),VLOOKUP(E190,Q2.SL!G:O,6,FALSE)&amp;"("&amp;VLOOKUP(E190,Q2.SL!G:O,4,FALSE)&amp;")",VLOOKUP(E190,Q2.SL!G:O,6,FALSE))</f>
        <v/>
      </c>
      <c r="H190" s="125" t="str">
        <f ca="1">IF(AND(Inf.!C$10="Onsight",VLOOKUP(E190,Q3.SL!G:O,6,FALSE)="TOP"),VLOOKUP(E190,Q3.SL!G:O,6,FALSE)&amp;"("&amp;VLOOKUP(E190,Q3.SL!G:O,4,FALSE)&amp;")",VLOOKUP(E190,Q3.SL!G:O,6,FALSE))</f>
        <v/>
      </c>
      <c r="I190" s="125" t="str">
        <f ca="1">IF(AND(Inf.!C$10="Onsight",VLOOKUP(E190,Q4.SL!G:O,6,FALSE)="TOP"),VLOOKUP(E190,Q4.SL!G:O,6,FALSE)&amp;"("&amp;VLOOKUP(E190,Q4.SL!G:O,4,FALSE)&amp;")",VLOOKUP(E190,Q4.SL!G:O,6,FALSE))</f>
        <v/>
      </c>
      <c r="J190" s="54" t="str">
        <f ca="1">IFERROR(VLOOKUP(E190,Rec.!H:N,7,FALSE),"")</f>
        <v/>
      </c>
      <c r="K190" s="99" t="str">
        <f ca="1">IFERROR(VLOOKUP(E190,SF.SL!F:J,5,FALSE),"")</f>
        <v/>
      </c>
      <c r="L190" s="55" t="str">
        <f ca="1">IF(ROW()-9&gt;Inf.!$O$2,"",VLOOKUP(E190,SF.SL!F:J,4,FALSE))</f>
        <v/>
      </c>
      <c r="M190" s="54" t="str">
        <f ca="1">IF(ROW()-9&gt;Inf.!$O$2,"",VLOOKUP(E190,SF.SL!F:O,10,FALSE))</f>
        <v/>
      </c>
      <c r="N190" s="99">
        <f ca="1">IFERROR(VLOOKUP(E190,F.SL!F:J,5,FALSE),"")</f>
        <v>1.01</v>
      </c>
      <c r="O190" s="55" t="str">
        <f>IF(ROW()-9&gt;Inf.!$F$10,"",VLOOKUP(E190,F.SL!F:J,4,FALSE))</f>
        <v/>
      </c>
      <c r="P190" s="54" t="str">
        <f>IF(ROW()-9&gt;Inf.!$F$10,"",VLOOKUP(E190,F.SL!F:O,10,FALSE))</f>
        <v/>
      </c>
      <c r="Q190" s="50"/>
    </row>
    <row r="191" spans="1:17" ht="21.95" customHeight="1">
      <c r="A191" s="52" t="str">
        <f ca="1">IFERROR(VLOOKUP(E191,Rec.!Q:R,2,FALSE),"")</f>
        <v/>
      </c>
      <c r="B191" s="53" t="str">
        <f ca="1">IFERROR(VLOOKUP(E191,Rec.!B:H,4,FALSE),"")</f>
        <v/>
      </c>
      <c r="C191" s="53" t="str">
        <f ca="1">IFERROR(VLOOKUP(E191,Rec.!B:H,5,FALSE),"")</f>
        <v/>
      </c>
      <c r="D191" s="52" t="str">
        <f ca="1">IFERROR(VLOOKUP(E191,Rec.!B:H,6,FALSE),"")</f>
        <v/>
      </c>
      <c r="E191" s="91" t="str">
        <f ca="1">IFERROR(VLOOKUP(ROW()-9,Rec.!T:U,2,FALSE),"")</f>
        <v/>
      </c>
      <c r="F191" s="99" t="str">
        <f ca="1">IF(AND(Inf.!C$10="Onsight",VLOOKUP(E191,Q1.SL!F:M,6,FALSE)="TOP"),VLOOKUP(E191,Q1.SL!F:M,6,FALSE)&amp;"("&amp;VLOOKUP(E191,Q1.SL!F:M,4,FALSE)&amp;")",VLOOKUP(E191,Q1.SL!F:M,6,FALSE))</f>
        <v/>
      </c>
      <c r="G191" s="99" t="str">
        <f ca="1">IF(AND(Inf.!C$10="Onsight",VLOOKUP(E191,Q2.SL!G:O,6,FALSE)="TOP"),VLOOKUP(E191,Q2.SL!G:O,6,FALSE)&amp;"("&amp;VLOOKUP(E191,Q2.SL!G:O,4,FALSE)&amp;")",VLOOKUP(E191,Q2.SL!G:O,6,FALSE))</f>
        <v/>
      </c>
      <c r="H191" s="125" t="str">
        <f ca="1">IF(AND(Inf.!C$10="Onsight",VLOOKUP(E191,Q3.SL!G:O,6,FALSE)="TOP"),VLOOKUP(E191,Q3.SL!G:O,6,FALSE)&amp;"("&amp;VLOOKUP(E191,Q3.SL!G:O,4,FALSE)&amp;")",VLOOKUP(E191,Q3.SL!G:O,6,FALSE))</f>
        <v/>
      </c>
      <c r="I191" s="125" t="str">
        <f ca="1">IF(AND(Inf.!C$10="Onsight",VLOOKUP(E191,Q4.SL!G:O,6,FALSE)="TOP"),VLOOKUP(E191,Q4.SL!G:O,6,FALSE)&amp;"("&amp;VLOOKUP(E191,Q4.SL!G:O,4,FALSE)&amp;")",VLOOKUP(E191,Q4.SL!G:O,6,FALSE))</f>
        <v/>
      </c>
      <c r="J191" s="54" t="str">
        <f ca="1">IFERROR(VLOOKUP(E191,Rec.!H:N,7,FALSE),"")</f>
        <v/>
      </c>
      <c r="K191" s="99" t="str">
        <f ca="1">IFERROR(VLOOKUP(E191,SF.SL!F:J,5,FALSE),"")</f>
        <v/>
      </c>
      <c r="L191" s="55" t="str">
        <f ca="1">IF(ROW()-9&gt;Inf.!$O$2,"",VLOOKUP(E191,SF.SL!F:J,4,FALSE))</f>
        <v/>
      </c>
      <c r="M191" s="54" t="str">
        <f ca="1">IF(ROW()-9&gt;Inf.!$O$2,"",VLOOKUP(E191,SF.SL!F:O,10,FALSE))</f>
        <v/>
      </c>
      <c r="N191" s="99">
        <f ca="1">IFERROR(VLOOKUP(E191,F.SL!F:J,5,FALSE),"")</f>
        <v>1.01</v>
      </c>
      <c r="O191" s="55" t="str">
        <f>IF(ROW()-9&gt;Inf.!$F$10,"",VLOOKUP(E191,F.SL!F:J,4,FALSE))</f>
        <v/>
      </c>
      <c r="P191" s="54" t="str">
        <f>IF(ROW()-9&gt;Inf.!$F$10,"",VLOOKUP(E191,F.SL!F:O,10,FALSE))</f>
        <v/>
      </c>
      <c r="Q191" s="50"/>
    </row>
    <row r="192" spans="1:17" ht="21.95" customHeight="1">
      <c r="A192" s="52" t="str">
        <f ca="1">IFERROR(VLOOKUP(E192,Rec.!Q:R,2,FALSE),"")</f>
        <v/>
      </c>
      <c r="B192" s="53" t="str">
        <f ca="1">IFERROR(VLOOKUP(E192,Rec.!B:H,4,FALSE),"")</f>
        <v/>
      </c>
      <c r="C192" s="53" t="str">
        <f ca="1">IFERROR(VLOOKUP(E192,Rec.!B:H,5,FALSE),"")</f>
        <v/>
      </c>
      <c r="D192" s="52" t="str">
        <f ca="1">IFERROR(VLOOKUP(E192,Rec.!B:H,6,FALSE),"")</f>
        <v/>
      </c>
      <c r="E192" s="91" t="str">
        <f ca="1">IFERROR(VLOOKUP(ROW()-9,Rec.!T:U,2,FALSE),"")</f>
        <v/>
      </c>
      <c r="F192" s="99" t="str">
        <f ca="1">IF(AND(Inf.!C$10="Onsight",VLOOKUP(E192,Q1.SL!F:M,6,FALSE)="TOP"),VLOOKUP(E192,Q1.SL!F:M,6,FALSE)&amp;"("&amp;VLOOKUP(E192,Q1.SL!F:M,4,FALSE)&amp;")",VLOOKUP(E192,Q1.SL!F:M,6,FALSE))</f>
        <v/>
      </c>
      <c r="G192" s="99" t="str">
        <f ca="1">IF(AND(Inf.!C$10="Onsight",VLOOKUP(E192,Q2.SL!G:O,6,FALSE)="TOP"),VLOOKUP(E192,Q2.SL!G:O,6,FALSE)&amp;"("&amp;VLOOKUP(E192,Q2.SL!G:O,4,FALSE)&amp;")",VLOOKUP(E192,Q2.SL!G:O,6,FALSE))</f>
        <v/>
      </c>
      <c r="H192" s="125" t="str">
        <f ca="1">IF(AND(Inf.!C$10="Onsight",VLOOKUP(E192,Q3.SL!G:O,6,FALSE)="TOP"),VLOOKUP(E192,Q3.SL!G:O,6,FALSE)&amp;"("&amp;VLOOKUP(E192,Q3.SL!G:O,4,FALSE)&amp;")",VLOOKUP(E192,Q3.SL!G:O,6,FALSE))</f>
        <v/>
      </c>
      <c r="I192" s="125" t="str">
        <f ca="1">IF(AND(Inf.!C$10="Onsight",VLOOKUP(E192,Q4.SL!G:O,6,FALSE)="TOP"),VLOOKUP(E192,Q4.SL!G:O,6,FALSE)&amp;"("&amp;VLOOKUP(E192,Q4.SL!G:O,4,FALSE)&amp;")",VLOOKUP(E192,Q4.SL!G:O,6,FALSE))</f>
        <v/>
      </c>
      <c r="J192" s="54" t="str">
        <f ca="1">IFERROR(VLOOKUP(E192,Rec.!H:N,7,FALSE),"")</f>
        <v/>
      </c>
      <c r="K192" s="99" t="str">
        <f ca="1">IFERROR(VLOOKUP(E192,SF.SL!F:J,5,FALSE),"")</f>
        <v/>
      </c>
      <c r="L192" s="55" t="str">
        <f ca="1">IF(ROW()-9&gt;Inf.!$O$2,"",VLOOKUP(E192,SF.SL!F:J,4,FALSE))</f>
        <v/>
      </c>
      <c r="M192" s="54" t="str">
        <f ca="1">IF(ROW()-9&gt;Inf.!$O$2,"",VLOOKUP(E192,SF.SL!F:O,10,FALSE))</f>
        <v/>
      </c>
      <c r="N192" s="99">
        <f ca="1">IFERROR(VLOOKUP(E192,F.SL!F:J,5,FALSE),"")</f>
        <v>1.01</v>
      </c>
      <c r="O192" s="55" t="str">
        <f>IF(ROW()-9&gt;Inf.!$F$10,"",VLOOKUP(E192,F.SL!F:J,4,FALSE))</f>
        <v/>
      </c>
      <c r="P192" s="54" t="str">
        <f>IF(ROW()-9&gt;Inf.!$F$10,"",VLOOKUP(E192,F.SL!F:O,10,FALSE))</f>
        <v/>
      </c>
      <c r="Q192" s="50"/>
    </row>
    <row r="193" spans="1:17" ht="21.95" customHeight="1">
      <c r="A193" s="52" t="str">
        <f ca="1">IFERROR(VLOOKUP(E193,Rec.!Q:R,2,FALSE),"")</f>
        <v/>
      </c>
      <c r="B193" s="53" t="str">
        <f ca="1">IFERROR(VLOOKUP(E193,Rec.!B:H,4,FALSE),"")</f>
        <v/>
      </c>
      <c r="C193" s="53" t="str">
        <f ca="1">IFERROR(VLOOKUP(E193,Rec.!B:H,5,FALSE),"")</f>
        <v/>
      </c>
      <c r="D193" s="52" t="str">
        <f ca="1">IFERROR(VLOOKUP(E193,Rec.!B:H,6,FALSE),"")</f>
        <v/>
      </c>
      <c r="E193" s="91" t="str">
        <f ca="1">IFERROR(VLOOKUP(ROW()-9,Rec.!T:U,2,FALSE),"")</f>
        <v/>
      </c>
      <c r="F193" s="99" t="str">
        <f ca="1">IF(AND(Inf.!C$10="Onsight",VLOOKUP(E193,Q1.SL!F:M,6,FALSE)="TOP"),VLOOKUP(E193,Q1.SL!F:M,6,FALSE)&amp;"("&amp;VLOOKUP(E193,Q1.SL!F:M,4,FALSE)&amp;")",VLOOKUP(E193,Q1.SL!F:M,6,FALSE))</f>
        <v/>
      </c>
      <c r="G193" s="99" t="str">
        <f ca="1">IF(AND(Inf.!C$10="Onsight",VLOOKUP(E193,Q2.SL!G:O,6,FALSE)="TOP"),VLOOKUP(E193,Q2.SL!G:O,6,FALSE)&amp;"("&amp;VLOOKUP(E193,Q2.SL!G:O,4,FALSE)&amp;")",VLOOKUP(E193,Q2.SL!G:O,6,FALSE))</f>
        <v/>
      </c>
      <c r="H193" s="125" t="str">
        <f ca="1">IF(AND(Inf.!C$10="Onsight",VLOOKUP(E193,Q3.SL!G:O,6,FALSE)="TOP"),VLOOKUP(E193,Q3.SL!G:O,6,FALSE)&amp;"("&amp;VLOOKUP(E193,Q3.SL!G:O,4,FALSE)&amp;")",VLOOKUP(E193,Q3.SL!G:O,6,FALSE))</f>
        <v/>
      </c>
      <c r="I193" s="125" t="str">
        <f ca="1">IF(AND(Inf.!C$10="Onsight",VLOOKUP(E193,Q4.SL!G:O,6,FALSE)="TOP"),VLOOKUP(E193,Q4.SL!G:O,6,FALSE)&amp;"("&amp;VLOOKUP(E193,Q4.SL!G:O,4,FALSE)&amp;")",VLOOKUP(E193,Q4.SL!G:O,6,FALSE))</f>
        <v/>
      </c>
      <c r="J193" s="54" t="str">
        <f ca="1">IFERROR(VLOOKUP(E193,Rec.!H:N,7,FALSE),"")</f>
        <v/>
      </c>
      <c r="K193" s="99" t="str">
        <f ca="1">IFERROR(VLOOKUP(E193,SF.SL!F:J,5,FALSE),"")</f>
        <v/>
      </c>
      <c r="L193" s="55" t="str">
        <f ca="1">IF(ROW()-9&gt;Inf.!$O$2,"",VLOOKUP(E193,SF.SL!F:J,4,FALSE))</f>
        <v/>
      </c>
      <c r="M193" s="54" t="str">
        <f ca="1">IF(ROW()-9&gt;Inf.!$O$2,"",VLOOKUP(E193,SF.SL!F:O,10,FALSE))</f>
        <v/>
      </c>
      <c r="N193" s="99">
        <f ca="1">IFERROR(VLOOKUP(E193,F.SL!F:J,5,FALSE),"")</f>
        <v>1.01</v>
      </c>
      <c r="O193" s="55" t="str">
        <f>IF(ROW()-9&gt;Inf.!$F$10,"",VLOOKUP(E193,F.SL!F:J,4,FALSE))</f>
        <v/>
      </c>
      <c r="P193" s="54" t="str">
        <f>IF(ROW()-9&gt;Inf.!$F$10,"",VLOOKUP(E193,F.SL!F:O,10,FALSE))</f>
        <v/>
      </c>
      <c r="Q193" s="50"/>
    </row>
    <row r="194" spans="1:17" ht="21.95" customHeight="1">
      <c r="A194" s="52" t="str">
        <f ca="1">IFERROR(VLOOKUP(E194,Rec.!Q:R,2,FALSE),"")</f>
        <v/>
      </c>
      <c r="B194" s="53" t="str">
        <f ca="1">IFERROR(VLOOKUP(E194,Rec.!B:H,4,FALSE),"")</f>
        <v/>
      </c>
      <c r="C194" s="53" t="str">
        <f ca="1">IFERROR(VLOOKUP(E194,Rec.!B:H,5,FALSE),"")</f>
        <v/>
      </c>
      <c r="D194" s="52" t="str">
        <f ca="1">IFERROR(VLOOKUP(E194,Rec.!B:H,6,FALSE),"")</f>
        <v/>
      </c>
      <c r="E194" s="91" t="str">
        <f ca="1">IFERROR(VLOOKUP(ROW()-9,Rec.!T:U,2,FALSE),"")</f>
        <v/>
      </c>
      <c r="F194" s="99" t="str">
        <f ca="1">IF(AND(Inf.!C$10="Onsight",VLOOKUP(E194,Q1.SL!F:M,6,FALSE)="TOP"),VLOOKUP(E194,Q1.SL!F:M,6,FALSE)&amp;"("&amp;VLOOKUP(E194,Q1.SL!F:M,4,FALSE)&amp;")",VLOOKUP(E194,Q1.SL!F:M,6,FALSE))</f>
        <v/>
      </c>
      <c r="G194" s="99" t="str">
        <f ca="1">IF(AND(Inf.!C$10="Onsight",VLOOKUP(E194,Q2.SL!G:O,6,FALSE)="TOP"),VLOOKUP(E194,Q2.SL!G:O,6,FALSE)&amp;"("&amp;VLOOKUP(E194,Q2.SL!G:O,4,FALSE)&amp;")",VLOOKUP(E194,Q2.SL!G:O,6,FALSE))</f>
        <v/>
      </c>
      <c r="H194" s="125" t="str">
        <f ca="1">IF(AND(Inf.!C$10="Onsight",VLOOKUP(E194,Q3.SL!G:O,6,FALSE)="TOP"),VLOOKUP(E194,Q3.SL!G:O,6,FALSE)&amp;"("&amp;VLOOKUP(E194,Q3.SL!G:O,4,FALSE)&amp;")",VLOOKUP(E194,Q3.SL!G:O,6,FALSE))</f>
        <v/>
      </c>
      <c r="I194" s="125" t="str">
        <f ca="1">IF(AND(Inf.!C$10="Onsight",VLOOKUP(E194,Q4.SL!G:O,6,FALSE)="TOP"),VLOOKUP(E194,Q4.SL!G:O,6,FALSE)&amp;"("&amp;VLOOKUP(E194,Q4.SL!G:O,4,FALSE)&amp;")",VLOOKUP(E194,Q4.SL!G:O,6,FALSE))</f>
        <v/>
      </c>
      <c r="J194" s="54" t="str">
        <f ca="1">IFERROR(VLOOKUP(E194,Rec.!H:N,7,FALSE),"")</f>
        <v/>
      </c>
      <c r="K194" s="99" t="str">
        <f ca="1">IFERROR(VLOOKUP(E194,SF.SL!F:J,5,FALSE),"")</f>
        <v/>
      </c>
      <c r="L194" s="55" t="str">
        <f ca="1">IF(ROW()-9&gt;Inf.!$O$2,"",VLOOKUP(E194,SF.SL!F:J,4,FALSE))</f>
        <v/>
      </c>
      <c r="M194" s="54" t="str">
        <f ca="1">IF(ROW()-9&gt;Inf.!$O$2,"",VLOOKUP(E194,SF.SL!F:O,10,FALSE))</f>
        <v/>
      </c>
      <c r="N194" s="99">
        <f ca="1">IFERROR(VLOOKUP(E194,F.SL!F:J,5,FALSE),"")</f>
        <v>1.01</v>
      </c>
      <c r="O194" s="55" t="str">
        <f>IF(ROW()-9&gt;Inf.!$F$10,"",VLOOKUP(E194,F.SL!F:J,4,FALSE))</f>
        <v/>
      </c>
      <c r="P194" s="54" t="str">
        <f>IF(ROW()-9&gt;Inf.!$F$10,"",VLOOKUP(E194,F.SL!F:O,10,FALSE))</f>
        <v/>
      </c>
      <c r="Q194" s="50"/>
    </row>
    <row r="195" spans="1:17" ht="21.95" customHeight="1">
      <c r="A195" s="52" t="str">
        <f ca="1">IFERROR(VLOOKUP(E195,Rec.!Q:R,2,FALSE),"")</f>
        <v/>
      </c>
      <c r="B195" s="53" t="str">
        <f ca="1">IFERROR(VLOOKUP(E195,Rec.!B:H,4,FALSE),"")</f>
        <v/>
      </c>
      <c r="C195" s="53" t="str">
        <f ca="1">IFERROR(VLOOKUP(E195,Rec.!B:H,5,FALSE),"")</f>
        <v/>
      </c>
      <c r="D195" s="52" t="str">
        <f ca="1">IFERROR(VLOOKUP(E195,Rec.!B:H,6,FALSE),"")</f>
        <v/>
      </c>
      <c r="E195" s="91" t="str">
        <f ca="1">IFERROR(VLOOKUP(ROW()-9,Rec.!T:U,2,FALSE),"")</f>
        <v/>
      </c>
      <c r="F195" s="99" t="str">
        <f ca="1">IF(AND(Inf.!C$10="Onsight",VLOOKUP(E195,Q1.SL!F:M,6,FALSE)="TOP"),VLOOKUP(E195,Q1.SL!F:M,6,FALSE)&amp;"("&amp;VLOOKUP(E195,Q1.SL!F:M,4,FALSE)&amp;")",VLOOKUP(E195,Q1.SL!F:M,6,FALSE))</f>
        <v/>
      </c>
      <c r="G195" s="99" t="str">
        <f ca="1">IF(AND(Inf.!C$10="Onsight",VLOOKUP(E195,Q2.SL!G:O,6,FALSE)="TOP"),VLOOKUP(E195,Q2.SL!G:O,6,FALSE)&amp;"("&amp;VLOOKUP(E195,Q2.SL!G:O,4,FALSE)&amp;")",VLOOKUP(E195,Q2.SL!G:O,6,FALSE))</f>
        <v/>
      </c>
      <c r="H195" s="125" t="str">
        <f ca="1">IF(AND(Inf.!C$10="Onsight",VLOOKUP(E195,Q3.SL!G:O,6,FALSE)="TOP"),VLOOKUP(E195,Q3.SL!G:O,6,FALSE)&amp;"("&amp;VLOOKUP(E195,Q3.SL!G:O,4,FALSE)&amp;")",VLOOKUP(E195,Q3.SL!G:O,6,FALSE))</f>
        <v/>
      </c>
      <c r="I195" s="125" t="str">
        <f ca="1">IF(AND(Inf.!C$10="Onsight",VLOOKUP(E195,Q4.SL!G:O,6,FALSE)="TOP"),VLOOKUP(E195,Q4.SL!G:O,6,FALSE)&amp;"("&amp;VLOOKUP(E195,Q4.SL!G:O,4,FALSE)&amp;")",VLOOKUP(E195,Q4.SL!G:O,6,FALSE))</f>
        <v/>
      </c>
      <c r="J195" s="54" t="str">
        <f ca="1">IFERROR(VLOOKUP(E195,Rec.!H:N,7,FALSE),"")</f>
        <v/>
      </c>
      <c r="K195" s="99" t="str">
        <f ca="1">IFERROR(VLOOKUP(E195,SF.SL!F:J,5,FALSE),"")</f>
        <v/>
      </c>
      <c r="L195" s="55" t="str">
        <f ca="1">IF(ROW()-9&gt;Inf.!$O$2,"",VLOOKUP(E195,SF.SL!F:J,4,FALSE))</f>
        <v/>
      </c>
      <c r="M195" s="54" t="str">
        <f ca="1">IF(ROW()-9&gt;Inf.!$O$2,"",VLOOKUP(E195,SF.SL!F:O,10,FALSE))</f>
        <v/>
      </c>
      <c r="N195" s="99">
        <f ca="1">IFERROR(VLOOKUP(E195,F.SL!F:J,5,FALSE),"")</f>
        <v>1.01</v>
      </c>
      <c r="O195" s="55" t="str">
        <f>IF(ROW()-9&gt;Inf.!$F$10,"",VLOOKUP(E195,F.SL!F:J,4,FALSE))</f>
        <v/>
      </c>
      <c r="P195" s="54" t="str">
        <f>IF(ROW()-9&gt;Inf.!$F$10,"",VLOOKUP(E195,F.SL!F:O,10,FALSE))</f>
        <v/>
      </c>
      <c r="Q195" s="50"/>
    </row>
    <row r="196" spans="1:17" ht="21.95" customHeight="1">
      <c r="A196" s="52" t="str">
        <f ca="1">IFERROR(VLOOKUP(E196,Rec.!Q:R,2,FALSE),"")</f>
        <v/>
      </c>
      <c r="B196" s="53" t="str">
        <f ca="1">IFERROR(VLOOKUP(E196,Rec.!B:H,4,FALSE),"")</f>
        <v/>
      </c>
      <c r="C196" s="53" t="str">
        <f ca="1">IFERROR(VLOOKUP(E196,Rec.!B:H,5,FALSE),"")</f>
        <v/>
      </c>
      <c r="D196" s="52" t="str">
        <f ca="1">IFERROR(VLOOKUP(E196,Rec.!B:H,6,FALSE),"")</f>
        <v/>
      </c>
      <c r="E196" s="91" t="str">
        <f ca="1">IFERROR(VLOOKUP(ROW()-9,Rec.!T:U,2,FALSE),"")</f>
        <v/>
      </c>
      <c r="F196" s="99" t="str">
        <f ca="1">IF(AND(Inf.!C$10="Onsight",VLOOKUP(E196,Q1.SL!F:M,6,FALSE)="TOP"),VLOOKUP(E196,Q1.SL!F:M,6,FALSE)&amp;"("&amp;VLOOKUP(E196,Q1.SL!F:M,4,FALSE)&amp;")",VLOOKUP(E196,Q1.SL!F:M,6,FALSE))</f>
        <v/>
      </c>
      <c r="G196" s="99" t="str">
        <f ca="1">IF(AND(Inf.!C$10="Onsight",VLOOKUP(E196,Q2.SL!G:O,6,FALSE)="TOP"),VLOOKUP(E196,Q2.SL!G:O,6,FALSE)&amp;"("&amp;VLOOKUP(E196,Q2.SL!G:O,4,FALSE)&amp;")",VLOOKUP(E196,Q2.SL!G:O,6,FALSE))</f>
        <v/>
      </c>
      <c r="H196" s="125" t="str">
        <f ca="1">IF(AND(Inf.!C$10="Onsight",VLOOKUP(E196,Q3.SL!G:O,6,FALSE)="TOP"),VLOOKUP(E196,Q3.SL!G:O,6,FALSE)&amp;"("&amp;VLOOKUP(E196,Q3.SL!G:O,4,FALSE)&amp;")",VLOOKUP(E196,Q3.SL!G:O,6,FALSE))</f>
        <v/>
      </c>
      <c r="I196" s="125" t="str">
        <f ca="1">IF(AND(Inf.!C$10="Onsight",VLOOKUP(E196,Q4.SL!G:O,6,FALSE)="TOP"),VLOOKUP(E196,Q4.SL!G:O,6,FALSE)&amp;"("&amp;VLOOKUP(E196,Q4.SL!G:O,4,FALSE)&amp;")",VLOOKUP(E196,Q4.SL!G:O,6,FALSE))</f>
        <v/>
      </c>
      <c r="J196" s="54" t="str">
        <f ca="1">IFERROR(VLOOKUP(E196,Rec.!H:N,7,FALSE),"")</f>
        <v/>
      </c>
      <c r="K196" s="99" t="str">
        <f ca="1">IFERROR(VLOOKUP(E196,SF.SL!F:J,5,FALSE),"")</f>
        <v/>
      </c>
      <c r="L196" s="55" t="str">
        <f ca="1">IF(ROW()-9&gt;Inf.!$O$2,"",VLOOKUP(E196,SF.SL!F:J,4,FALSE))</f>
        <v/>
      </c>
      <c r="M196" s="54" t="str">
        <f ca="1">IF(ROW()-9&gt;Inf.!$O$2,"",VLOOKUP(E196,SF.SL!F:O,10,FALSE))</f>
        <v/>
      </c>
      <c r="N196" s="99">
        <f ca="1">IFERROR(VLOOKUP(E196,F.SL!F:J,5,FALSE),"")</f>
        <v>1.01</v>
      </c>
      <c r="O196" s="55" t="str">
        <f>IF(ROW()-9&gt;Inf.!$F$10,"",VLOOKUP(E196,F.SL!F:J,4,FALSE))</f>
        <v/>
      </c>
      <c r="P196" s="54" t="str">
        <f>IF(ROW()-9&gt;Inf.!$F$10,"",VLOOKUP(E196,F.SL!F:O,10,FALSE))</f>
        <v/>
      </c>
      <c r="Q196" s="50"/>
    </row>
    <row r="197" spans="1:17" ht="21.95" customHeight="1">
      <c r="A197" s="52" t="str">
        <f ca="1">IFERROR(VLOOKUP(E197,Rec.!Q:R,2,FALSE),"")</f>
        <v/>
      </c>
      <c r="B197" s="53" t="str">
        <f ca="1">IFERROR(VLOOKUP(E197,Rec.!B:H,4,FALSE),"")</f>
        <v/>
      </c>
      <c r="C197" s="53" t="str">
        <f ca="1">IFERROR(VLOOKUP(E197,Rec.!B:H,5,FALSE),"")</f>
        <v/>
      </c>
      <c r="D197" s="52" t="str">
        <f ca="1">IFERROR(VLOOKUP(E197,Rec.!B:H,6,FALSE),"")</f>
        <v/>
      </c>
      <c r="E197" s="91" t="str">
        <f ca="1">IFERROR(VLOOKUP(ROW()-9,Rec.!T:U,2,FALSE),"")</f>
        <v/>
      </c>
      <c r="F197" s="99" t="str">
        <f ca="1">IF(AND(Inf.!C$10="Onsight",VLOOKUP(E197,Q1.SL!F:M,6,FALSE)="TOP"),VLOOKUP(E197,Q1.SL!F:M,6,FALSE)&amp;"("&amp;VLOOKUP(E197,Q1.SL!F:M,4,FALSE)&amp;")",VLOOKUP(E197,Q1.SL!F:M,6,FALSE))</f>
        <v/>
      </c>
      <c r="G197" s="99" t="str">
        <f ca="1">IF(AND(Inf.!C$10="Onsight",VLOOKUP(E197,Q2.SL!G:O,6,FALSE)="TOP"),VLOOKUP(E197,Q2.SL!G:O,6,FALSE)&amp;"("&amp;VLOOKUP(E197,Q2.SL!G:O,4,FALSE)&amp;")",VLOOKUP(E197,Q2.SL!G:O,6,FALSE))</f>
        <v/>
      </c>
      <c r="H197" s="125" t="str">
        <f ca="1">IF(AND(Inf.!C$10="Onsight",VLOOKUP(E197,Q3.SL!G:O,6,FALSE)="TOP"),VLOOKUP(E197,Q3.SL!G:O,6,FALSE)&amp;"("&amp;VLOOKUP(E197,Q3.SL!G:O,4,FALSE)&amp;")",VLOOKUP(E197,Q3.SL!G:O,6,FALSE))</f>
        <v/>
      </c>
      <c r="I197" s="125" t="str">
        <f ca="1">IF(AND(Inf.!C$10="Onsight",VLOOKUP(E197,Q4.SL!G:O,6,FALSE)="TOP"),VLOOKUP(E197,Q4.SL!G:O,6,FALSE)&amp;"("&amp;VLOOKUP(E197,Q4.SL!G:O,4,FALSE)&amp;")",VLOOKUP(E197,Q4.SL!G:O,6,FALSE))</f>
        <v/>
      </c>
      <c r="J197" s="54" t="str">
        <f ca="1">IFERROR(VLOOKUP(E197,Rec.!H:N,7,FALSE),"")</f>
        <v/>
      </c>
      <c r="K197" s="99" t="str">
        <f ca="1">IFERROR(VLOOKUP(E197,SF.SL!F:J,5,FALSE),"")</f>
        <v/>
      </c>
      <c r="L197" s="55" t="str">
        <f ca="1">IF(ROW()-9&gt;Inf.!$O$2,"",VLOOKUP(E197,SF.SL!F:J,4,FALSE))</f>
        <v/>
      </c>
      <c r="M197" s="54" t="str">
        <f ca="1">IF(ROW()-9&gt;Inf.!$O$2,"",VLOOKUP(E197,SF.SL!F:O,10,FALSE))</f>
        <v/>
      </c>
      <c r="N197" s="99">
        <f ca="1">IFERROR(VLOOKUP(E197,F.SL!F:J,5,FALSE),"")</f>
        <v>1.01</v>
      </c>
      <c r="O197" s="55" t="str">
        <f>IF(ROW()-9&gt;Inf.!$F$10,"",VLOOKUP(E197,F.SL!F:J,4,FALSE))</f>
        <v/>
      </c>
      <c r="P197" s="54" t="str">
        <f>IF(ROW()-9&gt;Inf.!$F$10,"",VLOOKUP(E197,F.SL!F:O,10,FALSE))</f>
        <v/>
      </c>
      <c r="Q197" s="50"/>
    </row>
    <row r="198" spans="1:17" ht="21.95" customHeight="1">
      <c r="A198" s="52" t="str">
        <f ca="1">IFERROR(VLOOKUP(E198,Rec.!Q:R,2,FALSE),"")</f>
        <v/>
      </c>
      <c r="B198" s="53" t="str">
        <f ca="1">IFERROR(VLOOKUP(E198,Rec.!B:H,4,FALSE),"")</f>
        <v/>
      </c>
      <c r="C198" s="53" t="str">
        <f ca="1">IFERROR(VLOOKUP(E198,Rec.!B:H,5,FALSE),"")</f>
        <v/>
      </c>
      <c r="D198" s="52" t="str">
        <f ca="1">IFERROR(VLOOKUP(E198,Rec.!B:H,6,FALSE),"")</f>
        <v/>
      </c>
      <c r="E198" s="91" t="str">
        <f ca="1">IFERROR(VLOOKUP(ROW()-9,Rec.!T:U,2,FALSE),"")</f>
        <v/>
      </c>
      <c r="F198" s="99" t="str">
        <f ca="1">IF(AND(Inf.!C$10="Onsight",VLOOKUP(E198,Q1.SL!F:M,6,FALSE)="TOP"),VLOOKUP(E198,Q1.SL!F:M,6,FALSE)&amp;"("&amp;VLOOKUP(E198,Q1.SL!F:M,4,FALSE)&amp;")",VLOOKUP(E198,Q1.SL!F:M,6,FALSE))</f>
        <v/>
      </c>
      <c r="G198" s="99" t="str">
        <f ca="1">IF(AND(Inf.!C$10="Onsight",VLOOKUP(E198,Q2.SL!G:O,6,FALSE)="TOP"),VLOOKUP(E198,Q2.SL!G:O,6,FALSE)&amp;"("&amp;VLOOKUP(E198,Q2.SL!G:O,4,FALSE)&amp;")",VLOOKUP(E198,Q2.SL!G:O,6,FALSE))</f>
        <v/>
      </c>
      <c r="H198" s="125" t="str">
        <f ca="1">IF(AND(Inf.!C$10="Onsight",VLOOKUP(E198,Q3.SL!G:O,6,FALSE)="TOP"),VLOOKUP(E198,Q3.SL!G:O,6,FALSE)&amp;"("&amp;VLOOKUP(E198,Q3.SL!G:O,4,FALSE)&amp;")",VLOOKUP(E198,Q3.SL!G:O,6,FALSE))</f>
        <v/>
      </c>
      <c r="I198" s="125" t="str">
        <f ca="1">IF(AND(Inf.!C$10="Onsight",VLOOKUP(E198,Q4.SL!G:O,6,FALSE)="TOP"),VLOOKUP(E198,Q4.SL!G:O,6,FALSE)&amp;"("&amp;VLOOKUP(E198,Q4.SL!G:O,4,FALSE)&amp;")",VLOOKUP(E198,Q4.SL!G:O,6,FALSE))</f>
        <v/>
      </c>
      <c r="J198" s="54" t="str">
        <f ca="1">IFERROR(VLOOKUP(E198,Rec.!H:N,7,FALSE),"")</f>
        <v/>
      </c>
      <c r="K198" s="99" t="str">
        <f ca="1">IFERROR(VLOOKUP(E198,SF.SL!F:J,5,FALSE),"")</f>
        <v/>
      </c>
      <c r="L198" s="55" t="str">
        <f ca="1">IF(ROW()-9&gt;Inf.!$O$2,"",VLOOKUP(E198,SF.SL!F:J,4,FALSE))</f>
        <v/>
      </c>
      <c r="M198" s="54" t="str">
        <f ca="1">IF(ROW()-9&gt;Inf.!$O$2,"",VLOOKUP(E198,SF.SL!F:O,10,FALSE))</f>
        <v/>
      </c>
      <c r="N198" s="99">
        <f ca="1">IFERROR(VLOOKUP(E198,F.SL!F:J,5,FALSE),"")</f>
        <v>1.01</v>
      </c>
      <c r="O198" s="55" t="str">
        <f>IF(ROW()-9&gt;Inf.!$F$10,"",VLOOKUP(E198,F.SL!F:J,4,FALSE))</f>
        <v/>
      </c>
      <c r="P198" s="54" t="str">
        <f>IF(ROW()-9&gt;Inf.!$F$10,"",VLOOKUP(E198,F.SL!F:O,10,FALSE))</f>
        <v/>
      </c>
      <c r="Q198" s="50"/>
    </row>
    <row r="199" spans="1:17" ht="21.95" customHeight="1">
      <c r="A199" s="52" t="str">
        <f ca="1">IFERROR(VLOOKUP(E199,Rec.!Q:R,2,FALSE),"")</f>
        <v/>
      </c>
      <c r="B199" s="53" t="str">
        <f ca="1">IFERROR(VLOOKUP(E199,Rec.!B:H,4,FALSE),"")</f>
        <v/>
      </c>
      <c r="C199" s="53" t="str">
        <f ca="1">IFERROR(VLOOKUP(E199,Rec.!B:H,5,FALSE),"")</f>
        <v/>
      </c>
      <c r="D199" s="52" t="str">
        <f ca="1">IFERROR(VLOOKUP(E199,Rec.!B:H,6,FALSE),"")</f>
        <v/>
      </c>
      <c r="E199" s="91" t="str">
        <f ca="1">IFERROR(VLOOKUP(ROW()-9,Rec.!T:U,2,FALSE),"")</f>
        <v/>
      </c>
      <c r="F199" s="99" t="str">
        <f ca="1">IF(AND(Inf.!C$10="Onsight",VLOOKUP(E199,Q1.SL!F:M,6,FALSE)="TOP"),VLOOKUP(E199,Q1.SL!F:M,6,FALSE)&amp;"("&amp;VLOOKUP(E199,Q1.SL!F:M,4,FALSE)&amp;")",VLOOKUP(E199,Q1.SL!F:M,6,FALSE))</f>
        <v/>
      </c>
      <c r="G199" s="99" t="str">
        <f ca="1">IF(AND(Inf.!C$10="Onsight",VLOOKUP(E199,Q2.SL!G:O,6,FALSE)="TOP"),VLOOKUP(E199,Q2.SL!G:O,6,FALSE)&amp;"("&amp;VLOOKUP(E199,Q2.SL!G:O,4,FALSE)&amp;")",VLOOKUP(E199,Q2.SL!G:O,6,FALSE))</f>
        <v/>
      </c>
      <c r="H199" s="125" t="str">
        <f ca="1">IF(AND(Inf.!C$10="Onsight",VLOOKUP(E199,Q3.SL!G:O,6,FALSE)="TOP"),VLOOKUP(E199,Q3.SL!G:O,6,FALSE)&amp;"("&amp;VLOOKUP(E199,Q3.SL!G:O,4,FALSE)&amp;")",VLOOKUP(E199,Q3.SL!G:O,6,FALSE))</f>
        <v/>
      </c>
      <c r="I199" s="125" t="str">
        <f ca="1">IF(AND(Inf.!C$10="Onsight",VLOOKUP(E199,Q4.SL!G:O,6,FALSE)="TOP"),VLOOKUP(E199,Q4.SL!G:O,6,FALSE)&amp;"("&amp;VLOOKUP(E199,Q4.SL!G:O,4,FALSE)&amp;")",VLOOKUP(E199,Q4.SL!G:O,6,FALSE))</f>
        <v/>
      </c>
      <c r="J199" s="54" t="str">
        <f ca="1">IFERROR(VLOOKUP(E199,Rec.!H:N,7,FALSE),"")</f>
        <v/>
      </c>
      <c r="K199" s="99" t="str">
        <f ca="1">IFERROR(VLOOKUP(E199,SF.SL!F:J,5,FALSE),"")</f>
        <v/>
      </c>
      <c r="L199" s="55" t="str">
        <f ca="1">IF(ROW()-9&gt;Inf.!$O$2,"",VLOOKUP(E199,SF.SL!F:J,4,FALSE))</f>
        <v/>
      </c>
      <c r="M199" s="54" t="str">
        <f ca="1">IF(ROW()-9&gt;Inf.!$O$2,"",VLOOKUP(E199,SF.SL!F:O,10,FALSE))</f>
        <v/>
      </c>
      <c r="N199" s="99">
        <f ca="1">IFERROR(VLOOKUP(E199,F.SL!F:J,5,FALSE),"")</f>
        <v>1.01</v>
      </c>
      <c r="O199" s="55" t="str">
        <f>IF(ROW()-9&gt;Inf.!$F$10,"",VLOOKUP(E199,F.SL!F:J,4,FALSE))</f>
        <v/>
      </c>
      <c r="P199" s="54" t="str">
        <f>IF(ROW()-9&gt;Inf.!$F$10,"",VLOOKUP(E199,F.SL!F:O,10,FALSE))</f>
        <v/>
      </c>
      <c r="Q199" s="50"/>
    </row>
    <row r="200" spans="1:17" ht="21.95" customHeight="1">
      <c r="A200" s="52" t="str">
        <f ca="1">IFERROR(VLOOKUP(E200,Rec.!Q:R,2,FALSE),"")</f>
        <v/>
      </c>
      <c r="B200" s="53" t="str">
        <f ca="1">IFERROR(VLOOKUP(E200,Rec.!B:H,4,FALSE),"")</f>
        <v/>
      </c>
      <c r="C200" s="53" t="str">
        <f ca="1">IFERROR(VLOOKUP(E200,Rec.!B:H,5,FALSE),"")</f>
        <v/>
      </c>
      <c r="D200" s="52" t="str">
        <f ca="1">IFERROR(VLOOKUP(E200,Rec.!B:H,6,FALSE),"")</f>
        <v/>
      </c>
      <c r="E200" s="91" t="str">
        <f ca="1">IFERROR(VLOOKUP(ROW()-9,Rec.!T:U,2,FALSE),"")</f>
        <v/>
      </c>
      <c r="F200" s="99" t="str">
        <f ca="1">IF(AND(Inf.!C$10="Onsight",VLOOKUP(E200,Q1.SL!F:M,6,FALSE)="TOP"),VLOOKUP(E200,Q1.SL!F:M,6,FALSE)&amp;"("&amp;VLOOKUP(E200,Q1.SL!F:M,4,FALSE)&amp;")",VLOOKUP(E200,Q1.SL!F:M,6,FALSE))</f>
        <v/>
      </c>
      <c r="G200" s="99" t="str">
        <f ca="1">IF(AND(Inf.!C$10="Onsight",VLOOKUP(E200,Q2.SL!G:O,6,FALSE)="TOP"),VLOOKUP(E200,Q2.SL!G:O,6,FALSE)&amp;"("&amp;VLOOKUP(E200,Q2.SL!G:O,4,FALSE)&amp;")",VLOOKUP(E200,Q2.SL!G:O,6,FALSE))</f>
        <v/>
      </c>
      <c r="H200" s="125" t="str">
        <f ca="1">IF(AND(Inf.!C$10="Onsight",VLOOKUP(E200,Q3.SL!G:O,6,FALSE)="TOP"),VLOOKUP(E200,Q3.SL!G:O,6,FALSE)&amp;"("&amp;VLOOKUP(E200,Q3.SL!G:O,4,FALSE)&amp;")",VLOOKUP(E200,Q3.SL!G:O,6,FALSE))</f>
        <v/>
      </c>
      <c r="I200" s="125" t="str">
        <f ca="1">IF(AND(Inf.!C$10="Onsight",VLOOKUP(E200,Q4.SL!G:O,6,FALSE)="TOP"),VLOOKUP(E200,Q4.SL!G:O,6,FALSE)&amp;"("&amp;VLOOKUP(E200,Q4.SL!G:O,4,FALSE)&amp;")",VLOOKUP(E200,Q4.SL!G:O,6,FALSE))</f>
        <v/>
      </c>
      <c r="J200" s="54" t="str">
        <f ca="1">IFERROR(VLOOKUP(E200,Rec.!H:N,7,FALSE),"")</f>
        <v/>
      </c>
      <c r="K200" s="99" t="str">
        <f ca="1">IFERROR(VLOOKUP(E200,SF.SL!F:J,5,FALSE),"")</f>
        <v/>
      </c>
      <c r="L200" s="55" t="str">
        <f ca="1">IF(ROW()-9&gt;Inf.!$O$2,"",VLOOKUP(E200,SF.SL!F:J,4,FALSE))</f>
        <v/>
      </c>
      <c r="M200" s="54" t="str">
        <f ca="1">IF(ROW()-9&gt;Inf.!$O$2,"",VLOOKUP(E200,SF.SL!F:O,10,FALSE))</f>
        <v/>
      </c>
      <c r="N200" s="99">
        <f ca="1">IFERROR(VLOOKUP(E200,F.SL!F:J,5,FALSE),"")</f>
        <v>1.01</v>
      </c>
      <c r="O200" s="55" t="str">
        <f>IF(ROW()-9&gt;Inf.!$F$10,"",VLOOKUP(E200,F.SL!F:J,4,FALSE))</f>
        <v/>
      </c>
      <c r="P200" s="54" t="str">
        <f>IF(ROW()-9&gt;Inf.!$F$10,"",VLOOKUP(E200,F.SL!F:O,10,FALSE))</f>
        <v/>
      </c>
      <c r="Q200" s="50"/>
    </row>
    <row r="201" spans="1:17" ht="21.95" customHeight="1">
      <c r="A201" s="52" t="str">
        <f ca="1">IFERROR(VLOOKUP(E201,Rec.!Q:R,2,FALSE),"")</f>
        <v/>
      </c>
      <c r="B201" s="53" t="str">
        <f ca="1">IFERROR(VLOOKUP(E201,Rec.!B:H,4,FALSE),"")</f>
        <v/>
      </c>
      <c r="C201" s="53" t="str">
        <f ca="1">IFERROR(VLOOKUP(E201,Rec.!B:H,5,FALSE),"")</f>
        <v/>
      </c>
      <c r="D201" s="52" t="str">
        <f ca="1">IFERROR(VLOOKUP(E201,Rec.!B:H,6,FALSE),"")</f>
        <v/>
      </c>
      <c r="E201" s="91" t="str">
        <f ca="1">IFERROR(VLOOKUP(ROW()-9,Rec.!T:U,2,FALSE),"")</f>
        <v/>
      </c>
      <c r="F201" s="99" t="str">
        <f ca="1">IF(AND(Inf.!C$10="Onsight",VLOOKUP(E201,Q1.SL!F:M,6,FALSE)="TOP"),VLOOKUP(E201,Q1.SL!F:M,6,FALSE)&amp;"("&amp;VLOOKUP(E201,Q1.SL!F:M,4,FALSE)&amp;")",VLOOKUP(E201,Q1.SL!F:M,6,FALSE))</f>
        <v/>
      </c>
      <c r="G201" s="99" t="str">
        <f ca="1">IF(AND(Inf.!C$10="Onsight",VLOOKUP(E201,Q2.SL!G:O,6,FALSE)="TOP"),VLOOKUP(E201,Q2.SL!G:O,6,FALSE)&amp;"("&amp;VLOOKUP(E201,Q2.SL!G:O,4,FALSE)&amp;")",VLOOKUP(E201,Q2.SL!G:O,6,FALSE))</f>
        <v/>
      </c>
      <c r="H201" s="125" t="str">
        <f ca="1">IF(AND(Inf.!C$10="Onsight",VLOOKUP(E201,Q3.SL!G:O,6,FALSE)="TOP"),VLOOKUP(E201,Q3.SL!G:O,6,FALSE)&amp;"("&amp;VLOOKUP(E201,Q3.SL!G:O,4,FALSE)&amp;")",VLOOKUP(E201,Q3.SL!G:O,6,FALSE))</f>
        <v/>
      </c>
      <c r="I201" s="125" t="str">
        <f ca="1">IF(AND(Inf.!C$10="Onsight",VLOOKUP(E201,Q4.SL!G:O,6,FALSE)="TOP"),VLOOKUP(E201,Q4.SL!G:O,6,FALSE)&amp;"("&amp;VLOOKUP(E201,Q4.SL!G:O,4,FALSE)&amp;")",VLOOKUP(E201,Q4.SL!G:O,6,FALSE))</f>
        <v/>
      </c>
      <c r="J201" s="54" t="str">
        <f ca="1">IFERROR(VLOOKUP(E201,Rec.!H:N,7,FALSE),"")</f>
        <v/>
      </c>
      <c r="K201" s="99" t="str">
        <f ca="1">IFERROR(VLOOKUP(E201,SF.SL!F:J,5,FALSE),"")</f>
        <v/>
      </c>
      <c r="L201" s="55" t="str">
        <f ca="1">IF(ROW()-9&gt;Inf.!$O$2,"",VLOOKUP(E201,SF.SL!F:J,4,FALSE))</f>
        <v/>
      </c>
      <c r="M201" s="54" t="str">
        <f ca="1">IF(ROW()-9&gt;Inf.!$O$2,"",VLOOKUP(E201,SF.SL!F:O,10,FALSE))</f>
        <v/>
      </c>
      <c r="N201" s="99">
        <f ca="1">IFERROR(VLOOKUP(E201,F.SL!F:J,5,FALSE),"")</f>
        <v>1.01</v>
      </c>
      <c r="O201" s="55" t="str">
        <f>IF(ROW()-9&gt;Inf.!$F$10,"",VLOOKUP(E201,F.SL!F:J,4,FALSE))</f>
        <v/>
      </c>
      <c r="P201" s="54" t="str">
        <f>IF(ROW()-9&gt;Inf.!$F$10,"",VLOOKUP(E201,F.SL!F:O,10,FALSE))</f>
        <v/>
      </c>
      <c r="Q201" s="50"/>
    </row>
    <row r="202" spans="1:17" ht="21.95" customHeight="1">
      <c r="A202" s="52" t="str">
        <f ca="1">IFERROR(VLOOKUP(E202,Rec.!Q:R,2,FALSE),"")</f>
        <v/>
      </c>
      <c r="B202" s="53" t="str">
        <f ca="1">IFERROR(VLOOKUP(E202,Rec.!B:H,4,FALSE),"")</f>
        <v/>
      </c>
      <c r="C202" s="53" t="str">
        <f ca="1">IFERROR(VLOOKUP(E202,Rec.!B:H,5,FALSE),"")</f>
        <v/>
      </c>
      <c r="D202" s="52" t="str">
        <f ca="1">IFERROR(VLOOKUP(E202,Rec.!B:H,6,FALSE),"")</f>
        <v/>
      </c>
      <c r="E202" s="91" t="str">
        <f ca="1">IFERROR(VLOOKUP(ROW()-9,Rec.!T:U,2,FALSE),"")</f>
        <v/>
      </c>
      <c r="F202" s="99" t="str">
        <f ca="1">IF(AND(Inf.!C$10="Onsight",VLOOKUP(E202,Q1.SL!F:M,6,FALSE)="TOP"),VLOOKUP(E202,Q1.SL!F:M,6,FALSE)&amp;"("&amp;VLOOKUP(E202,Q1.SL!F:M,4,FALSE)&amp;")",VLOOKUP(E202,Q1.SL!F:M,6,FALSE))</f>
        <v/>
      </c>
      <c r="G202" s="99" t="str">
        <f ca="1">IF(AND(Inf.!C$10="Onsight",VLOOKUP(E202,Q2.SL!G:O,6,FALSE)="TOP"),VLOOKUP(E202,Q2.SL!G:O,6,FALSE)&amp;"("&amp;VLOOKUP(E202,Q2.SL!G:O,4,FALSE)&amp;")",VLOOKUP(E202,Q2.SL!G:O,6,FALSE))</f>
        <v/>
      </c>
      <c r="H202" s="125" t="str">
        <f ca="1">IF(AND(Inf.!C$10="Onsight",VLOOKUP(E202,Q3.SL!G:O,6,FALSE)="TOP"),VLOOKUP(E202,Q3.SL!G:O,6,FALSE)&amp;"("&amp;VLOOKUP(E202,Q3.SL!G:O,4,FALSE)&amp;")",VLOOKUP(E202,Q3.SL!G:O,6,FALSE))</f>
        <v/>
      </c>
      <c r="I202" s="125" t="str">
        <f ca="1">IF(AND(Inf.!C$10="Onsight",VLOOKUP(E202,Q4.SL!G:O,6,FALSE)="TOP"),VLOOKUP(E202,Q4.SL!G:O,6,FALSE)&amp;"("&amp;VLOOKUP(E202,Q4.SL!G:O,4,FALSE)&amp;")",VLOOKUP(E202,Q4.SL!G:O,6,FALSE))</f>
        <v/>
      </c>
      <c r="J202" s="54" t="str">
        <f ca="1">IFERROR(VLOOKUP(E202,Rec.!H:N,7,FALSE),"")</f>
        <v/>
      </c>
      <c r="K202" s="99" t="str">
        <f ca="1">IFERROR(VLOOKUP(E202,SF.SL!F:J,5,FALSE),"")</f>
        <v/>
      </c>
      <c r="L202" s="55" t="str">
        <f ca="1">IF(ROW()-9&gt;Inf.!$O$2,"",VLOOKUP(E202,SF.SL!F:J,4,FALSE))</f>
        <v/>
      </c>
      <c r="M202" s="54" t="str">
        <f ca="1">IF(ROW()-9&gt;Inf.!$O$2,"",VLOOKUP(E202,SF.SL!F:O,10,FALSE))</f>
        <v/>
      </c>
      <c r="N202" s="99">
        <f ca="1">IFERROR(VLOOKUP(E202,F.SL!F:J,5,FALSE),"")</f>
        <v>1.01</v>
      </c>
      <c r="O202" s="55" t="str">
        <f>IF(ROW()-9&gt;Inf.!$F$10,"",VLOOKUP(E202,F.SL!F:J,4,FALSE))</f>
        <v/>
      </c>
      <c r="P202" s="54" t="str">
        <f>IF(ROW()-9&gt;Inf.!$F$10,"",VLOOKUP(E202,F.SL!F:O,10,FALSE))</f>
        <v/>
      </c>
      <c r="Q202" s="50"/>
    </row>
    <row r="203" spans="1:17" ht="21.95" customHeight="1">
      <c r="A203" s="52" t="str">
        <f ca="1">IFERROR(VLOOKUP(E203,Rec.!Q:R,2,FALSE),"")</f>
        <v/>
      </c>
      <c r="B203" s="53" t="str">
        <f ca="1">IFERROR(VLOOKUP(E203,Rec.!B:H,4,FALSE),"")</f>
        <v/>
      </c>
      <c r="C203" s="53" t="str">
        <f ca="1">IFERROR(VLOOKUP(E203,Rec.!B:H,5,FALSE),"")</f>
        <v/>
      </c>
      <c r="D203" s="52" t="str">
        <f ca="1">IFERROR(VLOOKUP(E203,Rec.!B:H,6,FALSE),"")</f>
        <v/>
      </c>
      <c r="E203" s="91" t="str">
        <f ca="1">IFERROR(VLOOKUP(ROW()-9,Rec.!T:U,2,FALSE),"")</f>
        <v/>
      </c>
      <c r="F203" s="99" t="str">
        <f ca="1">IF(AND(Inf.!C$10="Onsight",VLOOKUP(E203,Q1.SL!F:M,6,FALSE)="TOP"),VLOOKUP(E203,Q1.SL!F:M,6,FALSE)&amp;"("&amp;VLOOKUP(E203,Q1.SL!F:M,4,FALSE)&amp;")",VLOOKUP(E203,Q1.SL!F:M,6,FALSE))</f>
        <v/>
      </c>
      <c r="G203" s="99" t="str">
        <f ca="1">IF(AND(Inf.!C$10="Onsight",VLOOKUP(E203,Q2.SL!G:O,6,FALSE)="TOP"),VLOOKUP(E203,Q2.SL!G:O,6,FALSE)&amp;"("&amp;VLOOKUP(E203,Q2.SL!G:O,4,FALSE)&amp;")",VLOOKUP(E203,Q2.SL!G:O,6,FALSE))</f>
        <v/>
      </c>
      <c r="H203" s="125" t="str">
        <f ca="1">IF(AND(Inf.!C$10="Onsight",VLOOKUP(E203,Q3.SL!G:O,6,FALSE)="TOP"),VLOOKUP(E203,Q3.SL!G:O,6,FALSE)&amp;"("&amp;VLOOKUP(E203,Q3.SL!G:O,4,FALSE)&amp;")",VLOOKUP(E203,Q3.SL!G:O,6,FALSE))</f>
        <v/>
      </c>
      <c r="I203" s="125" t="str">
        <f ca="1">IF(AND(Inf.!C$10="Onsight",VLOOKUP(E203,Q4.SL!G:O,6,FALSE)="TOP"),VLOOKUP(E203,Q4.SL!G:O,6,FALSE)&amp;"("&amp;VLOOKUP(E203,Q4.SL!G:O,4,FALSE)&amp;")",VLOOKUP(E203,Q4.SL!G:O,6,FALSE))</f>
        <v/>
      </c>
      <c r="J203" s="54" t="str">
        <f ca="1">IFERROR(VLOOKUP(E203,Rec.!H:N,7,FALSE),"")</f>
        <v/>
      </c>
      <c r="K203" s="99" t="str">
        <f ca="1">IFERROR(VLOOKUP(E203,SF.SL!F:J,5,FALSE),"")</f>
        <v/>
      </c>
      <c r="L203" s="55" t="str">
        <f ca="1">IF(ROW()-9&gt;Inf.!$O$2,"",VLOOKUP(E203,SF.SL!F:J,4,FALSE))</f>
        <v/>
      </c>
      <c r="M203" s="54" t="str">
        <f ca="1">IF(ROW()-9&gt;Inf.!$O$2,"",VLOOKUP(E203,SF.SL!F:O,10,FALSE))</f>
        <v/>
      </c>
      <c r="N203" s="99">
        <f ca="1">IFERROR(VLOOKUP(E203,F.SL!F:J,5,FALSE),"")</f>
        <v>1.01</v>
      </c>
      <c r="O203" s="55" t="str">
        <f>IF(ROW()-9&gt;Inf.!$F$10,"",VLOOKUP(E203,F.SL!F:J,4,FALSE))</f>
        <v/>
      </c>
      <c r="P203" s="54" t="str">
        <f>IF(ROW()-9&gt;Inf.!$F$10,"",VLOOKUP(E203,F.SL!F:O,10,FALSE))</f>
        <v/>
      </c>
      <c r="Q203" s="50"/>
    </row>
    <row r="204" spans="1:17" ht="21.95" customHeight="1">
      <c r="A204" s="52" t="str">
        <f ca="1">IFERROR(VLOOKUP(E204,Rec.!Q:R,2,FALSE),"")</f>
        <v/>
      </c>
      <c r="B204" s="53" t="str">
        <f ca="1">IFERROR(VLOOKUP(E204,Rec.!B:H,4,FALSE),"")</f>
        <v/>
      </c>
      <c r="C204" s="53" t="str">
        <f ca="1">IFERROR(VLOOKUP(E204,Rec.!B:H,5,FALSE),"")</f>
        <v/>
      </c>
      <c r="D204" s="52" t="str">
        <f ca="1">IFERROR(VLOOKUP(E204,Rec.!B:H,6,FALSE),"")</f>
        <v/>
      </c>
      <c r="E204" s="91" t="str">
        <f ca="1">IFERROR(VLOOKUP(ROW()-9,Rec.!T:U,2,FALSE),"")</f>
        <v/>
      </c>
      <c r="F204" s="99" t="str">
        <f ca="1">IF(AND(Inf.!C$10="Onsight",VLOOKUP(E204,Q1.SL!F:M,6,FALSE)="TOP"),VLOOKUP(E204,Q1.SL!F:M,6,FALSE)&amp;"("&amp;VLOOKUP(E204,Q1.SL!F:M,4,FALSE)&amp;")",VLOOKUP(E204,Q1.SL!F:M,6,FALSE))</f>
        <v/>
      </c>
      <c r="G204" s="99" t="str">
        <f ca="1">IF(AND(Inf.!C$10="Onsight",VLOOKUP(E204,Q2.SL!G:O,6,FALSE)="TOP"),VLOOKUP(E204,Q2.SL!G:O,6,FALSE)&amp;"("&amp;VLOOKUP(E204,Q2.SL!G:O,4,FALSE)&amp;")",VLOOKUP(E204,Q2.SL!G:O,6,FALSE))</f>
        <v/>
      </c>
      <c r="H204" s="125" t="str">
        <f ca="1">IF(AND(Inf.!C$10="Onsight",VLOOKUP(E204,Q3.SL!G:O,6,FALSE)="TOP"),VLOOKUP(E204,Q3.SL!G:O,6,FALSE)&amp;"("&amp;VLOOKUP(E204,Q3.SL!G:O,4,FALSE)&amp;")",VLOOKUP(E204,Q3.SL!G:O,6,FALSE))</f>
        <v/>
      </c>
      <c r="I204" s="125" t="str">
        <f ca="1">IF(AND(Inf.!C$10="Onsight",VLOOKUP(E204,Q4.SL!G:O,6,FALSE)="TOP"),VLOOKUP(E204,Q4.SL!G:O,6,FALSE)&amp;"("&amp;VLOOKUP(E204,Q4.SL!G:O,4,FALSE)&amp;")",VLOOKUP(E204,Q4.SL!G:O,6,FALSE))</f>
        <v/>
      </c>
      <c r="J204" s="54" t="str">
        <f ca="1">IFERROR(VLOOKUP(E204,Rec.!H:N,7,FALSE),"")</f>
        <v/>
      </c>
      <c r="K204" s="99" t="str">
        <f ca="1">IFERROR(VLOOKUP(E204,SF.SL!F:J,5,FALSE),"")</f>
        <v/>
      </c>
      <c r="L204" s="55" t="str">
        <f ca="1">IF(ROW()-9&gt;Inf.!$O$2,"",VLOOKUP(E204,SF.SL!F:J,4,FALSE))</f>
        <v/>
      </c>
      <c r="M204" s="54" t="str">
        <f ca="1">IF(ROW()-9&gt;Inf.!$O$2,"",VLOOKUP(E204,SF.SL!F:O,10,FALSE))</f>
        <v/>
      </c>
      <c r="N204" s="99">
        <f ca="1">IFERROR(VLOOKUP(E204,F.SL!F:J,5,FALSE),"")</f>
        <v>1.01</v>
      </c>
      <c r="O204" s="55" t="str">
        <f>IF(ROW()-9&gt;Inf.!$F$10,"",VLOOKUP(E204,F.SL!F:J,4,FALSE))</f>
        <v/>
      </c>
      <c r="P204" s="54" t="str">
        <f>IF(ROW()-9&gt;Inf.!$F$10,"",VLOOKUP(E204,F.SL!F:O,10,FALSE))</f>
        <v/>
      </c>
      <c r="Q204" s="50"/>
    </row>
    <row r="205" spans="1:17" ht="21.95" customHeight="1">
      <c r="A205" s="52" t="str">
        <f ca="1">IFERROR(VLOOKUP(E205,Rec.!Q:R,2,FALSE),"")</f>
        <v/>
      </c>
      <c r="B205" s="53" t="str">
        <f ca="1">IFERROR(VLOOKUP(E205,Rec.!B:H,4,FALSE),"")</f>
        <v/>
      </c>
      <c r="C205" s="53" t="str">
        <f ca="1">IFERROR(VLOOKUP(E205,Rec.!B:H,5,FALSE),"")</f>
        <v/>
      </c>
      <c r="D205" s="52" t="str">
        <f ca="1">IFERROR(VLOOKUP(E205,Rec.!B:H,6,FALSE),"")</f>
        <v/>
      </c>
      <c r="E205" s="91" t="str">
        <f ca="1">IFERROR(VLOOKUP(ROW()-9,Rec.!T:U,2,FALSE),"")</f>
        <v/>
      </c>
      <c r="F205" s="99" t="str">
        <f ca="1">IF(AND(Inf.!C$10="Onsight",VLOOKUP(E205,Q1.SL!F:M,6,FALSE)="TOP"),VLOOKUP(E205,Q1.SL!F:M,6,FALSE)&amp;"("&amp;VLOOKUP(E205,Q1.SL!F:M,4,FALSE)&amp;")",VLOOKUP(E205,Q1.SL!F:M,6,FALSE))</f>
        <v/>
      </c>
      <c r="G205" s="99" t="str">
        <f ca="1">IF(AND(Inf.!C$10="Onsight",VLOOKUP(E205,Q2.SL!G:O,6,FALSE)="TOP"),VLOOKUP(E205,Q2.SL!G:O,6,FALSE)&amp;"("&amp;VLOOKUP(E205,Q2.SL!G:O,4,FALSE)&amp;")",VLOOKUP(E205,Q2.SL!G:O,6,FALSE))</f>
        <v/>
      </c>
      <c r="H205" s="125" t="str">
        <f ca="1">IF(AND(Inf.!C$10="Onsight",VLOOKUP(E205,Q3.SL!G:O,6,FALSE)="TOP"),VLOOKUP(E205,Q3.SL!G:O,6,FALSE)&amp;"("&amp;VLOOKUP(E205,Q3.SL!G:O,4,FALSE)&amp;")",VLOOKUP(E205,Q3.SL!G:O,6,FALSE))</f>
        <v/>
      </c>
      <c r="I205" s="125" t="str">
        <f ca="1">IF(AND(Inf.!C$10="Onsight",VLOOKUP(E205,Q4.SL!G:O,6,FALSE)="TOP"),VLOOKUP(E205,Q4.SL!G:O,6,FALSE)&amp;"("&amp;VLOOKUP(E205,Q4.SL!G:O,4,FALSE)&amp;")",VLOOKUP(E205,Q4.SL!G:O,6,FALSE))</f>
        <v/>
      </c>
      <c r="J205" s="54" t="str">
        <f ca="1">IFERROR(VLOOKUP(E205,Rec.!H:N,7,FALSE),"")</f>
        <v/>
      </c>
      <c r="K205" s="99" t="str">
        <f ca="1">IFERROR(VLOOKUP(E205,SF.SL!F:J,5,FALSE),"")</f>
        <v/>
      </c>
      <c r="L205" s="55" t="str">
        <f ca="1">IF(ROW()-9&gt;Inf.!$O$2,"",VLOOKUP(E205,SF.SL!F:J,4,FALSE))</f>
        <v/>
      </c>
      <c r="M205" s="54" t="str">
        <f ca="1">IF(ROW()-9&gt;Inf.!$O$2,"",VLOOKUP(E205,SF.SL!F:O,10,FALSE))</f>
        <v/>
      </c>
      <c r="N205" s="99">
        <f ca="1">IFERROR(VLOOKUP(E205,F.SL!F:J,5,FALSE),"")</f>
        <v>1.01</v>
      </c>
      <c r="O205" s="55" t="str">
        <f>IF(ROW()-9&gt;Inf.!$F$10,"",VLOOKUP(E205,F.SL!F:J,4,FALSE))</f>
        <v/>
      </c>
      <c r="P205" s="54" t="str">
        <f>IF(ROW()-9&gt;Inf.!$F$10,"",VLOOKUP(E205,F.SL!F:O,10,FALSE))</f>
        <v/>
      </c>
      <c r="Q205" s="50"/>
    </row>
    <row r="206" spans="1:17" ht="21.95" customHeight="1">
      <c r="A206" s="52" t="str">
        <f ca="1">IFERROR(VLOOKUP(E206,Rec.!Q:R,2,FALSE),"")</f>
        <v/>
      </c>
      <c r="B206" s="53" t="str">
        <f ca="1">IFERROR(VLOOKUP(E206,Rec.!B:H,4,FALSE),"")</f>
        <v/>
      </c>
      <c r="C206" s="53" t="str">
        <f ca="1">IFERROR(VLOOKUP(E206,Rec.!B:H,5,FALSE),"")</f>
        <v/>
      </c>
      <c r="D206" s="52" t="str">
        <f ca="1">IFERROR(VLOOKUP(E206,Rec.!B:H,6,FALSE),"")</f>
        <v/>
      </c>
      <c r="E206" s="91" t="str">
        <f ca="1">IFERROR(VLOOKUP(ROW()-9,Rec.!T:U,2,FALSE),"")</f>
        <v/>
      </c>
      <c r="F206" s="99" t="str">
        <f ca="1">IF(AND(Inf.!C$10="Onsight",VLOOKUP(E206,Q1.SL!F:M,6,FALSE)="TOP"),VLOOKUP(E206,Q1.SL!F:M,6,FALSE)&amp;"("&amp;VLOOKUP(E206,Q1.SL!F:M,4,FALSE)&amp;")",VLOOKUP(E206,Q1.SL!F:M,6,FALSE))</f>
        <v/>
      </c>
      <c r="G206" s="99" t="str">
        <f ca="1">IF(AND(Inf.!C$10="Onsight",VLOOKUP(E206,Q2.SL!G:O,6,FALSE)="TOP"),VLOOKUP(E206,Q2.SL!G:O,6,FALSE)&amp;"("&amp;VLOOKUP(E206,Q2.SL!G:O,4,FALSE)&amp;")",VLOOKUP(E206,Q2.SL!G:O,6,FALSE))</f>
        <v/>
      </c>
      <c r="H206" s="125" t="str">
        <f ca="1">IF(AND(Inf.!C$10="Onsight",VLOOKUP(E206,Q3.SL!G:O,6,FALSE)="TOP"),VLOOKUP(E206,Q3.SL!G:O,6,FALSE)&amp;"("&amp;VLOOKUP(E206,Q3.SL!G:O,4,FALSE)&amp;")",VLOOKUP(E206,Q3.SL!G:O,6,FALSE))</f>
        <v/>
      </c>
      <c r="I206" s="125" t="str">
        <f ca="1">IF(AND(Inf.!C$10="Onsight",VLOOKUP(E206,Q4.SL!G:O,6,FALSE)="TOP"),VLOOKUP(E206,Q4.SL!G:O,6,FALSE)&amp;"("&amp;VLOOKUP(E206,Q4.SL!G:O,4,FALSE)&amp;")",VLOOKUP(E206,Q4.SL!G:O,6,FALSE))</f>
        <v/>
      </c>
      <c r="J206" s="54" t="str">
        <f ca="1">IFERROR(VLOOKUP(E206,Rec.!H:N,7,FALSE),"")</f>
        <v/>
      </c>
      <c r="K206" s="99" t="str">
        <f ca="1">IFERROR(VLOOKUP(E206,SF.SL!F:J,5,FALSE),"")</f>
        <v/>
      </c>
      <c r="L206" s="55" t="str">
        <f ca="1">IF(ROW()-9&gt;Inf.!$O$2,"",VLOOKUP(E206,SF.SL!F:J,4,FALSE))</f>
        <v/>
      </c>
      <c r="M206" s="54" t="str">
        <f ca="1">IF(ROW()-9&gt;Inf.!$O$2,"",VLOOKUP(E206,SF.SL!F:O,10,FALSE))</f>
        <v/>
      </c>
      <c r="N206" s="99">
        <f ca="1">IFERROR(VLOOKUP(E206,F.SL!F:J,5,FALSE),"")</f>
        <v>1.01</v>
      </c>
      <c r="O206" s="55" t="str">
        <f>IF(ROW()-9&gt;Inf.!$F$10,"",VLOOKUP(E206,F.SL!F:J,4,FALSE))</f>
        <v/>
      </c>
      <c r="P206" s="54" t="str">
        <f>IF(ROW()-9&gt;Inf.!$F$10,"",VLOOKUP(E206,F.SL!F:O,10,FALSE))</f>
        <v/>
      </c>
      <c r="Q206" s="50"/>
    </row>
    <row r="207" spans="1:17" ht="21.95" customHeight="1">
      <c r="A207" s="52" t="str">
        <f ca="1">IFERROR(VLOOKUP(E207,Rec.!Q:R,2,FALSE),"")</f>
        <v/>
      </c>
      <c r="B207" s="53" t="str">
        <f ca="1">IFERROR(VLOOKUP(E207,Rec.!B:H,4,FALSE),"")</f>
        <v/>
      </c>
      <c r="C207" s="53" t="str">
        <f ca="1">IFERROR(VLOOKUP(E207,Rec.!B:H,5,FALSE),"")</f>
        <v/>
      </c>
      <c r="D207" s="52" t="str">
        <f ca="1">IFERROR(VLOOKUP(E207,Rec.!B:H,6,FALSE),"")</f>
        <v/>
      </c>
      <c r="E207" s="91" t="str">
        <f ca="1">IFERROR(VLOOKUP(ROW()-9,Rec.!T:U,2,FALSE),"")</f>
        <v/>
      </c>
      <c r="F207" s="99" t="str">
        <f ca="1">IF(AND(Inf.!C$10="Onsight",VLOOKUP(E207,Q1.SL!F:M,6,FALSE)="TOP"),VLOOKUP(E207,Q1.SL!F:M,6,FALSE)&amp;"("&amp;VLOOKUP(E207,Q1.SL!F:M,4,FALSE)&amp;")",VLOOKUP(E207,Q1.SL!F:M,6,FALSE))</f>
        <v/>
      </c>
      <c r="G207" s="99" t="str">
        <f ca="1">IF(AND(Inf.!C$10="Onsight",VLOOKUP(E207,Q2.SL!G:O,6,FALSE)="TOP"),VLOOKUP(E207,Q2.SL!G:O,6,FALSE)&amp;"("&amp;VLOOKUP(E207,Q2.SL!G:O,4,FALSE)&amp;")",VLOOKUP(E207,Q2.SL!G:O,6,FALSE))</f>
        <v/>
      </c>
      <c r="H207" s="125" t="str">
        <f ca="1">IF(AND(Inf.!C$10="Onsight",VLOOKUP(E207,Q3.SL!G:O,6,FALSE)="TOP"),VLOOKUP(E207,Q3.SL!G:O,6,FALSE)&amp;"("&amp;VLOOKUP(E207,Q3.SL!G:O,4,FALSE)&amp;")",VLOOKUP(E207,Q3.SL!G:O,6,FALSE))</f>
        <v/>
      </c>
      <c r="I207" s="125" t="str">
        <f ca="1">IF(AND(Inf.!C$10="Onsight",VLOOKUP(E207,Q4.SL!G:O,6,FALSE)="TOP"),VLOOKUP(E207,Q4.SL!G:O,6,FALSE)&amp;"("&amp;VLOOKUP(E207,Q4.SL!G:O,4,FALSE)&amp;")",VLOOKUP(E207,Q4.SL!G:O,6,FALSE))</f>
        <v/>
      </c>
      <c r="J207" s="54" t="str">
        <f ca="1">IFERROR(VLOOKUP(E207,Rec.!H:N,7,FALSE),"")</f>
        <v/>
      </c>
      <c r="K207" s="99" t="str">
        <f ca="1">IFERROR(VLOOKUP(E207,SF.SL!F:J,5,FALSE),"")</f>
        <v/>
      </c>
      <c r="L207" s="55" t="str">
        <f ca="1">IF(ROW()-9&gt;Inf.!$O$2,"",VLOOKUP(E207,SF.SL!F:J,4,FALSE))</f>
        <v/>
      </c>
      <c r="M207" s="54" t="str">
        <f ca="1">IF(ROW()-9&gt;Inf.!$O$2,"",VLOOKUP(E207,SF.SL!F:O,10,FALSE))</f>
        <v/>
      </c>
      <c r="N207" s="99">
        <f ca="1">IFERROR(VLOOKUP(E207,F.SL!F:J,5,FALSE),"")</f>
        <v>1.01</v>
      </c>
      <c r="O207" s="55" t="str">
        <f>IF(ROW()-9&gt;Inf.!$F$10,"",VLOOKUP(E207,F.SL!F:J,4,FALSE))</f>
        <v/>
      </c>
      <c r="P207" s="54" t="str">
        <f>IF(ROW()-9&gt;Inf.!$F$10,"",VLOOKUP(E207,F.SL!F:O,10,FALSE))</f>
        <v/>
      </c>
      <c r="Q207" s="50"/>
    </row>
    <row r="208" spans="1:17" ht="21.95" customHeight="1">
      <c r="A208" s="52" t="str">
        <f ca="1">IFERROR(VLOOKUP(E208,Rec.!Q:R,2,FALSE),"")</f>
        <v/>
      </c>
      <c r="B208" s="53" t="str">
        <f ca="1">IFERROR(VLOOKUP(E208,Rec.!B:H,4,FALSE),"")</f>
        <v/>
      </c>
      <c r="C208" s="53" t="str">
        <f ca="1">IFERROR(VLOOKUP(E208,Rec.!B:H,5,FALSE),"")</f>
        <v/>
      </c>
      <c r="D208" s="52" t="str">
        <f ca="1">IFERROR(VLOOKUP(E208,Rec.!B:H,6,FALSE),"")</f>
        <v/>
      </c>
      <c r="E208" s="91" t="str">
        <f ca="1">IFERROR(VLOOKUP(ROW()-9,Rec.!T:U,2,FALSE),"")</f>
        <v/>
      </c>
      <c r="F208" s="99" t="str">
        <f ca="1">IF(AND(Inf.!C$10="Onsight",VLOOKUP(E208,Q1.SL!F:M,6,FALSE)="TOP"),VLOOKUP(E208,Q1.SL!F:M,6,FALSE)&amp;"("&amp;VLOOKUP(E208,Q1.SL!F:M,4,FALSE)&amp;")",VLOOKUP(E208,Q1.SL!F:M,6,FALSE))</f>
        <v/>
      </c>
      <c r="G208" s="99" t="str">
        <f ca="1">IF(AND(Inf.!C$10="Onsight",VLOOKUP(E208,Q2.SL!G:O,6,FALSE)="TOP"),VLOOKUP(E208,Q2.SL!G:O,6,FALSE)&amp;"("&amp;VLOOKUP(E208,Q2.SL!G:O,4,FALSE)&amp;")",VLOOKUP(E208,Q2.SL!G:O,6,FALSE))</f>
        <v/>
      </c>
      <c r="H208" s="125" t="str">
        <f ca="1">IF(AND(Inf.!C$10="Onsight",VLOOKUP(E208,Q3.SL!G:O,6,FALSE)="TOP"),VLOOKUP(E208,Q3.SL!G:O,6,FALSE)&amp;"("&amp;VLOOKUP(E208,Q3.SL!G:O,4,FALSE)&amp;")",VLOOKUP(E208,Q3.SL!G:O,6,FALSE))</f>
        <v/>
      </c>
      <c r="I208" s="125" t="str">
        <f ca="1">IF(AND(Inf.!C$10="Onsight",VLOOKUP(E208,Q4.SL!G:O,6,FALSE)="TOP"),VLOOKUP(E208,Q4.SL!G:O,6,FALSE)&amp;"("&amp;VLOOKUP(E208,Q4.SL!G:O,4,FALSE)&amp;")",VLOOKUP(E208,Q4.SL!G:O,6,FALSE))</f>
        <v/>
      </c>
      <c r="J208" s="54" t="str">
        <f ca="1">IFERROR(VLOOKUP(E208,Rec.!H:N,7,FALSE),"")</f>
        <v/>
      </c>
      <c r="K208" s="99" t="str">
        <f ca="1">IFERROR(VLOOKUP(E208,SF.SL!F:J,5,FALSE),"")</f>
        <v/>
      </c>
      <c r="L208" s="55" t="str">
        <f ca="1">IF(ROW()-9&gt;Inf.!$O$2,"",VLOOKUP(E208,SF.SL!F:J,4,FALSE))</f>
        <v/>
      </c>
      <c r="M208" s="54" t="str">
        <f ca="1">IF(ROW()-9&gt;Inf.!$O$2,"",VLOOKUP(E208,SF.SL!F:O,10,FALSE))</f>
        <v/>
      </c>
      <c r="N208" s="99">
        <f ca="1">IFERROR(VLOOKUP(E208,F.SL!F:J,5,FALSE),"")</f>
        <v>1.01</v>
      </c>
      <c r="O208" s="55" t="str">
        <f>IF(ROW()-9&gt;Inf.!$F$10,"",VLOOKUP(E208,F.SL!F:J,4,FALSE))</f>
        <v/>
      </c>
      <c r="P208" s="54" t="str">
        <f>IF(ROW()-9&gt;Inf.!$F$10,"",VLOOKUP(E208,F.SL!F:O,10,FALSE))</f>
        <v/>
      </c>
      <c r="Q208" s="50"/>
    </row>
    <row r="209" spans="1:17" ht="21.95" customHeight="1">
      <c r="A209" s="52" t="str">
        <f ca="1">IFERROR(VLOOKUP(E209,Rec.!Q:R,2,FALSE),"")</f>
        <v/>
      </c>
      <c r="B209" s="53" t="str">
        <f ca="1">IFERROR(VLOOKUP(E209,Rec.!B:H,4,FALSE),"")</f>
        <v/>
      </c>
      <c r="C209" s="53" t="str">
        <f ca="1">IFERROR(VLOOKUP(E209,Rec.!B:H,5,FALSE),"")</f>
        <v/>
      </c>
      <c r="D209" s="52" t="str">
        <f ca="1">IFERROR(VLOOKUP(E209,Rec.!B:H,6,FALSE),"")</f>
        <v/>
      </c>
      <c r="E209" s="91" t="str">
        <f ca="1">IFERROR(VLOOKUP(ROW()-9,Rec.!T:U,2,FALSE),"")</f>
        <v/>
      </c>
      <c r="F209" s="99" t="str">
        <f ca="1">IF(AND(Inf.!C$10="Onsight",VLOOKUP(E209,Q1.SL!F:M,6,FALSE)="TOP"),VLOOKUP(E209,Q1.SL!F:M,6,FALSE)&amp;"("&amp;VLOOKUP(E209,Q1.SL!F:M,4,FALSE)&amp;")",VLOOKUP(E209,Q1.SL!F:M,6,FALSE))</f>
        <v/>
      </c>
      <c r="G209" s="99" t="str">
        <f ca="1">IF(AND(Inf.!C$10="Onsight",VLOOKUP(E209,Q2.SL!G:O,6,FALSE)="TOP"),VLOOKUP(E209,Q2.SL!G:O,6,FALSE)&amp;"("&amp;VLOOKUP(E209,Q2.SL!G:O,4,FALSE)&amp;")",VLOOKUP(E209,Q2.SL!G:O,6,FALSE))</f>
        <v/>
      </c>
      <c r="H209" s="125" t="str">
        <f ca="1">IF(AND(Inf.!C$10="Onsight",VLOOKUP(E209,Q3.SL!G:O,6,FALSE)="TOP"),VLOOKUP(E209,Q3.SL!G:O,6,FALSE)&amp;"("&amp;VLOOKUP(E209,Q3.SL!G:O,4,FALSE)&amp;")",VLOOKUP(E209,Q3.SL!G:O,6,FALSE))</f>
        <v/>
      </c>
      <c r="I209" s="125" t="str">
        <f ca="1">IF(AND(Inf.!C$10="Onsight",VLOOKUP(E209,Q4.SL!G:O,6,FALSE)="TOP"),VLOOKUP(E209,Q4.SL!G:O,6,FALSE)&amp;"("&amp;VLOOKUP(E209,Q4.SL!G:O,4,FALSE)&amp;")",VLOOKUP(E209,Q4.SL!G:O,6,FALSE))</f>
        <v/>
      </c>
      <c r="J209" s="54" t="str">
        <f ca="1">IFERROR(VLOOKUP(E209,Rec.!H:N,7,FALSE),"")</f>
        <v/>
      </c>
      <c r="K209" s="99" t="str">
        <f ca="1">IFERROR(VLOOKUP(E209,SF.SL!F:J,5,FALSE),"")</f>
        <v/>
      </c>
      <c r="L209" s="55" t="str">
        <f ca="1">IF(ROW()-9&gt;Inf.!$O$2,"",VLOOKUP(E209,SF.SL!F:J,4,FALSE))</f>
        <v/>
      </c>
      <c r="M209" s="54" t="str">
        <f ca="1">IF(ROW()-9&gt;Inf.!$O$2,"",VLOOKUP(E209,SF.SL!F:O,10,FALSE))</f>
        <v/>
      </c>
      <c r="N209" s="99">
        <f ca="1">IFERROR(VLOOKUP(E209,F.SL!F:J,5,FALSE),"")</f>
        <v>1.01</v>
      </c>
      <c r="O209" s="55" t="str">
        <f>IF(ROW()-9&gt;Inf.!$F$10,"",VLOOKUP(E209,F.SL!F:J,4,FALSE))</f>
        <v/>
      </c>
      <c r="P209" s="54" t="str">
        <f>IF(ROW()-9&gt;Inf.!$F$10,"",VLOOKUP(E209,F.SL!F:O,10,FALSE))</f>
        <v/>
      </c>
      <c r="Q209" s="50"/>
    </row>
    <row r="210" spans="1:17" ht="21.95" customHeight="1">
      <c r="A210" s="52" t="str">
        <f ca="1">IFERROR(VLOOKUP(E210,Rec.!Q:R,2,FALSE),"")</f>
        <v/>
      </c>
      <c r="B210" s="53" t="str">
        <f ca="1">IFERROR(VLOOKUP(E210,Rec.!B:H,4,FALSE),"")</f>
        <v/>
      </c>
      <c r="C210" s="53" t="str">
        <f ca="1">IFERROR(VLOOKUP(E210,Rec.!B:H,5,FALSE),"")</f>
        <v/>
      </c>
      <c r="D210" s="52" t="str">
        <f ca="1">IFERROR(VLOOKUP(E210,Rec.!B:H,6,FALSE),"")</f>
        <v/>
      </c>
      <c r="E210" s="91" t="str">
        <f ca="1">IFERROR(VLOOKUP(ROW()-9,Rec.!T:U,2,FALSE),"")</f>
        <v/>
      </c>
      <c r="F210" s="99" t="str">
        <f ca="1">IF(AND(Inf.!C$10="Onsight",VLOOKUP(E210,Q1.SL!F:M,6,FALSE)="TOP"),VLOOKUP(E210,Q1.SL!F:M,6,FALSE)&amp;"("&amp;VLOOKUP(E210,Q1.SL!F:M,4,FALSE)&amp;")",VLOOKUP(E210,Q1.SL!F:M,6,FALSE))</f>
        <v/>
      </c>
      <c r="G210" s="99" t="str">
        <f ca="1">IF(AND(Inf.!C$10="Onsight",VLOOKUP(E210,Q2.SL!G:O,6,FALSE)="TOP"),VLOOKUP(E210,Q2.SL!G:O,6,FALSE)&amp;"("&amp;VLOOKUP(E210,Q2.SL!G:O,4,FALSE)&amp;")",VLOOKUP(E210,Q2.SL!G:O,6,FALSE))</f>
        <v/>
      </c>
      <c r="H210" s="125" t="str">
        <f ca="1">IF(AND(Inf.!C$10="Onsight",VLOOKUP(E210,Q3.SL!G:O,6,FALSE)="TOP"),VLOOKUP(E210,Q3.SL!G:O,6,FALSE)&amp;"("&amp;VLOOKUP(E210,Q3.SL!G:O,4,FALSE)&amp;")",VLOOKUP(E210,Q3.SL!G:O,6,FALSE))</f>
        <v/>
      </c>
      <c r="I210" s="125" t="str">
        <f ca="1">IF(AND(Inf.!C$10="Onsight",VLOOKUP(E210,Q4.SL!G:O,6,FALSE)="TOP"),VLOOKUP(E210,Q4.SL!G:O,6,FALSE)&amp;"("&amp;VLOOKUP(E210,Q4.SL!G:O,4,FALSE)&amp;")",VLOOKUP(E210,Q4.SL!G:O,6,FALSE))</f>
        <v/>
      </c>
      <c r="J210" s="54" t="str">
        <f ca="1">IFERROR(VLOOKUP(E210,Rec.!H:N,7,FALSE),"")</f>
        <v/>
      </c>
      <c r="K210" s="99" t="str">
        <f ca="1">IFERROR(VLOOKUP(E210,SF.SL!F:J,5,FALSE),"")</f>
        <v/>
      </c>
      <c r="L210" s="55" t="str">
        <f ca="1">IF(ROW()-9&gt;Inf.!$O$2,"",VLOOKUP(E210,SF.SL!F:J,4,FALSE))</f>
        <v/>
      </c>
      <c r="M210" s="54" t="str">
        <f ca="1">IF(ROW()-9&gt;Inf.!$O$2,"",VLOOKUP(E210,SF.SL!F:O,10,FALSE))</f>
        <v/>
      </c>
      <c r="N210" s="99">
        <f ca="1">IFERROR(VLOOKUP(E210,F.SL!F:J,5,FALSE),"")</f>
        <v>1.01</v>
      </c>
      <c r="O210" s="55" t="str">
        <f>IF(ROW()-9&gt;Inf.!$F$10,"",VLOOKUP(E210,F.SL!F:J,4,FALSE))</f>
        <v/>
      </c>
      <c r="P210" s="54" t="str">
        <f>IF(ROW()-9&gt;Inf.!$F$10,"",VLOOKUP(E210,F.SL!F:O,10,FALSE))</f>
        <v/>
      </c>
      <c r="Q210" s="50"/>
    </row>
    <row r="211" spans="1:17" ht="21.95" customHeight="1">
      <c r="A211" s="52" t="str">
        <f ca="1">IFERROR(VLOOKUP(E211,Rec.!Q:R,2,FALSE),"")</f>
        <v/>
      </c>
      <c r="B211" s="53" t="str">
        <f ca="1">IFERROR(VLOOKUP(E211,Rec.!B:H,4,FALSE),"")</f>
        <v/>
      </c>
      <c r="C211" s="53" t="str">
        <f ca="1">IFERROR(VLOOKUP(E211,Rec.!B:H,5,FALSE),"")</f>
        <v/>
      </c>
      <c r="D211" s="52" t="str">
        <f ca="1">IFERROR(VLOOKUP(E211,Rec.!B:H,6,FALSE),"")</f>
        <v/>
      </c>
      <c r="E211" s="91" t="str">
        <f ca="1">IFERROR(VLOOKUP(ROW()-9,Rec.!T:U,2,FALSE),"")</f>
        <v/>
      </c>
      <c r="F211" s="99" t="str">
        <f ca="1">IF(AND(Inf.!C$10="Onsight",VLOOKUP(E211,Q1.SL!F:M,6,FALSE)="TOP"),VLOOKUP(E211,Q1.SL!F:M,6,FALSE)&amp;"("&amp;VLOOKUP(E211,Q1.SL!F:M,4,FALSE)&amp;")",VLOOKUP(E211,Q1.SL!F:M,6,FALSE))</f>
        <v/>
      </c>
      <c r="G211" s="99" t="str">
        <f ca="1">IF(AND(Inf.!C$10="Onsight",VLOOKUP(E211,Q2.SL!G:O,6,FALSE)="TOP"),VLOOKUP(E211,Q2.SL!G:O,6,FALSE)&amp;"("&amp;VLOOKUP(E211,Q2.SL!G:O,4,FALSE)&amp;")",VLOOKUP(E211,Q2.SL!G:O,6,FALSE))</f>
        <v/>
      </c>
      <c r="H211" s="125" t="str">
        <f ca="1">IF(AND(Inf.!C$10="Onsight",VLOOKUP(E211,Q3.SL!G:O,6,FALSE)="TOP"),VLOOKUP(E211,Q3.SL!G:O,6,FALSE)&amp;"("&amp;VLOOKUP(E211,Q3.SL!G:O,4,FALSE)&amp;")",VLOOKUP(E211,Q3.SL!G:O,6,FALSE))</f>
        <v/>
      </c>
      <c r="I211" s="125" t="str">
        <f ca="1">IF(AND(Inf.!C$10="Onsight",VLOOKUP(E211,Q4.SL!G:O,6,FALSE)="TOP"),VLOOKUP(E211,Q4.SL!G:O,6,FALSE)&amp;"("&amp;VLOOKUP(E211,Q4.SL!G:O,4,FALSE)&amp;")",VLOOKUP(E211,Q4.SL!G:O,6,FALSE))</f>
        <v/>
      </c>
      <c r="J211" s="54" t="str">
        <f ca="1">IFERROR(VLOOKUP(E211,Rec.!H:N,7,FALSE),"")</f>
        <v/>
      </c>
      <c r="K211" s="99" t="str">
        <f ca="1">IFERROR(VLOOKUP(E211,SF.SL!F:J,5,FALSE),"")</f>
        <v/>
      </c>
      <c r="L211" s="55" t="str">
        <f ca="1">IF(ROW()-9&gt;Inf.!$O$2,"",VLOOKUP(E211,SF.SL!F:J,4,FALSE))</f>
        <v/>
      </c>
      <c r="M211" s="54" t="str">
        <f ca="1">IF(ROW()-9&gt;Inf.!$O$2,"",VLOOKUP(E211,SF.SL!F:O,10,FALSE))</f>
        <v/>
      </c>
      <c r="N211" s="99">
        <f ca="1">IFERROR(VLOOKUP(E211,F.SL!F:J,5,FALSE),"")</f>
        <v>1.01</v>
      </c>
      <c r="O211" s="55" t="str">
        <f>IF(ROW()-9&gt;Inf.!$F$10,"",VLOOKUP(E211,F.SL!F:J,4,FALSE))</f>
        <v/>
      </c>
      <c r="P211" s="54" t="str">
        <f>IF(ROW()-9&gt;Inf.!$F$10,"",VLOOKUP(E211,F.SL!F:O,10,FALSE))</f>
        <v/>
      </c>
      <c r="Q211" s="50"/>
    </row>
    <row r="212" spans="1:17" ht="21.95" customHeight="1">
      <c r="A212" s="52" t="str">
        <f ca="1">IFERROR(VLOOKUP(E212,Rec.!Q:R,2,FALSE),"")</f>
        <v/>
      </c>
      <c r="B212" s="53" t="str">
        <f ca="1">IFERROR(VLOOKUP(E212,Rec.!B:H,4,FALSE),"")</f>
        <v/>
      </c>
      <c r="C212" s="53" t="str">
        <f ca="1">IFERROR(VLOOKUP(E212,Rec.!B:H,5,FALSE),"")</f>
        <v/>
      </c>
      <c r="D212" s="52" t="str">
        <f ca="1">IFERROR(VLOOKUP(E212,Rec.!B:H,6,FALSE),"")</f>
        <v/>
      </c>
      <c r="E212" s="91" t="str">
        <f ca="1">IFERROR(VLOOKUP(ROW()-9,Rec.!T:U,2,FALSE),"")</f>
        <v/>
      </c>
      <c r="F212" s="99" t="str">
        <f ca="1">IF(AND(Inf.!C$10="Onsight",VLOOKUP(E212,Q1.SL!F:M,6,FALSE)="TOP"),VLOOKUP(E212,Q1.SL!F:M,6,FALSE)&amp;"("&amp;VLOOKUP(E212,Q1.SL!F:M,4,FALSE)&amp;")",VLOOKUP(E212,Q1.SL!F:M,6,FALSE))</f>
        <v/>
      </c>
      <c r="G212" s="99" t="str">
        <f ca="1">IF(AND(Inf.!C$10="Onsight",VLOOKUP(E212,Q2.SL!G:O,6,FALSE)="TOP"),VLOOKUP(E212,Q2.SL!G:O,6,FALSE)&amp;"("&amp;VLOOKUP(E212,Q2.SL!G:O,4,FALSE)&amp;")",VLOOKUP(E212,Q2.SL!G:O,6,FALSE))</f>
        <v/>
      </c>
      <c r="H212" s="125" t="str">
        <f ca="1">IF(AND(Inf.!C$10="Onsight",VLOOKUP(E212,Q3.SL!G:O,6,FALSE)="TOP"),VLOOKUP(E212,Q3.SL!G:O,6,FALSE)&amp;"("&amp;VLOOKUP(E212,Q3.SL!G:O,4,FALSE)&amp;")",VLOOKUP(E212,Q3.SL!G:O,6,FALSE))</f>
        <v/>
      </c>
      <c r="I212" s="125" t="str">
        <f ca="1">IF(AND(Inf.!C$10="Onsight",VLOOKUP(E212,Q4.SL!G:O,6,FALSE)="TOP"),VLOOKUP(E212,Q4.SL!G:O,6,FALSE)&amp;"("&amp;VLOOKUP(E212,Q4.SL!G:O,4,FALSE)&amp;")",VLOOKUP(E212,Q4.SL!G:O,6,FALSE))</f>
        <v/>
      </c>
      <c r="J212" s="54" t="str">
        <f ca="1">IFERROR(VLOOKUP(E212,Rec.!H:N,7,FALSE),"")</f>
        <v/>
      </c>
      <c r="K212" s="99" t="str">
        <f ca="1">IFERROR(VLOOKUP(E212,SF.SL!F:J,5,FALSE),"")</f>
        <v/>
      </c>
      <c r="L212" s="55" t="str">
        <f ca="1">IF(ROW()-9&gt;Inf.!$O$2,"",VLOOKUP(E212,SF.SL!F:J,4,FALSE))</f>
        <v/>
      </c>
      <c r="M212" s="54" t="str">
        <f ca="1">IF(ROW()-9&gt;Inf.!$O$2,"",VLOOKUP(E212,SF.SL!F:O,10,FALSE))</f>
        <v/>
      </c>
      <c r="N212" s="99">
        <f ca="1">IFERROR(VLOOKUP(E212,F.SL!F:J,5,FALSE),"")</f>
        <v>1.01</v>
      </c>
      <c r="O212" s="55" t="str">
        <f>IF(ROW()-9&gt;Inf.!$F$10,"",VLOOKUP(E212,F.SL!F:J,4,FALSE))</f>
        <v/>
      </c>
      <c r="P212" s="54" t="str">
        <f>IF(ROW()-9&gt;Inf.!$F$10,"",VLOOKUP(E212,F.SL!F:O,10,FALSE))</f>
        <v/>
      </c>
      <c r="Q212" s="50"/>
    </row>
    <row r="213" spans="1:17" ht="21.95" customHeight="1">
      <c r="A213" s="52" t="str">
        <f ca="1">IFERROR(VLOOKUP(E213,Rec.!Q:R,2,FALSE),"")</f>
        <v/>
      </c>
      <c r="B213" s="53" t="str">
        <f ca="1">IFERROR(VLOOKUP(E213,Rec.!B:H,4,FALSE),"")</f>
        <v/>
      </c>
      <c r="C213" s="53" t="str">
        <f ca="1">IFERROR(VLOOKUP(E213,Rec.!B:H,5,FALSE),"")</f>
        <v/>
      </c>
      <c r="D213" s="52" t="str">
        <f ca="1">IFERROR(VLOOKUP(E213,Rec.!B:H,6,FALSE),"")</f>
        <v/>
      </c>
      <c r="E213" s="91" t="str">
        <f ca="1">IFERROR(VLOOKUP(ROW()-9,Rec.!T:U,2,FALSE),"")</f>
        <v/>
      </c>
      <c r="F213" s="99" t="str">
        <f ca="1">IF(AND(Inf.!C$10="Onsight",VLOOKUP(E213,Q1.SL!F:M,6,FALSE)="TOP"),VLOOKUP(E213,Q1.SL!F:M,6,FALSE)&amp;"("&amp;VLOOKUP(E213,Q1.SL!F:M,4,FALSE)&amp;")",VLOOKUP(E213,Q1.SL!F:M,6,FALSE))</f>
        <v/>
      </c>
      <c r="G213" s="99" t="str">
        <f ca="1">IF(AND(Inf.!C$10="Onsight",VLOOKUP(E213,Q2.SL!G:O,6,FALSE)="TOP"),VLOOKUP(E213,Q2.SL!G:O,6,FALSE)&amp;"("&amp;VLOOKUP(E213,Q2.SL!G:O,4,FALSE)&amp;")",VLOOKUP(E213,Q2.SL!G:O,6,FALSE))</f>
        <v/>
      </c>
      <c r="H213" s="125" t="str">
        <f ca="1">IF(AND(Inf.!C$10="Onsight",VLOOKUP(E213,Q3.SL!G:O,6,FALSE)="TOP"),VLOOKUP(E213,Q3.SL!G:O,6,FALSE)&amp;"("&amp;VLOOKUP(E213,Q3.SL!G:O,4,FALSE)&amp;")",VLOOKUP(E213,Q3.SL!G:O,6,FALSE))</f>
        <v/>
      </c>
      <c r="I213" s="125" t="str">
        <f ca="1">IF(AND(Inf.!C$10="Onsight",VLOOKUP(E213,Q4.SL!G:O,6,FALSE)="TOP"),VLOOKUP(E213,Q4.SL!G:O,6,FALSE)&amp;"("&amp;VLOOKUP(E213,Q4.SL!G:O,4,FALSE)&amp;")",VLOOKUP(E213,Q4.SL!G:O,6,FALSE))</f>
        <v/>
      </c>
      <c r="J213" s="54" t="str">
        <f ca="1">IFERROR(VLOOKUP(E213,Rec.!H:N,7,FALSE),"")</f>
        <v/>
      </c>
      <c r="K213" s="99" t="str">
        <f ca="1">IFERROR(VLOOKUP(E213,SF.SL!F:J,5,FALSE),"")</f>
        <v/>
      </c>
      <c r="L213" s="55" t="str">
        <f ca="1">IF(ROW()-9&gt;Inf.!$O$2,"",VLOOKUP(E213,SF.SL!F:J,4,FALSE))</f>
        <v/>
      </c>
      <c r="M213" s="54" t="str">
        <f ca="1">IF(ROW()-9&gt;Inf.!$O$2,"",VLOOKUP(E213,SF.SL!F:O,10,FALSE))</f>
        <v/>
      </c>
      <c r="N213" s="99">
        <f ca="1">IFERROR(VLOOKUP(E213,F.SL!F:J,5,FALSE),"")</f>
        <v>1.01</v>
      </c>
      <c r="O213" s="55" t="str">
        <f>IF(ROW()-9&gt;Inf.!$F$10,"",VLOOKUP(E213,F.SL!F:J,4,FALSE))</f>
        <v/>
      </c>
      <c r="P213" s="54" t="str">
        <f>IF(ROW()-9&gt;Inf.!$F$10,"",VLOOKUP(E213,F.SL!F:O,10,FALSE))</f>
        <v/>
      </c>
      <c r="Q213" s="50"/>
    </row>
    <row r="214" spans="1:17" ht="21.95" customHeight="1">
      <c r="A214" s="52" t="str">
        <f ca="1">IFERROR(VLOOKUP(E214,Rec.!Q:R,2,FALSE),"")</f>
        <v/>
      </c>
      <c r="B214" s="53" t="str">
        <f ca="1">IFERROR(VLOOKUP(E214,Rec.!B:H,4,FALSE),"")</f>
        <v/>
      </c>
      <c r="C214" s="53" t="str">
        <f ca="1">IFERROR(VLOOKUP(E214,Rec.!B:H,5,FALSE),"")</f>
        <v/>
      </c>
      <c r="D214" s="52" t="str">
        <f ca="1">IFERROR(VLOOKUP(E214,Rec.!B:H,6,FALSE),"")</f>
        <v/>
      </c>
      <c r="E214" s="91" t="str">
        <f ca="1">IFERROR(VLOOKUP(ROW()-9,Rec.!T:U,2,FALSE),"")</f>
        <v/>
      </c>
      <c r="F214" s="99" t="str">
        <f ca="1">IF(AND(Inf.!C$10="Onsight",VLOOKUP(E214,Q1.SL!F:M,6,FALSE)="TOP"),VLOOKUP(E214,Q1.SL!F:M,6,FALSE)&amp;"("&amp;VLOOKUP(E214,Q1.SL!F:M,4,FALSE)&amp;")",VLOOKUP(E214,Q1.SL!F:M,6,FALSE))</f>
        <v/>
      </c>
      <c r="G214" s="99" t="str">
        <f ca="1">IF(AND(Inf.!C$10="Onsight",VLOOKUP(E214,Q2.SL!G:O,6,FALSE)="TOP"),VLOOKUP(E214,Q2.SL!G:O,6,FALSE)&amp;"("&amp;VLOOKUP(E214,Q2.SL!G:O,4,FALSE)&amp;")",VLOOKUP(E214,Q2.SL!G:O,6,FALSE))</f>
        <v/>
      </c>
      <c r="H214" s="125" t="str">
        <f ca="1">IF(AND(Inf.!C$10="Onsight",VLOOKUP(E214,Q3.SL!G:O,6,FALSE)="TOP"),VLOOKUP(E214,Q3.SL!G:O,6,FALSE)&amp;"("&amp;VLOOKUP(E214,Q3.SL!G:O,4,FALSE)&amp;")",VLOOKUP(E214,Q3.SL!G:O,6,FALSE))</f>
        <v/>
      </c>
      <c r="I214" s="125" t="str">
        <f ca="1">IF(AND(Inf.!C$10="Onsight",VLOOKUP(E214,Q4.SL!G:O,6,FALSE)="TOP"),VLOOKUP(E214,Q4.SL!G:O,6,FALSE)&amp;"("&amp;VLOOKUP(E214,Q4.SL!G:O,4,FALSE)&amp;")",VLOOKUP(E214,Q4.SL!G:O,6,FALSE))</f>
        <v/>
      </c>
      <c r="J214" s="54" t="str">
        <f ca="1">IFERROR(VLOOKUP(E214,Rec.!H:N,7,FALSE),"")</f>
        <v/>
      </c>
      <c r="K214" s="99" t="str">
        <f ca="1">IFERROR(VLOOKUP(E214,SF.SL!F:J,5,FALSE),"")</f>
        <v/>
      </c>
      <c r="L214" s="55" t="str">
        <f ca="1">IF(ROW()-9&gt;Inf.!$O$2,"",VLOOKUP(E214,SF.SL!F:J,4,FALSE))</f>
        <v/>
      </c>
      <c r="M214" s="54" t="str">
        <f ca="1">IF(ROW()-9&gt;Inf.!$O$2,"",VLOOKUP(E214,SF.SL!F:O,10,FALSE))</f>
        <v/>
      </c>
      <c r="N214" s="99">
        <f ca="1">IFERROR(VLOOKUP(E214,F.SL!F:J,5,FALSE),"")</f>
        <v>1.01</v>
      </c>
      <c r="O214" s="55" t="str">
        <f>IF(ROW()-9&gt;Inf.!$F$10,"",VLOOKUP(E214,F.SL!F:J,4,FALSE))</f>
        <v/>
      </c>
      <c r="P214" s="54" t="str">
        <f>IF(ROW()-9&gt;Inf.!$F$10,"",VLOOKUP(E214,F.SL!F:O,10,FALSE))</f>
        <v/>
      </c>
      <c r="Q214" s="50"/>
    </row>
    <row r="215" spans="1:17" ht="21.95" customHeight="1">
      <c r="A215" s="52" t="str">
        <f ca="1">IFERROR(VLOOKUP(E215,Rec.!Q:R,2,FALSE),"")</f>
        <v/>
      </c>
      <c r="B215" s="53" t="str">
        <f ca="1">IFERROR(VLOOKUP(E215,Rec.!B:H,4,FALSE),"")</f>
        <v/>
      </c>
      <c r="C215" s="53" t="str">
        <f ca="1">IFERROR(VLOOKUP(E215,Rec.!B:H,5,FALSE),"")</f>
        <v/>
      </c>
      <c r="D215" s="52" t="str">
        <f ca="1">IFERROR(VLOOKUP(E215,Rec.!B:H,6,FALSE),"")</f>
        <v/>
      </c>
      <c r="E215" s="91" t="str">
        <f ca="1">IFERROR(VLOOKUP(ROW()-9,Rec.!T:U,2,FALSE),"")</f>
        <v/>
      </c>
      <c r="F215" s="99" t="str">
        <f ca="1">IF(AND(Inf.!C$10="Onsight",VLOOKUP(E215,Q1.SL!F:M,6,FALSE)="TOP"),VLOOKUP(E215,Q1.SL!F:M,6,FALSE)&amp;"("&amp;VLOOKUP(E215,Q1.SL!F:M,4,FALSE)&amp;")",VLOOKUP(E215,Q1.SL!F:M,6,FALSE))</f>
        <v/>
      </c>
      <c r="G215" s="99" t="str">
        <f ca="1">IF(AND(Inf.!C$10="Onsight",VLOOKUP(E215,Q2.SL!G:O,6,FALSE)="TOP"),VLOOKUP(E215,Q2.SL!G:O,6,FALSE)&amp;"("&amp;VLOOKUP(E215,Q2.SL!G:O,4,FALSE)&amp;")",VLOOKUP(E215,Q2.SL!G:O,6,FALSE))</f>
        <v/>
      </c>
      <c r="H215" s="125" t="str">
        <f ca="1">IF(AND(Inf.!C$10="Onsight",VLOOKUP(E215,Q3.SL!G:O,6,FALSE)="TOP"),VLOOKUP(E215,Q3.SL!G:O,6,FALSE)&amp;"("&amp;VLOOKUP(E215,Q3.SL!G:O,4,FALSE)&amp;")",VLOOKUP(E215,Q3.SL!G:O,6,FALSE))</f>
        <v/>
      </c>
      <c r="I215" s="125" t="str">
        <f ca="1">IF(AND(Inf.!C$10="Onsight",VLOOKUP(E215,Q4.SL!G:O,6,FALSE)="TOP"),VLOOKUP(E215,Q4.SL!G:O,6,FALSE)&amp;"("&amp;VLOOKUP(E215,Q4.SL!G:O,4,FALSE)&amp;")",VLOOKUP(E215,Q4.SL!G:O,6,FALSE))</f>
        <v/>
      </c>
      <c r="J215" s="54" t="str">
        <f ca="1">IFERROR(VLOOKUP(E215,Rec.!H:N,7,FALSE),"")</f>
        <v/>
      </c>
      <c r="K215" s="99" t="str">
        <f ca="1">IFERROR(VLOOKUP(E215,SF.SL!F:J,5,FALSE),"")</f>
        <v/>
      </c>
      <c r="L215" s="55" t="str">
        <f ca="1">IF(ROW()-9&gt;Inf.!$O$2,"",VLOOKUP(E215,SF.SL!F:J,4,FALSE))</f>
        <v/>
      </c>
      <c r="M215" s="54" t="str">
        <f ca="1">IF(ROW()-9&gt;Inf.!$O$2,"",VLOOKUP(E215,SF.SL!F:O,10,FALSE))</f>
        <v/>
      </c>
      <c r="N215" s="99">
        <f ca="1">IFERROR(VLOOKUP(E215,F.SL!F:J,5,FALSE),"")</f>
        <v>1.01</v>
      </c>
      <c r="O215" s="55" t="str">
        <f>IF(ROW()-9&gt;Inf.!$F$10,"",VLOOKUP(E215,F.SL!F:J,4,FALSE))</f>
        <v/>
      </c>
      <c r="P215" s="54" t="str">
        <f>IF(ROW()-9&gt;Inf.!$F$10,"",VLOOKUP(E215,F.SL!F:O,10,FALSE))</f>
        <v/>
      </c>
      <c r="Q215" s="50"/>
    </row>
    <row r="216" spans="1:17" ht="21.95" customHeight="1">
      <c r="A216" s="52" t="str">
        <f ca="1">IFERROR(VLOOKUP(E216,Rec.!Q:R,2,FALSE),"")</f>
        <v/>
      </c>
      <c r="B216" s="53" t="str">
        <f ca="1">IFERROR(VLOOKUP(E216,Rec.!B:H,4,FALSE),"")</f>
        <v/>
      </c>
      <c r="C216" s="53" t="str">
        <f ca="1">IFERROR(VLOOKUP(E216,Rec.!B:H,5,FALSE),"")</f>
        <v/>
      </c>
      <c r="D216" s="52" t="str">
        <f ca="1">IFERROR(VLOOKUP(E216,Rec.!B:H,6,FALSE),"")</f>
        <v/>
      </c>
      <c r="E216" s="91" t="str">
        <f ca="1">IFERROR(VLOOKUP(ROW()-9,Rec.!T:U,2,FALSE),"")</f>
        <v/>
      </c>
      <c r="F216" s="99" t="str">
        <f ca="1">IF(AND(Inf.!C$10="Onsight",VLOOKUP(E216,Q1.SL!F:M,6,FALSE)="TOP"),VLOOKUP(E216,Q1.SL!F:M,6,FALSE)&amp;"("&amp;VLOOKUP(E216,Q1.SL!F:M,4,FALSE)&amp;")",VLOOKUP(E216,Q1.SL!F:M,6,FALSE))</f>
        <v/>
      </c>
      <c r="G216" s="99" t="str">
        <f ca="1">IF(AND(Inf.!C$10="Onsight",VLOOKUP(E216,Q2.SL!G:O,6,FALSE)="TOP"),VLOOKUP(E216,Q2.SL!G:O,6,FALSE)&amp;"("&amp;VLOOKUP(E216,Q2.SL!G:O,4,FALSE)&amp;")",VLOOKUP(E216,Q2.SL!G:O,6,FALSE))</f>
        <v/>
      </c>
      <c r="H216" s="125" t="str">
        <f ca="1">IF(AND(Inf.!C$10="Onsight",VLOOKUP(E216,Q3.SL!G:O,6,FALSE)="TOP"),VLOOKUP(E216,Q3.SL!G:O,6,FALSE)&amp;"("&amp;VLOOKUP(E216,Q3.SL!G:O,4,FALSE)&amp;")",VLOOKUP(E216,Q3.SL!G:O,6,FALSE))</f>
        <v/>
      </c>
      <c r="I216" s="125" t="str">
        <f ca="1">IF(AND(Inf.!C$10="Onsight",VLOOKUP(E216,Q4.SL!G:O,6,FALSE)="TOP"),VLOOKUP(E216,Q4.SL!G:O,6,FALSE)&amp;"("&amp;VLOOKUP(E216,Q4.SL!G:O,4,FALSE)&amp;")",VLOOKUP(E216,Q4.SL!G:O,6,FALSE))</f>
        <v/>
      </c>
      <c r="J216" s="54" t="str">
        <f ca="1">IFERROR(VLOOKUP(E216,Rec.!H:N,7,FALSE),"")</f>
        <v/>
      </c>
      <c r="K216" s="99" t="str">
        <f ca="1">IFERROR(VLOOKUP(E216,SF.SL!F:J,5,FALSE),"")</f>
        <v/>
      </c>
      <c r="L216" s="55" t="str">
        <f ca="1">IF(ROW()-9&gt;Inf.!$O$2,"",VLOOKUP(E216,SF.SL!F:J,4,FALSE))</f>
        <v/>
      </c>
      <c r="M216" s="54" t="str">
        <f ca="1">IF(ROW()-9&gt;Inf.!$O$2,"",VLOOKUP(E216,SF.SL!F:O,10,FALSE))</f>
        <v/>
      </c>
      <c r="N216" s="99">
        <f ca="1">IFERROR(VLOOKUP(E216,F.SL!F:J,5,FALSE),"")</f>
        <v>1.01</v>
      </c>
      <c r="O216" s="55" t="str">
        <f>IF(ROW()-9&gt;Inf.!$F$10,"",VLOOKUP(E216,F.SL!F:J,4,FALSE))</f>
        <v/>
      </c>
      <c r="P216" s="54" t="str">
        <f>IF(ROW()-9&gt;Inf.!$F$10,"",VLOOKUP(E216,F.SL!F:O,10,FALSE))</f>
        <v/>
      </c>
      <c r="Q216" s="50"/>
    </row>
    <row r="217" spans="1:17" ht="21.95" customHeight="1">
      <c r="A217" s="52" t="str">
        <f ca="1">IFERROR(VLOOKUP(E217,Rec.!Q:R,2,FALSE),"")</f>
        <v/>
      </c>
      <c r="B217" s="53" t="str">
        <f ca="1">IFERROR(VLOOKUP(E217,Rec.!B:H,4,FALSE),"")</f>
        <v/>
      </c>
      <c r="C217" s="53" t="str">
        <f ca="1">IFERROR(VLOOKUP(E217,Rec.!B:H,5,FALSE),"")</f>
        <v/>
      </c>
      <c r="D217" s="52" t="str">
        <f ca="1">IFERROR(VLOOKUP(E217,Rec.!B:H,6,FALSE),"")</f>
        <v/>
      </c>
      <c r="E217" s="91" t="str">
        <f ca="1">IFERROR(VLOOKUP(ROW()-9,Rec.!T:U,2,FALSE),"")</f>
        <v/>
      </c>
      <c r="F217" s="99" t="str">
        <f ca="1">IF(AND(Inf.!C$10="Onsight",VLOOKUP(E217,Q1.SL!F:M,6,FALSE)="TOP"),VLOOKUP(E217,Q1.SL!F:M,6,FALSE)&amp;"("&amp;VLOOKUP(E217,Q1.SL!F:M,4,FALSE)&amp;")",VLOOKUP(E217,Q1.SL!F:M,6,FALSE))</f>
        <v/>
      </c>
      <c r="G217" s="99" t="str">
        <f ca="1">IF(AND(Inf.!C$10="Onsight",VLOOKUP(E217,Q2.SL!G:O,6,FALSE)="TOP"),VLOOKUP(E217,Q2.SL!G:O,6,FALSE)&amp;"("&amp;VLOOKUP(E217,Q2.SL!G:O,4,FALSE)&amp;")",VLOOKUP(E217,Q2.SL!G:O,6,FALSE))</f>
        <v/>
      </c>
      <c r="H217" s="125" t="str">
        <f ca="1">IF(AND(Inf.!C$10="Onsight",VLOOKUP(E217,Q3.SL!G:O,6,FALSE)="TOP"),VLOOKUP(E217,Q3.SL!G:O,6,FALSE)&amp;"("&amp;VLOOKUP(E217,Q3.SL!G:O,4,FALSE)&amp;")",VLOOKUP(E217,Q3.SL!G:O,6,FALSE))</f>
        <v/>
      </c>
      <c r="I217" s="125" t="str">
        <f ca="1">IF(AND(Inf.!C$10="Onsight",VLOOKUP(E217,Q4.SL!G:O,6,FALSE)="TOP"),VLOOKUP(E217,Q4.SL!G:O,6,FALSE)&amp;"("&amp;VLOOKUP(E217,Q4.SL!G:O,4,FALSE)&amp;")",VLOOKUP(E217,Q4.SL!G:O,6,FALSE))</f>
        <v/>
      </c>
      <c r="J217" s="54" t="str">
        <f ca="1">IFERROR(VLOOKUP(E217,Rec.!H:N,7,FALSE),"")</f>
        <v/>
      </c>
      <c r="K217" s="99" t="str">
        <f ca="1">IFERROR(VLOOKUP(E217,SF.SL!F:J,5,FALSE),"")</f>
        <v/>
      </c>
      <c r="L217" s="55" t="str">
        <f ca="1">IF(ROW()-9&gt;Inf.!$O$2,"",VLOOKUP(E217,SF.SL!F:J,4,FALSE))</f>
        <v/>
      </c>
      <c r="M217" s="54" t="str">
        <f ca="1">IF(ROW()-9&gt;Inf.!$O$2,"",VLOOKUP(E217,SF.SL!F:O,10,FALSE))</f>
        <v/>
      </c>
      <c r="N217" s="99">
        <f ca="1">IFERROR(VLOOKUP(E217,F.SL!F:J,5,FALSE),"")</f>
        <v>1.01</v>
      </c>
      <c r="O217" s="55" t="str">
        <f>IF(ROW()-9&gt;Inf.!$F$10,"",VLOOKUP(E217,F.SL!F:J,4,FALSE))</f>
        <v/>
      </c>
      <c r="P217" s="54" t="str">
        <f>IF(ROW()-9&gt;Inf.!$F$10,"",VLOOKUP(E217,F.SL!F:O,10,FALSE))</f>
        <v/>
      </c>
      <c r="Q217" s="50"/>
    </row>
    <row r="218" spans="1:17" ht="21.95" customHeight="1">
      <c r="A218" s="52" t="str">
        <f ca="1">IFERROR(VLOOKUP(E218,Rec.!Q:R,2,FALSE),"")</f>
        <v/>
      </c>
      <c r="B218" s="53" t="str">
        <f ca="1">IFERROR(VLOOKUP(E218,Rec.!B:H,4,FALSE),"")</f>
        <v/>
      </c>
      <c r="C218" s="53" t="str">
        <f ca="1">IFERROR(VLOOKUP(E218,Rec.!B:H,5,FALSE),"")</f>
        <v/>
      </c>
      <c r="D218" s="52" t="str">
        <f ca="1">IFERROR(VLOOKUP(E218,Rec.!B:H,6,FALSE),"")</f>
        <v/>
      </c>
      <c r="E218" s="91" t="str">
        <f ca="1">IFERROR(VLOOKUP(ROW()-9,Rec.!T:U,2,FALSE),"")</f>
        <v/>
      </c>
      <c r="F218" s="99" t="str">
        <f ca="1">IF(AND(Inf.!C$10="Onsight",VLOOKUP(E218,Q1.SL!F:M,6,FALSE)="TOP"),VLOOKUP(E218,Q1.SL!F:M,6,FALSE)&amp;"("&amp;VLOOKUP(E218,Q1.SL!F:M,4,FALSE)&amp;")",VLOOKUP(E218,Q1.SL!F:M,6,FALSE))</f>
        <v/>
      </c>
      <c r="G218" s="99" t="str">
        <f ca="1">IF(AND(Inf.!C$10="Onsight",VLOOKUP(E218,Q2.SL!G:O,6,FALSE)="TOP"),VLOOKUP(E218,Q2.SL!G:O,6,FALSE)&amp;"("&amp;VLOOKUP(E218,Q2.SL!G:O,4,FALSE)&amp;")",VLOOKUP(E218,Q2.SL!G:O,6,FALSE))</f>
        <v/>
      </c>
      <c r="H218" s="125" t="str">
        <f ca="1">IF(AND(Inf.!C$10="Onsight",VLOOKUP(E218,Q3.SL!G:O,6,FALSE)="TOP"),VLOOKUP(E218,Q3.SL!G:O,6,FALSE)&amp;"("&amp;VLOOKUP(E218,Q3.SL!G:O,4,FALSE)&amp;")",VLOOKUP(E218,Q3.SL!G:O,6,FALSE))</f>
        <v/>
      </c>
      <c r="I218" s="125" t="str">
        <f ca="1">IF(AND(Inf.!C$10="Onsight",VLOOKUP(E218,Q4.SL!G:O,6,FALSE)="TOP"),VLOOKUP(E218,Q4.SL!G:O,6,FALSE)&amp;"("&amp;VLOOKUP(E218,Q4.SL!G:O,4,FALSE)&amp;")",VLOOKUP(E218,Q4.SL!G:O,6,FALSE))</f>
        <v/>
      </c>
      <c r="J218" s="54" t="str">
        <f ca="1">IFERROR(VLOOKUP(E218,Rec.!H:N,7,FALSE),"")</f>
        <v/>
      </c>
      <c r="K218" s="99" t="str">
        <f ca="1">IFERROR(VLOOKUP(E218,SF.SL!F:J,5,FALSE),"")</f>
        <v/>
      </c>
      <c r="L218" s="55" t="str">
        <f ca="1">IF(ROW()-9&gt;Inf.!$O$2,"",VLOOKUP(E218,SF.SL!F:J,4,FALSE))</f>
        <v/>
      </c>
      <c r="M218" s="54" t="str">
        <f ca="1">IF(ROW()-9&gt;Inf.!$O$2,"",VLOOKUP(E218,SF.SL!F:O,10,FALSE))</f>
        <v/>
      </c>
      <c r="N218" s="99">
        <f ca="1">IFERROR(VLOOKUP(E218,F.SL!F:J,5,FALSE),"")</f>
        <v>1.01</v>
      </c>
      <c r="O218" s="55" t="str">
        <f>IF(ROW()-9&gt;Inf.!$F$10,"",VLOOKUP(E218,F.SL!F:J,4,FALSE))</f>
        <v/>
      </c>
      <c r="P218" s="54" t="str">
        <f>IF(ROW()-9&gt;Inf.!$F$10,"",VLOOKUP(E218,F.SL!F:O,10,FALSE))</f>
        <v/>
      </c>
      <c r="Q218" s="50"/>
    </row>
    <row r="219" spans="1:17" ht="21.95" customHeight="1">
      <c r="A219" s="52" t="str">
        <f ca="1">IFERROR(VLOOKUP(E219,Rec.!Q:R,2,FALSE),"")</f>
        <v/>
      </c>
      <c r="B219" s="53" t="str">
        <f ca="1">IFERROR(VLOOKUP(E219,Rec.!B:H,4,FALSE),"")</f>
        <v/>
      </c>
      <c r="C219" s="53" t="str">
        <f ca="1">IFERROR(VLOOKUP(E219,Rec.!B:H,5,FALSE),"")</f>
        <v/>
      </c>
      <c r="D219" s="52" t="str">
        <f ca="1">IFERROR(VLOOKUP(E219,Rec.!B:H,6,FALSE),"")</f>
        <v/>
      </c>
      <c r="E219" s="91" t="str">
        <f ca="1">IFERROR(VLOOKUP(ROW()-9,Rec.!T:U,2,FALSE),"")</f>
        <v/>
      </c>
      <c r="F219" s="99" t="str">
        <f ca="1">IF(AND(Inf.!C$10="Onsight",VLOOKUP(E219,Q1.SL!F:M,6,FALSE)="TOP"),VLOOKUP(E219,Q1.SL!F:M,6,FALSE)&amp;"("&amp;VLOOKUP(E219,Q1.SL!F:M,4,FALSE)&amp;")",VLOOKUP(E219,Q1.SL!F:M,6,FALSE))</f>
        <v/>
      </c>
      <c r="G219" s="99" t="str">
        <f ca="1">IF(AND(Inf.!C$10="Onsight",VLOOKUP(E219,Q2.SL!G:O,6,FALSE)="TOP"),VLOOKUP(E219,Q2.SL!G:O,6,FALSE)&amp;"("&amp;VLOOKUP(E219,Q2.SL!G:O,4,FALSE)&amp;")",VLOOKUP(E219,Q2.SL!G:O,6,FALSE))</f>
        <v/>
      </c>
      <c r="H219" s="125" t="str">
        <f ca="1">IF(AND(Inf.!C$10="Onsight",VLOOKUP(E219,Q3.SL!G:O,6,FALSE)="TOP"),VLOOKUP(E219,Q3.SL!G:O,6,FALSE)&amp;"("&amp;VLOOKUP(E219,Q3.SL!G:O,4,FALSE)&amp;")",VLOOKUP(E219,Q3.SL!G:O,6,FALSE))</f>
        <v/>
      </c>
      <c r="I219" s="125" t="str">
        <f ca="1">IF(AND(Inf.!C$10="Onsight",VLOOKUP(E219,Q4.SL!G:O,6,FALSE)="TOP"),VLOOKUP(E219,Q4.SL!G:O,6,FALSE)&amp;"("&amp;VLOOKUP(E219,Q4.SL!G:O,4,FALSE)&amp;")",VLOOKUP(E219,Q4.SL!G:O,6,FALSE))</f>
        <v/>
      </c>
      <c r="J219" s="54" t="str">
        <f ca="1">IFERROR(VLOOKUP(E219,Rec.!H:N,7,FALSE),"")</f>
        <v/>
      </c>
      <c r="K219" s="99" t="str">
        <f ca="1">IFERROR(VLOOKUP(E219,SF.SL!F:J,5,FALSE),"")</f>
        <v/>
      </c>
      <c r="L219" s="55" t="str">
        <f ca="1">IF(ROW()-9&gt;Inf.!$O$2,"",VLOOKUP(E219,SF.SL!F:J,4,FALSE))</f>
        <v/>
      </c>
      <c r="M219" s="54" t="str">
        <f ca="1">IF(ROW()-9&gt;Inf.!$O$2,"",VLOOKUP(E219,SF.SL!F:O,10,FALSE))</f>
        <v/>
      </c>
      <c r="N219" s="99">
        <f ca="1">IFERROR(VLOOKUP(E219,F.SL!F:J,5,FALSE),"")</f>
        <v>1.01</v>
      </c>
      <c r="O219" s="55" t="str">
        <f>IF(ROW()-9&gt;Inf.!$F$10,"",VLOOKUP(E219,F.SL!F:J,4,FALSE))</f>
        <v/>
      </c>
      <c r="P219" s="54" t="str">
        <f>IF(ROW()-9&gt;Inf.!$F$10,"",VLOOKUP(E219,F.SL!F:O,10,FALSE))</f>
        <v/>
      </c>
      <c r="Q219" s="50"/>
    </row>
    <row r="220" spans="1:17" ht="21.95" customHeight="1">
      <c r="A220" s="52" t="str">
        <f ca="1">IFERROR(VLOOKUP(E220,Rec.!Q:R,2,FALSE),"")</f>
        <v/>
      </c>
      <c r="B220" s="53" t="str">
        <f ca="1">IFERROR(VLOOKUP(E220,Rec.!B:H,4,FALSE),"")</f>
        <v/>
      </c>
      <c r="C220" s="53" t="str">
        <f ca="1">IFERROR(VLOOKUP(E220,Rec.!B:H,5,FALSE),"")</f>
        <v/>
      </c>
      <c r="D220" s="52" t="str">
        <f ca="1">IFERROR(VLOOKUP(E220,Rec.!B:H,6,FALSE),"")</f>
        <v/>
      </c>
      <c r="E220" s="91" t="str">
        <f ca="1">IFERROR(VLOOKUP(ROW()-9,Rec.!T:U,2,FALSE),"")</f>
        <v/>
      </c>
      <c r="F220" s="99" t="str">
        <f ca="1">IF(AND(Inf.!C$10="Onsight",VLOOKUP(E220,Q1.SL!F:M,6,FALSE)="TOP"),VLOOKUP(E220,Q1.SL!F:M,6,FALSE)&amp;"("&amp;VLOOKUP(E220,Q1.SL!F:M,4,FALSE)&amp;")",VLOOKUP(E220,Q1.SL!F:M,6,FALSE))</f>
        <v/>
      </c>
      <c r="G220" s="99" t="str">
        <f ca="1">IF(AND(Inf.!C$10="Onsight",VLOOKUP(E220,Q2.SL!G:O,6,FALSE)="TOP"),VLOOKUP(E220,Q2.SL!G:O,6,FALSE)&amp;"("&amp;VLOOKUP(E220,Q2.SL!G:O,4,FALSE)&amp;")",VLOOKUP(E220,Q2.SL!G:O,6,FALSE))</f>
        <v/>
      </c>
      <c r="H220" s="125" t="str">
        <f ca="1">IF(AND(Inf.!C$10="Onsight",VLOOKUP(E220,Q3.SL!G:O,6,FALSE)="TOP"),VLOOKUP(E220,Q3.SL!G:O,6,FALSE)&amp;"("&amp;VLOOKUP(E220,Q3.SL!G:O,4,FALSE)&amp;")",VLOOKUP(E220,Q3.SL!G:O,6,FALSE))</f>
        <v/>
      </c>
      <c r="I220" s="125" t="str">
        <f ca="1">IF(AND(Inf.!C$10="Onsight",VLOOKUP(E220,Q4.SL!G:O,6,FALSE)="TOP"),VLOOKUP(E220,Q4.SL!G:O,6,FALSE)&amp;"("&amp;VLOOKUP(E220,Q4.SL!G:O,4,FALSE)&amp;")",VLOOKUP(E220,Q4.SL!G:O,6,FALSE))</f>
        <v/>
      </c>
      <c r="J220" s="54" t="str">
        <f ca="1">IFERROR(VLOOKUP(E220,Rec.!H:N,7,FALSE),"")</f>
        <v/>
      </c>
      <c r="K220" s="99" t="str">
        <f ca="1">IFERROR(VLOOKUP(E220,SF.SL!F:J,5,FALSE),"")</f>
        <v/>
      </c>
      <c r="L220" s="55" t="str">
        <f ca="1">IF(ROW()-9&gt;Inf.!$O$2,"",VLOOKUP(E220,SF.SL!F:J,4,FALSE))</f>
        <v/>
      </c>
      <c r="M220" s="54" t="str">
        <f ca="1">IF(ROW()-9&gt;Inf.!$O$2,"",VLOOKUP(E220,SF.SL!F:O,10,FALSE))</f>
        <v/>
      </c>
      <c r="N220" s="99">
        <f ca="1">IFERROR(VLOOKUP(E220,F.SL!F:J,5,FALSE),"")</f>
        <v>1.01</v>
      </c>
      <c r="O220" s="55" t="str">
        <f>IF(ROW()-9&gt;Inf.!$F$10,"",VLOOKUP(E220,F.SL!F:J,4,FALSE))</f>
        <v/>
      </c>
      <c r="P220" s="54" t="str">
        <f>IF(ROW()-9&gt;Inf.!$F$10,"",VLOOKUP(E220,F.SL!F:O,10,FALSE))</f>
        <v/>
      </c>
      <c r="Q220" s="50"/>
    </row>
    <row r="221" spans="1:17" ht="21.95" customHeight="1">
      <c r="A221" s="52" t="str">
        <f ca="1">IFERROR(VLOOKUP(E221,Rec.!Q:R,2,FALSE),"")</f>
        <v/>
      </c>
      <c r="B221" s="53" t="str">
        <f ca="1">IFERROR(VLOOKUP(E221,Rec.!B:H,4,FALSE),"")</f>
        <v/>
      </c>
      <c r="C221" s="53" t="str">
        <f ca="1">IFERROR(VLOOKUP(E221,Rec.!B:H,5,FALSE),"")</f>
        <v/>
      </c>
      <c r="D221" s="52" t="str">
        <f ca="1">IFERROR(VLOOKUP(E221,Rec.!B:H,6,FALSE),"")</f>
        <v/>
      </c>
      <c r="E221" s="91" t="str">
        <f ca="1">IFERROR(VLOOKUP(ROW()-9,Rec.!T:U,2,FALSE),"")</f>
        <v/>
      </c>
      <c r="F221" s="99" t="str">
        <f ca="1">IF(AND(Inf.!C$10="Onsight",VLOOKUP(E221,Q1.SL!F:M,6,FALSE)="TOP"),VLOOKUP(E221,Q1.SL!F:M,6,FALSE)&amp;"("&amp;VLOOKUP(E221,Q1.SL!F:M,4,FALSE)&amp;")",VLOOKUP(E221,Q1.SL!F:M,6,FALSE))</f>
        <v/>
      </c>
      <c r="G221" s="99" t="str">
        <f ca="1">IF(AND(Inf.!C$10="Onsight",VLOOKUP(E221,Q2.SL!G:O,6,FALSE)="TOP"),VLOOKUP(E221,Q2.SL!G:O,6,FALSE)&amp;"("&amp;VLOOKUP(E221,Q2.SL!G:O,4,FALSE)&amp;")",VLOOKUP(E221,Q2.SL!G:O,6,FALSE))</f>
        <v/>
      </c>
      <c r="H221" s="125" t="str">
        <f ca="1">IF(AND(Inf.!C$10="Onsight",VLOOKUP(E221,Q3.SL!G:O,6,FALSE)="TOP"),VLOOKUP(E221,Q3.SL!G:O,6,FALSE)&amp;"("&amp;VLOOKUP(E221,Q3.SL!G:O,4,FALSE)&amp;")",VLOOKUP(E221,Q3.SL!G:O,6,FALSE))</f>
        <v/>
      </c>
      <c r="I221" s="125" t="str">
        <f ca="1">IF(AND(Inf.!C$10="Onsight",VLOOKUP(E221,Q4.SL!G:O,6,FALSE)="TOP"),VLOOKUP(E221,Q4.SL!G:O,6,FALSE)&amp;"("&amp;VLOOKUP(E221,Q4.SL!G:O,4,FALSE)&amp;")",VLOOKUP(E221,Q4.SL!G:O,6,FALSE))</f>
        <v/>
      </c>
      <c r="J221" s="54" t="str">
        <f ca="1">IFERROR(VLOOKUP(E221,Rec.!H:N,7,FALSE),"")</f>
        <v/>
      </c>
      <c r="K221" s="99" t="str">
        <f ca="1">IFERROR(VLOOKUP(E221,SF.SL!F:J,5,FALSE),"")</f>
        <v/>
      </c>
      <c r="L221" s="55" t="str">
        <f ca="1">IF(ROW()-9&gt;Inf.!$O$2,"",VLOOKUP(E221,SF.SL!F:J,4,FALSE))</f>
        <v/>
      </c>
      <c r="M221" s="54" t="str">
        <f ca="1">IF(ROW()-9&gt;Inf.!$O$2,"",VLOOKUP(E221,SF.SL!F:O,10,FALSE))</f>
        <v/>
      </c>
      <c r="N221" s="99">
        <f ca="1">IFERROR(VLOOKUP(E221,F.SL!F:J,5,FALSE),"")</f>
        <v>1.01</v>
      </c>
      <c r="O221" s="55" t="str">
        <f>IF(ROW()-9&gt;Inf.!$F$10,"",VLOOKUP(E221,F.SL!F:J,4,FALSE))</f>
        <v/>
      </c>
      <c r="P221" s="54" t="str">
        <f>IF(ROW()-9&gt;Inf.!$F$10,"",VLOOKUP(E221,F.SL!F:O,10,FALSE))</f>
        <v/>
      </c>
      <c r="Q221" s="50"/>
    </row>
    <row r="222" spans="1:17" ht="21.95" customHeight="1">
      <c r="A222" s="52" t="str">
        <f ca="1">IFERROR(VLOOKUP(E222,Rec.!Q:R,2,FALSE),"")</f>
        <v/>
      </c>
      <c r="B222" s="53" t="str">
        <f ca="1">IFERROR(VLOOKUP(E222,Rec.!B:H,4,FALSE),"")</f>
        <v/>
      </c>
      <c r="C222" s="53" t="str">
        <f ca="1">IFERROR(VLOOKUP(E222,Rec.!B:H,5,FALSE),"")</f>
        <v/>
      </c>
      <c r="D222" s="52" t="str">
        <f ca="1">IFERROR(VLOOKUP(E222,Rec.!B:H,6,FALSE),"")</f>
        <v/>
      </c>
      <c r="E222" s="91" t="str">
        <f ca="1">IFERROR(VLOOKUP(ROW()-9,Rec.!T:U,2,FALSE),"")</f>
        <v/>
      </c>
      <c r="F222" s="99" t="str">
        <f ca="1">IF(AND(Inf.!C$10="Onsight",VLOOKUP(E222,Q1.SL!F:M,6,FALSE)="TOP"),VLOOKUP(E222,Q1.SL!F:M,6,FALSE)&amp;"("&amp;VLOOKUP(E222,Q1.SL!F:M,4,FALSE)&amp;")",VLOOKUP(E222,Q1.SL!F:M,6,FALSE))</f>
        <v/>
      </c>
      <c r="G222" s="99" t="str">
        <f ca="1">IF(AND(Inf.!C$10="Onsight",VLOOKUP(E222,Q2.SL!G:O,6,FALSE)="TOP"),VLOOKUP(E222,Q2.SL!G:O,6,FALSE)&amp;"("&amp;VLOOKUP(E222,Q2.SL!G:O,4,FALSE)&amp;")",VLOOKUP(E222,Q2.SL!G:O,6,FALSE))</f>
        <v/>
      </c>
      <c r="H222" s="125" t="str">
        <f ca="1">IF(AND(Inf.!C$10="Onsight",VLOOKUP(E222,Q3.SL!G:O,6,FALSE)="TOP"),VLOOKUP(E222,Q3.SL!G:O,6,FALSE)&amp;"("&amp;VLOOKUP(E222,Q3.SL!G:O,4,FALSE)&amp;")",VLOOKUP(E222,Q3.SL!G:O,6,FALSE))</f>
        <v/>
      </c>
      <c r="I222" s="125" t="str">
        <f ca="1">IF(AND(Inf.!C$10="Onsight",VLOOKUP(E222,Q4.SL!G:O,6,FALSE)="TOP"),VLOOKUP(E222,Q4.SL!G:O,6,FALSE)&amp;"("&amp;VLOOKUP(E222,Q4.SL!G:O,4,FALSE)&amp;")",VLOOKUP(E222,Q4.SL!G:O,6,FALSE))</f>
        <v/>
      </c>
      <c r="J222" s="54" t="str">
        <f ca="1">IFERROR(VLOOKUP(E222,Rec.!H:N,7,FALSE),"")</f>
        <v/>
      </c>
      <c r="K222" s="99" t="str">
        <f ca="1">IFERROR(VLOOKUP(E222,SF.SL!F:J,5,FALSE),"")</f>
        <v/>
      </c>
      <c r="L222" s="55" t="str">
        <f ca="1">IF(ROW()-9&gt;Inf.!$O$2,"",VLOOKUP(E222,SF.SL!F:J,4,FALSE))</f>
        <v/>
      </c>
      <c r="M222" s="54" t="str">
        <f ca="1">IF(ROW()-9&gt;Inf.!$O$2,"",VLOOKUP(E222,SF.SL!F:O,10,FALSE))</f>
        <v/>
      </c>
      <c r="N222" s="99">
        <f ca="1">IFERROR(VLOOKUP(E222,F.SL!F:J,5,FALSE),"")</f>
        <v>1.01</v>
      </c>
      <c r="O222" s="55" t="str">
        <f>IF(ROW()-9&gt;Inf.!$F$10,"",VLOOKUP(E222,F.SL!F:J,4,FALSE))</f>
        <v/>
      </c>
      <c r="P222" s="54" t="str">
        <f>IF(ROW()-9&gt;Inf.!$F$10,"",VLOOKUP(E222,F.SL!F:O,10,FALSE))</f>
        <v/>
      </c>
      <c r="Q222" s="50"/>
    </row>
    <row r="223" spans="1:17" ht="21.95" customHeight="1">
      <c r="A223" s="52" t="str">
        <f ca="1">IFERROR(VLOOKUP(E223,Rec.!Q:R,2,FALSE),"")</f>
        <v/>
      </c>
      <c r="B223" s="53" t="str">
        <f ca="1">IFERROR(VLOOKUP(E223,Rec.!B:H,4,FALSE),"")</f>
        <v/>
      </c>
      <c r="C223" s="53" t="str">
        <f ca="1">IFERROR(VLOOKUP(E223,Rec.!B:H,5,FALSE),"")</f>
        <v/>
      </c>
      <c r="D223" s="52" t="str">
        <f ca="1">IFERROR(VLOOKUP(E223,Rec.!B:H,6,FALSE),"")</f>
        <v/>
      </c>
      <c r="E223" s="91" t="str">
        <f ca="1">IFERROR(VLOOKUP(ROW()-9,Rec.!T:U,2,FALSE),"")</f>
        <v/>
      </c>
      <c r="F223" s="99" t="str">
        <f ca="1">IF(AND(Inf.!C$10="Onsight",VLOOKUP(E223,Q1.SL!F:M,6,FALSE)="TOP"),VLOOKUP(E223,Q1.SL!F:M,6,FALSE)&amp;"("&amp;VLOOKUP(E223,Q1.SL!F:M,4,FALSE)&amp;")",VLOOKUP(E223,Q1.SL!F:M,6,FALSE))</f>
        <v/>
      </c>
      <c r="G223" s="99" t="str">
        <f ca="1">IF(AND(Inf.!C$10="Onsight",VLOOKUP(E223,Q2.SL!G:O,6,FALSE)="TOP"),VLOOKUP(E223,Q2.SL!G:O,6,FALSE)&amp;"("&amp;VLOOKUP(E223,Q2.SL!G:O,4,FALSE)&amp;")",VLOOKUP(E223,Q2.SL!G:O,6,FALSE))</f>
        <v/>
      </c>
      <c r="H223" s="125" t="str">
        <f ca="1">IF(AND(Inf.!C$10="Onsight",VLOOKUP(E223,Q3.SL!G:O,6,FALSE)="TOP"),VLOOKUP(E223,Q3.SL!G:O,6,FALSE)&amp;"("&amp;VLOOKUP(E223,Q3.SL!G:O,4,FALSE)&amp;")",VLOOKUP(E223,Q3.SL!G:O,6,FALSE))</f>
        <v/>
      </c>
      <c r="I223" s="125" t="str">
        <f ca="1">IF(AND(Inf.!C$10="Onsight",VLOOKUP(E223,Q4.SL!G:O,6,FALSE)="TOP"),VLOOKUP(E223,Q4.SL!G:O,6,FALSE)&amp;"("&amp;VLOOKUP(E223,Q4.SL!G:O,4,FALSE)&amp;")",VLOOKUP(E223,Q4.SL!G:O,6,FALSE))</f>
        <v/>
      </c>
      <c r="J223" s="54" t="str">
        <f ca="1">IFERROR(VLOOKUP(E223,Rec.!H:N,7,FALSE),"")</f>
        <v/>
      </c>
      <c r="K223" s="99" t="str">
        <f ca="1">IFERROR(VLOOKUP(E223,SF.SL!F:J,5,FALSE),"")</f>
        <v/>
      </c>
      <c r="L223" s="55" t="str">
        <f ca="1">IF(ROW()-9&gt;Inf.!$O$2,"",VLOOKUP(E223,SF.SL!F:J,4,FALSE))</f>
        <v/>
      </c>
      <c r="M223" s="54" t="str">
        <f ca="1">IF(ROW()-9&gt;Inf.!$O$2,"",VLOOKUP(E223,SF.SL!F:O,10,FALSE))</f>
        <v/>
      </c>
      <c r="N223" s="99">
        <f ca="1">IFERROR(VLOOKUP(E223,F.SL!F:J,5,FALSE),"")</f>
        <v>1.01</v>
      </c>
      <c r="O223" s="55" t="str">
        <f>IF(ROW()-9&gt;Inf.!$F$10,"",VLOOKUP(E223,F.SL!F:J,4,FALSE))</f>
        <v/>
      </c>
      <c r="P223" s="54" t="str">
        <f>IF(ROW()-9&gt;Inf.!$F$10,"",VLOOKUP(E223,F.SL!F:O,10,FALSE))</f>
        <v/>
      </c>
      <c r="Q223" s="50"/>
    </row>
    <row r="224" spans="1:17" ht="21.95" customHeight="1">
      <c r="A224" s="52" t="str">
        <f ca="1">IFERROR(VLOOKUP(E224,Rec.!Q:R,2,FALSE),"")</f>
        <v/>
      </c>
      <c r="B224" s="53" t="str">
        <f ca="1">IFERROR(VLOOKUP(E224,Rec.!B:H,4,FALSE),"")</f>
        <v/>
      </c>
      <c r="C224" s="53" t="str">
        <f ca="1">IFERROR(VLOOKUP(E224,Rec.!B:H,5,FALSE),"")</f>
        <v/>
      </c>
      <c r="D224" s="52" t="str">
        <f ca="1">IFERROR(VLOOKUP(E224,Rec.!B:H,6,FALSE),"")</f>
        <v/>
      </c>
      <c r="E224" s="91" t="str">
        <f ca="1">IFERROR(VLOOKUP(ROW()-9,Rec.!T:U,2,FALSE),"")</f>
        <v/>
      </c>
      <c r="F224" s="99" t="str">
        <f ca="1">IF(AND(Inf.!C$10="Onsight",VLOOKUP(E224,Q1.SL!F:M,6,FALSE)="TOP"),VLOOKUP(E224,Q1.SL!F:M,6,FALSE)&amp;"("&amp;VLOOKUP(E224,Q1.SL!F:M,4,FALSE)&amp;")",VLOOKUP(E224,Q1.SL!F:M,6,FALSE))</f>
        <v/>
      </c>
      <c r="G224" s="99" t="str">
        <f ca="1">IF(AND(Inf.!C$10="Onsight",VLOOKUP(E224,Q2.SL!G:O,6,FALSE)="TOP"),VLOOKUP(E224,Q2.SL!G:O,6,FALSE)&amp;"("&amp;VLOOKUP(E224,Q2.SL!G:O,4,FALSE)&amp;")",VLOOKUP(E224,Q2.SL!G:O,6,FALSE))</f>
        <v/>
      </c>
      <c r="H224" s="125" t="str">
        <f ca="1">IF(AND(Inf.!C$10="Onsight",VLOOKUP(E224,Q3.SL!G:O,6,FALSE)="TOP"),VLOOKUP(E224,Q3.SL!G:O,6,FALSE)&amp;"("&amp;VLOOKUP(E224,Q3.SL!G:O,4,FALSE)&amp;")",VLOOKUP(E224,Q3.SL!G:O,6,FALSE))</f>
        <v/>
      </c>
      <c r="I224" s="125" t="str">
        <f ca="1">IF(AND(Inf.!C$10="Onsight",VLOOKUP(E224,Q4.SL!G:O,6,FALSE)="TOP"),VLOOKUP(E224,Q4.SL!G:O,6,FALSE)&amp;"("&amp;VLOOKUP(E224,Q4.SL!G:O,4,FALSE)&amp;")",VLOOKUP(E224,Q4.SL!G:O,6,FALSE))</f>
        <v/>
      </c>
      <c r="J224" s="54" t="str">
        <f ca="1">IFERROR(VLOOKUP(E224,Rec.!H:N,7,FALSE),"")</f>
        <v/>
      </c>
      <c r="K224" s="99" t="str">
        <f ca="1">IFERROR(VLOOKUP(E224,SF.SL!F:J,5,FALSE),"")</f>
        <v/>
      </c>
      <c r="L224" s="55" t="str">
        <f ca="1">IF(ROW()-9&gt;Inf.!$O$2,"",VLOOKUP(E224,SF.SL!F:J,4,FALSE))</f>
        <v/>
      </c>
      <c r="M224" s="54" t="str">
        <f ca="1">IF(ROW()-9&gt;Inf.!$O$2,"",VLOOKUP(E224,SF.SL!F:O,10,FALSE))</f>
        <v/>
      </c>
      <c r="N224" s="99">
        <f ca="1">IFERROR(VLOOKUP(E224,F.SL!F:J,5,FALSE),"")</f>
        <v>1.01</v>
      </c>
      <c r="O224" s="55" t="str">
        <f>IF(ROW()-9&gt;Inf.!$F$10,"",VLOOKUP(E224,F.SL!F:J,4,FALSE))</f>
        <v/>
      </c>
      <c r="P224" s="54" t="str">
        <f>IF(ROW()-9&gt;Inf.!$F$10,"",VLOOKUP(E224,F.SL!F:O,10,FALSE))</f>
        <v/>
      </c>
      <c r="Q224" s="50"/>
    </row>
    <row r="225" spans="1:17" ht="21.95" customHeight="1">
      <c r="A225" s="52" t="str">
        <f ca="1">IFERROR(VLOOKUP(E225,Rec.!Q:R,2,FALSE),"")</f>
        <v/>
      </c>
      <c r="B225" s="53" t="str">
        <f ca="1">IFERROR(VLOOKUP(E225,Rec.!B:H,4,FALSE),"")</f>
        <v/>
      </c>
      <c r="C225" s="53" t="str">
        <f ca="1">IFERROR(VLOOKUP(E225,Rec.!B:H,5,FALSE),"")</f>
        <v/>
      </c>
      <c r="D225" s="52" t="str">
        <f ca="1">IFERROR(VLOOKUP(E225,Rec.!B:H,6,FALSE),"")</f>
        <v/>
      </c>
      <c r="E225" s="91" t="str">
        <f ca="1">IFERROR(VLOOKUP(ROW()-9,Rec.!T:U,2,FALSE),"")</f>
        <v/>
      </c>
      <c r="F225" s="99" t="str">
        <f ca="1">IF(AND(Inf.!C$10="Onsight",VLOOKUP(E225,Q1.SL!F:M,6,FALSE)="TOP"),VLOOKUP(E225,Q1.SL!F:M,6,FALSE)&amp;"("&amp;VLOOKUP(E225,Q1.SL!F:M,4,FALSE)&amp;")",VLOOKUP(E225,Q1.SL!F:M,6,FALSE))</f>
        <v/>
      </c>
      <c r="G225" s="99" t="str">
        <f ca="1">IF(AND(Inf.!C$10="Onsight",VLOOKUP(E225,Q2.SL!G:O,6,FALSE)="TOP"),VLOOKUP(E225,Q2.SL!G:O,6,FALSE)&amp;"("&amp;VLOOKUP(E225,Q2.SL!G:O,4,FALSE)&amp;")",VLOOKUP(E225,Q2.SL!G:O,6,FALSE))</f>
        <v/>
      </c>
      <c r="H225" s="125" t="str">
        <f ca="1">IF(AND(Inf.!C$10="Onsight",VLOOKUP(E225,Q3.SL!G:O,6,FALSE)="TOP"),VLOOKUP(E225,Q3.SL!G:O,6,FALSE)&amp;"("&amp;VLOOKUP(E225,Q3.SL!G:O,4,FALSE)&amp;")",VLOOKUP(E225,Q3.SL!G:O,6,FALSE))</f>
        <v/>
      </c>
      <c r="I225" s="125" t="str">
        <f ca="1">IF(AND(Inf.!C$10="Onsight",VLOOKUP(E225,Q4.SL!G:O,6,FALSE)="TOP"),VLOOKUP(E225,Q4.SL!G:O,6,FALSE)&amp;"("&amp;VLOOKUP(E225,Q4.SL!G:O,4,FALSE)&amp;")",VLOOKUP(E225,Q4.SL!G:O,6,FALSE))</f>
        <v/>
      </c>
      <c r="J225" s="54" t="str">
        <f ca="1">IFERROR(VLOOKUP(E225,Rec.!H:N,7,FALSE),"")</f>
        <v/>
      </c>
      <c r="K225" s="99" t="str">
        <f ca="1">IFERROR(VLOOKUP(E225,SF.SL!F:J,5,FALSE),"")</f>
        <v/>
      </c>
      <c r="L225" s="55" t="str">
        <f ca="1">IF(ROW()-9&gt;Inf.!$O$2,"",VLOOKUP(E225,SF.SL!F:J,4,FALSE))</f>
        <v/>
      </c>
      <c r="M225" s="54" t="str">
        <f ca="1">IF(ROW()-9&gt;Inf.!$O$2,"",VLOOKUP(E225,SF.SL!F:O,10,FALSE))</f>
        <v/>
      </c>
      <c r="N225" s="99">
        <f ca="1">IFERROR(VLOOKUP(E225,F.SL!F:J,5,FALSE),"")</f>
        <v>1.01</v>
      </c>
      <c r="O225" s="55" t="str">
        <f>IF(ROW()-9&gt;Inf.!$F$10,"",VLOOKUP(E225,F.SL!F:J,4,FALSE))</f>
        <v/>
      </c>
      <c r="P225" s="54" t="str">
        <f>IF(ROW()-9&gt;Inf.!$F$10,"",VLOOKUP(E225,F.SL!F:O,10,FALSE))</f>
        <v/>
      </c>
      <c r="Q225" s="50"/>
    </row>
    <row r="226" spans="1:17" ht="21.95" customHeight="1">
      <c r="A226" s="52" t="str">
        <f ca="1">IFERROR(VLOOKUP(E226,Rec.!Q:R,2,FALSE),"")</f>
        <v/>
      </c>
      <c r="B226" s="53" t="str">
        <f ca="1">IFERROR(VLOOKUP(E226,Rec.!B:H,4,FALSE),"")</f>
        <v/>
      </c>
      <c r="C226" s="53" t="str">
        <f ca="1">IFERROR(VLOOKUP(E226,Rec.!B:H,5,FALSE),"")</f>
        <v/>
      </c>
      <c r="D226" s="52" t="str">
        <f ca="1">IFERROR(VLOOKUP(E226,Rec.!B:H,6,FALSE),"")</f>
        <v/>
      </c>
      <c r="E226" s="91" t="str">
        <f ca="1">IFERROR(VLOOKUP(ROW()-9,Rec.!T:U,2,FALSE),"")</f>
        <v/>
      </c>
      <c r="F226" s="99" t="str">
        <f ca="1">IF(AND(Inf.!C$10="Onsight",VLOOKUP(E226,Q1.SL!F:M,6,FALSE)="TOP"),VLOOKUP(E226,Q1.SL!F:M,6,FALSE)&amp;"("&amp;VLOOKUP(E226,Q1.SL!F:M,4,FALSE)&amp;")",VLOOKUP(E226,Q1.SL!F:M,6,FALSE))</f>
        <v/>
      </c>
      <c r="G226" s="99" t="str">
        <f ca="1">IF(AND(Inf.!C$10="Onsight",VLOOKUP(E226,Q2.SL!G:O,6,FALSE)="TOP"),VLOOKUP(E226,Q2.SL!G:O,6,FALSE)&amp;"("&amp;VLOOKUP(E226,Q2.SL!G:O,4,FALSE)&amp;")",VLOOKUP(E226,Q2.SL!G:O,6,FALSE))</f>
        <v/>
      </c>
      <c r="H226" s="125" t="str">
        <f ca="1">IF(AND(Inf.!C$10="Onsight",VLOOKUP(E226,Q3.SL!G:O,6,FALSE)="TOP"),VLOOKUP(E226,Q3.SL!G:O,6,FALSE)&amp;"("&amp;VLOOKUP(E226,Q3.SL!G:O,4,FALSE)&amp;")",VLOOKUP(E226,Q3.SL!G:O,6,FALSE))</f>
        <v/>
      </c>
      <c r="I226" s="125" t="str">
        <f ca="1">IF(AND(Inf.!C$10="Onsight",VLOOKUP(E226,Q4.SL!G:O,6,FALSE)="TOP"),VLOOKUP(E226,Q4.SL!G:O,6,FALSE)&amp;"("&amp;VLOOKUP(E226,Q4.SL!G:O,4,FALSE)&amp;")",VLOOKUP(E226,Q4.SL!G:O,6,FALSE))</f>
        <v/>
      </c>
      <c r="J226" s="54" t="str">
        <f ca="1">IFERROR(VLOOKUP(E226,Rec.!H:N,7,FALSE),"")</f>
        <v/>
      </c>
      <c r="K226" s="99" t="str">
        <f ca="1">IFERROR(VLOOKUP(E226,SF.SL!F:J,5,FALSE),"")</f>
        <v/>
      </c>
      <c r="L226" s="55" t="str">
        <f ca="1">IF(ROW()-9&gt;Inf.!$O$2,"",VLOOKUP(E226,SF.SL!F:J,4,FALSE))</f>
        <v/>
      </c>
      <c r="M226" s="54" t="str">
        <f ca="1">IF(ROW()-9&gt;Inf.!$O$2,"",VLOOKUP(E226,SF.SL!F:O,10,FALSE))</f>
        <v/>
      </c>
      <c r="N226" s="99">
        <f ca="1">IFERROR(VLOOKUP(E226,F.SL!F:J,5,FALSE),"")</f>
        <v>1.01</v>
      </c>
      <c r="O226" s="55" t="str">
        <f>IF(ROW()-9&gt;Inf.!$F$10,"",VLOOKUP(E226,F.SL!F:J,4,FALSE))</f>
        <v/>
      </c>
      <c r="P226" s="54" t="str">
        <f>IF(ROW()-9&gt;Inf.!$F$10,"",VLOOKUP(E226,F.SL!F:O,10,FALSE))</f>
        <v/>
      </c>
      <c r="Q226" s="50"/>
    </row>
    <row r="227" spans="1:17" ht="21.95" customHeight="1">
      <c r="A227" s="52" t="str">
        <f ca="1">IFERROR(VLOOKUP(E227,Rec.!Q:R,2,FALSE),"")</f>
        <v/>
      </c>
      <c r="B227" s="53" t="str">
        <f ca="1">IFERROR(VLOOKUP(E227,Rec.!B:H,4,FALSE),"")</f>
        <v/>
      </c>
      <c r="C227" s="53" t="str">
        <f ca="1">IFERROR(VLOOKUP(E227,Rec.!B:H,5,FALSE),"")</f>
        <v/>
      </c>
      <c r="D227" s="52" t="str">
        <f ca="1">IFERROR(VLOOKUP(E227,Rec.!B:H,6,FALSE),"")</f>
        <v/>
      </c>
      <c r="E227" s="91" t="str">
        <f ca="1">IFERROR(VLOOKUP(ROW()-9,Rec.!T:U,2,FALSE),"")</f>
        <v/>
      </c>
      <c r="F227" s="99" t="str">
        <f ca="1">IF(AND(Inf.!C$10="Onsight",VLOOKUP(E227,Q1.SL!F:M,6,FALSE)="TOP"),VLOOKUP(E227,Q1.SL!F:M,6,FALSE)&amp;"("&amp;VLOOKUP(E227,Q1.SL!F:M,4,FALSE)&amp;")",VLOOKUP(E227,Q1.SL!F:M,6,FALSE))</f>
        <v/>
      </c>
      <c r="G227" s="99" t="str">
        <f ca="1">IF(AND(Inf.!C$10="Onsight",VLOOKUP(E227,Q2.SL!G:O,6,FALSE)="TOP"),VLOOKUP(E227,Q2.SL!G:O,6,FALSE)&amp;"("&amp;VLOOKUP(E227,Q2.SL!G:O,4,FALSE)&amp;")",VLOOKUP(E227,Q2.SL!G:O,6,FALSE))</f>
        <v/>
      </c>
      <c r="H227" s="125" t="str">
        <f ca="1">IF(AND(Inf.!C$10="Onsight",VLOOKUP(E227,Q3.SL!G:O,6,FALSE)="TOP"),VLOOKUP(E227,Q3.SL!G:O,6,FALSE)&amp;"("&amp;VLOOKUP(E227,Q3.SL!G:O,4,FALSE)&amp;")",VLOOKUP(E227,Q3.SL!G:O,6,FALSE))</f>
        <v/>
      </c>
      <c r="I227" s="125" t="str">
        <f ca="1">IF(AND(Inf.!C$10="Onsight",VLOOKUP(E227,Q4.SL!G:O,6,FALSE)="TOP"),VLOOKUP(E227,Q4.SL!G:O,6,FALSE)&amp;"("&amp;VLOOKUP(E227,Q4.SL!G:O,4,FALSE)&amp;")",VLOOKUP(E227,Q4.SL!G:O,6,FALSE))</f>
        <v/>
      </c>
      <c r="J227" s="54" t="str">
        <f ca="1">IFERROR(VLOOKUP(E227,Rec.!H:N,7,FALSE),"")</f>
        <v/>
      </c>
      <c r="K227" s="99" t="str">
        <f ca="1">IFERROR(VLOOKUP(E227,SF.SL!F:J,5,FALSE),"")</f>
        <v/>
      </c>
      <c r="L227" s="55" t="str">
        <f ca="1">IF(ROW()-9&gt;Inf.!$O$2,"",VLOOKUP(E227,SF.SL!F:J,4,FALSE))</f>
        <v/>
      </c>
      <c r="M227" s="54" t="str">
        <f ca="1">IF(ROW()-9&gt;Inf.!$O$2,"",VLOOKUP(E227,SF.SL!F:O,10,FALSE))</f>
        <v/>
      </c>
      <c r="N227" s="99">
        <f ca="1">IFERROR(VLOOKUP(E227,F.SL!F:J,5,FALSE),"")</f>
        <v>1.01</v>
      </c>
      <c r="O227" s="55" t="str">
        <f>IF(ROW()-9&gt;Inf.!$F$10,"",VLOOKUP(E227,F.SL!F:J,4,FALSE))</f>
        <v/>
      </c>
      <c r="P227" s="54" t="str">
        <f>IF(ROW()-9&gt;Inf.!$F$10,"",VLOOKUP(E227,F.SL!F:O,10,FALSE))</f>
        <v/>
      </c>
      <c r="Q227" s="50"/>
    </row>
    <row r="228" spans="1:17" ht="21.95" customHeight="1">
      <c r="A228" s="52" t="str">
        <f ca="1">IFERROR(VLOOKUP(E228,Rec.!Q:R,2,FALSE),"")</f>
        <v/>
      </c>
      <c r="B228" s="53" t="str">
        <f ca="1">IFERROR(VLOOKUP(E228,Rec.!B:H,4,FALSE),"")</f>
        <v/>
      </c>
      <c r="C228" s="53" t="str">
        <f ca="1">IFERROR(VLOOKUP(E228,Rec.!B:H,5,FALSE),"")</f>
        <v/>
      </c>
      <c r="D228" s="52" t="str">
        <f ca="1">IFERROR(VLOOKUP(E228,Rec.!B:H,6,FALSE),"")</f>
        <v/>
      </c>
      <c r="E228" s="91" t="str">
        <f ca="1">IFERROR(VLOOKUP(ROW()-9,Rec.!T:U,2,FALSE),"")</f>
        <v/>
      </c>
      <c r="F228" s="99" t="str">
        <f ca="1">IF(AND(Inf.!C$10="Onsight",VLOOKUP(E228,Q1.SL!F:M,6,FALSE)="TOP"),VLOOKUP(E228,Q1.SL!F:M,6,FALSE)&amp;"("&amp;VLOOKUP(E228,Q1.SL!F:M,4,FALSE)&amp;")",VLOOKUP(E228,Q1.SL!F:M,6,FALSE))</f>
        <v/>
      </c>
      <c r="G228" s="99" t="str">
        <f ca="1">IF(AND(Inf.!C$10="Onsight",VLOOKUP(E228,Q2.SL!G:O,6,FALSE)="TOP"),VLOOKUP(E228,Q2.SL!G:O,6,FALSE)&amp;"("&amp;VLOOKUP(E228,Q2.SL!G:O,4,FALSE)&amp;")",VLOOKUP(E228,Q2.SL!G:O,6,FALSE))</f>
        <v/>
      </c>
      <c r="H228" s="125" t="str">
        <f ca="1">IF(AND(Inf.!C$10="Onsight",VLOOKUP(E228,Q3.SL!G:O,6,FALSE)="TOP"),VLOOKUP(E228,Q3.SL!G:O,6,FALSE)&amp;"("&amp;VLOOKUP(E228,Q3.SL!G:O,4,FALSE)&amp;")",VLOOKUP(E228,Q3.SL!G:O,6,FALSE))</f>
        <v/>
      </c>
      <c r="I228" s="125" t="str">
        <f ca="1">IF(AND(Inf.!C$10="Onsight",VLOOKUP(E228,Q4.SL!G:O,6,FALSE)="TOP"),VLOOKUP(E228,Q4.SL!G:O,6,FALSE)&amp;"("&amp;VLOOKUP(E228,Q4.SL!G:O,4,FALSE)&amp;")",VLOOKUP(E228,Q4.SL!G:O,6,FALSE))</f>
        <v/>
      </c>
      <c r="J228" s="54" t="str">
        <f ca="1">IFERROR(VLOOKUP(E228,Rec.!H:N,7,FALSE),"")</f>
        <v/>
      </c>
      <c r="K228" s="99" t="str">
        <f ca="1">IFERROR(VLOOKUP(E228,SF.SL!F:J,5,FALSE),"")</f>
        <v/>
      </c>
      <c r="L228" s="55" t="str">
        <f ca="1">IF(ROW()-9&gt;Inf.!$O$2,"",VLOOKUP(E228,SF.SL!F:J,4,FALSE))</f>
        <v/>
      </c>
      <c r="M228" s="54" t="str">
        <f ca="1">IF(ROW()-9&gt;Inf.!$O$2,"",VLOOKUP(E228,SF.SL!F:O,10,FALSE))</f>
        <v/>
      </c>
      <c r="N228" s="99">
        <f ca="1">IFERROR(VLOOKUP(E228,F.SL!F:J,5,FALSE),"")</f>
        <v>1.01</v>
      </c>
      <c r="O228" s="55" t="str">
        <f>IF(ROW()-9&gt;Inf.!$F$10,"",VLOOKUP(E228,F.SL!F:J,4,FALSE))</f>
        <v/>
      </c>
      <c r="P228" s="54" t="str">
        <f>IF(ROW()-9&gt;Inf.!$F$10,"",VLOOKUP(E228,F.SL!F:O,10,FALSE))</f>
        <v/>
      </c>
      <c r="Q228" s="50"/>
    </row>
    <row r="229" spans="1:17" ht="21.95" customHeight="1">
      <c r="A229" s="52" t="str">
        <f ca="1">IFERROR(VLOOKUP(E229,Rec.!Q:R,2,FALSE),"")</f>
        <v/>
      </c>
      <c r="B229" s="53" t="str">
        <f ca="1">IFERROR(VLOOKUP(E229,Rec.!B:H,4,FALSE),"")</f>
        <v/>
      </c>
      <c r="C229" s="53" t="str">
        <f ca="1">IFERROR(VLOOKUP(E229,Rec.!B:H,5,FALSE),"")</f>
        <v/>
      </c>
      <c r="D229" s="52" t="str">
        <f ca="1">IFERROR(VLOOKUP(E229,Rec.!B:H,6,FALSE),"")</f>
        <v/>
      </c>
      <c r="E229" s="91" t="str">
        <f ca="1">IFERROR(VLOOKUP(ROW()-9,Rec.!T:U,2,FALSE),"")</f>
        <v/>
      </c>
      <c r="F229" s="99" t="str">
        <f ca="1">IF(AND(Inf.!C$10="Onsight",VLOOKUP(E229,Q1.SL!F:M,6,FALSE)="TOP"),VLOOKUP(E229,Q1.SL!F:M,6,FALSE)&amp;"("&amp;VLOOKUP(E229,Q1.SL!F:M,4,FALSE)&amp;")",VLOOKUP(E229,Q1.SL!F:M,6,FALSE))</f>
        <v/>
      </c>
      <c r="G229" s="99" t="str">
        <f ca="1">IF(AND(Inf.!C$10="Onsight",VLOOKUP(E229,Q2.SL!G:O,6,FALSE)="TOP"),VLOOKUP(E229,Q2.SL!G:O,6,FALSE)&amp;"("&amp;VLOOKUP(E229,Q2.SL!G:O,4,FALSE)&amp;")",VLOOKUP(E229,Q2.SL!G:O,6,FALSE))</f>
        <v/>
      </c>
      <c r="H229" s="125" t="str">
        <f ca="1">IF(AND(Inf.!C$10="Onsight",VLOOKUP(E229,Q3.SL!G:O,6,FALSE)="TOP"),VLOOKUP(E229,Q3.SL!G:O,6,FALSE)&amp;"("&amp;VLOOKUP(E229,Q3.SL!G:O,4,FALSE)&amp;")",VLOOKUP(E229,Q3.SL!G:O,6,FALSE))</f>
        <v/>
      </c>
      <c r="I229" s="125" t="str">
        <f ca="1">IF(AND(Inf.!C$10="Onsight",VLOOKUP(E229,Q4.SL!G:O,6,FALSE)="TOP"),VLOOKUP(E229,Q4.SL!G:O,6,FALSE)&amp;"("&amp;VLOOKUP(E229,Q4.SL!G:O,4,FALSE)&amp;")",VLOOKUP(E229,Q4.SL!G:O,6,FALSE))</f>
        <v/>
      </c>
      <c r="J229" s="54" t="str">
        <f ca="1">IFERROR(VLOOKUP(E229,Rec.!H:N,7,FALSE),"")</f>
        <v/>
      </c>
      <c r="K229" s="99" t="str">
        <f ca="1">IFERROR(VLOOKUP(E229,SF.SL!F:J,5,FALSE),"")</f>
        <v/>
      </c>
      <c r="L229" s="55" t="str">
        <f ca="1">IF(ROW()-9&gt;Inf.!$O$2,"",VLOOKUP(E229,SF.SL!F:J,4,FALSE))</f>
        <v/>
      </c>
      <c r="M229" s="54" t="str">
        <f ca="1">IF(ROW()-9&gt;Inf.!$O$2,"",VLOOKUP(E229,SF.SL!F:O,10,FALSE))</f>
        <v/>
      </c>
      <c r="N229" s="99">
        <f ca="1">IFERROR(VLOOKUP(E229,F.SL!F:J,5,FALSE),"")</f>
        <v>1.01</v>
      </c>
      <c r="O229" s="55" t="str">
        <f>IF(ROW()-9&gt;Inf.!$F$10,"",VLOOKUP(E229,F.SL!F:J,4,FALSE))</f>
        <v/>
      </c>
      <c r="P229" s="54" t="str">
        <f>IF(ROW()-9&gt;Inf.!$F$10,"",VLOOKUP(E229,F.SL!F:O,10,FALSE))</f>
        <v/>
      </c>
      <c r="Q229" s="50"/>
    </row>
    <row r="230" spans="1:17" ht="21.95" customHeight="1">
      <c r="A230" s="52" t="str">
        <f ca="1">IFERROR(VLOOKUP(E230,Rec.!Q:R,2,FALSE),"")</f>
        <v/>
      </c>
      <c r="B230" s="53" t="str">
        <f ca="1">IFERROR(VLOOKUP(E230,Rec.!B:H,4,FALSE),"")</f>
        <v/>
      </c>
      <c r="C230" s="53" t="str">
        <f ca="1">IFERROR(VLOOKUP(E230,Rec.!B:H,5,FALSE),"")</f>
        <v/>
      </c>
      <c r="D230" s="52" t="str">
        <f ca="1">IFERROR(VLOOKUP(E230,Rec.!B:H,6,FALSE),"")</f>
        <v/>
      </c>
      <c r="E230" s="91" t="str">
        <f ca="1">IFERROR(VLOOKUP(ROW()-9,Rec.!T:U,2,FALSE),"")</f>
        <v/>
      </c>
      <c r="F230" s="99" t="str">
        <f ca="1">IF(AND(Inf.!C$10="Onsight",VLOOKUP(E230,Q1.SL!F:M,6,FALSE)="TOP"),VLOOKUP(E230,Q1.SL!F:M,6,FALSE)&amp;"("&amp;VLOOKUP(E230,Q1.SL!F:M,4,FALSE)&amp;")",VLOOKUP(E230,Q1.SL!F:M,6,FALSE))</f>
        <v/>
      </c>
      <c r="G230" s="99" t="str">
        <f ca="1">IF(AND(Inf.!C$10="Onsight",VLOOKUP(E230,Q2.SL!G:O,6,FALSE)="TOP"),VLOOKUP(E230,Q2.SL!G:O,6,FALSE)&amp;"("&amp;VLOOKUP(E230,Q2.SL!G:O,4,FALSE)&amp;")",VLOOKUP(E230,Q2.SL!G:O,6,FALSE))</f>
        <v/>
      </c>
      <c r="H230" s="125" t="str">
        <f ca="1">IF(AND(Inf.!C$10="Onsight",VLOOKUP(E230,Q3.SL!G:O,6,FALSE)="TOP"),VLOOKUP(E230,Q3.SL!G:O,6,FALSE)&amp;"("&amp;VLOOKUP(E230,Q3.SL!G:O,4,FALSE)&amp;")",VLOOKUP(E230,Q3.SL!G:O,6,FALSE))</f>
        <v/>
      </c>
      <c r="I230" s="125" t="str">
        <f ca="1">IF(AND(Inf.!C$10="Onsight",VLOOKUP(E230,Q4.SL!G:O,6,FALSE)="TOP"),VLOOKUP(E230,Q4.SL!G:O,6,FALSE)&amp;"("&amp;VLOOKUP(E230,Q4.SL!G:O,4,FALSE)&amp;")",VLOOKUP(E230,Q4.SL!G:O,6,FALSE))</f>
        <v/>
      </c>
      <c r="J230" s="54" t="str">
        <f ca="1">IFERROR(VLOOKUP(E230,Rec.!H:N,7,FALSE),"")</f>
        <v/>
      </c>
      <c r="K230" s="99" t="str">
        <f ca="1">IFERROR(VLOOKUP(E230,SF.SL!F:J,5,FALSE),"")</f>
        <v/>
      </c>
      <c r="L230" s="55" t="str">
        <f ca="1">IF(ROW()-9&gt;Inf.!$O$2,"",VLOOKUP(E230,SF.SL!F:J,4,FALSE))</f>
        <v/>
      </c>
      <c r="M230" s="54" t="str">
        <f ca="1">IF(ROW()-9&gt;Inf.!$O$2,"",VLOOKUP(E230,SF.SL!F:O,10,FALSE))</f>
        <v/>
      </c>
      <c r="N230" s="99">
        <f ca="1">IFERROR(VLOOKUP(E230,F.SL!F:J,5,FALSE),"")</f>
        <v>1.01</v>
      </c>
      <c r="O230" s="55" t="str">
        <f>IF(ROW()-9&gt;Inf.!$F$10,"",VLOOKUP(E230,F.SL!F:J,4,FALSE))</f>
        <v/>
      </c>
      <c r="P230" s="54" t="str">
        <f>IF(ROW()-9&gt;Inf.!$F$10,"",VLOOKUP(E230,F.SL!F:O,10,FALSE))</f>
        <v/>
      </c>
      <c r="Q230" s="50"/>
    </row>
    <row r="231" spans="1:17" ht="21.95" customHeight="1">
      <c r="A231" s="52" t="str">
        <f ca="1">IFERROR(VLOOKUP(E231,Rec.!Q:R,2,FALSE),"")</f>
        <v/>
      </c>
      <c r="B231" s="53" t="str">
        <f ca="1">IFERROR(VLOOKUP(E231,Rec.!B:H,4,FALSE),"")</f>
        <v/>
      </c>
      <c r="C231" s="53" t="str">
        <f ca="1">IFERROR(VLOOKUP(E231,Rec.!B:H,5,FALSE),"")</f>
        <v/>
      </c>
      <c r="D231" s="52" t="str">
        <f ca="1">IFERROR(VLOOKUP(E231,Rec.!B:H,6,FALSE),"")</f>
        <v/>
      </c>
      <c r="E231" s="91" t="str">
        <f ca="1">IFERROR(VLOOKUP(ROW()-9,Rec.!T:U,2,FALSE),"")</f>
        <v/>
      </c>
      <c r="F231" s="99" t="str">
        <f ca="1">IF(AND(Inf.!C$10="Onsight",VLOOKUP(E231,Q1.SL!F:M,6,FALSE)="TOP"),VLOOKUP(E231,Q1.SL!F:M,6,FALSE)&amp;"("&amp;VLOOKUP(E231,Q1.SL!F:M,4,FALSE)&amp;")",VLOOKUP(E231,Q1.SL!F:M,6,FALSE))</f>
        <v/>
      </c>
      <c r="G231" s="99" t="str">
        <f ca="1">IF(AND(Inf.!C$10="Onsight",VLOOKUP(E231,Q2.SL!G:O,6,FALSE)="TOP"),VLOOKUP(E231,Q2.SL!G:O,6,FALSE)&amp;"("&amp;VLOOKUP(E231,Q2.SL!G:O,4,FALSE)&amp;")",VLOOKUP(E231,Q2.SL!G:O,6,FALSE))</f>
        <v/>
      </c>
      <c r="H231" s="125" t="str">
        <f ca="1">IF(AND(Inf.!C$10="Onsight",VLOOKUP(E231,Q3.SL!G:O,6,FALSE)="TOP"),VLOOKUP(E231,Q3.SL!G:O,6,FALSE)&amp;"("&amp;VLOOKUP(E231,Q3.SL!G:O,4,FALSE)&amp;")",VLOOKUP(E231,Q3.SL!G:O,6,FALSE))</f>
        <v/>
      </c>
      <c r="I231" s="125" t="str">
        <f ca="1">IF(AND(Inf.!C$10="Onsight",VLOOKUP(E231,Q4.SL!G:O,6,FALSE)="TOP"),VLOOKUP(E231,Q4.SL!G:O,6,FALSE)&amp;"("&amp;VLOOKUP(E231,Q4.SL!G:O,4,FALSE)&amp;")",VLOOKUP(E231,Q4.SL!G:O,6,FALSE))</f>
        <v/>
      </c>
      <c r="J231" s="54" t="str">
        <f ca="1">IFERROR(VLOOKUP(E231,Rec.!H:N,7,FALSE),"")</f>
        <v/>
      </c>
      <c r="K231" s="99" t="str">
        <f ca="1">IFERROR(VLOOKUP(E231,SF.SL!F:J,5,FALSE),"")</f>
        <v/>
      </c>
      <c r="L231" s="55" t="str">
        <f ca="1">IF(ROW()-9&gt;Inf.!$O$2,"",VLOOKUP(E231,SF.SL!F:J,4,FALSE))</f>
        <v/>
      </c>
      <c r="M231" s="54" t="str">
        <f ca="1">IF(ROW()-9&gt;Inf.!$O$2,"",VLOOKUP(E231,SF.SL!F:O,10,FALSE))</f>
        <v/>
      </c>
      <c r="N231" s="99">
        <f ca="1">IFERROR(VLOOKUP(E231,F.SL!F:J,5,FALSE),"")</f>
        <v>1.01</v>
      </c>
      <c r="O231" s="55" t="str">
        <f>IF(ROW()-9&gt;Inf.!$F$10,"",VLOOKUP(E231,F.SL!F:J,4,FALSE))</f>
        <v/>
      </c>
      <c r="P231" s="54" t="str">
        <f>IF(ROW()-9&gt;Inf.!$F$10,"",VLOOKUP(E231,F.SL!F:O,10,FALSE))</f>
        <v/>
      </c>
      <c r="Q231" s="50"/>
    </row>
    <row r="232" spans="1:17" ht="21.95" customHeight="1">
      <c r="A232" s="52" t="str">
        <f ca="1">IFERROR(VLOOKUP(E232,Rec.!Q:R,2,FALSE),"")</f>
        <v/>
      </c>
      <c r="B232" s="53" t="str">
        <f ca="1">IFERROR(VLOOKUP(E232,Rec.!B:H,4,FALSE),"")</f>
        <v/>
      </c>
      <c r="C232" s="53" t="str">
        <f ca="1">IFERROR(VLOOKUP(E232,Rec.!B:H,5,FALSE),"")</f>
        <v/>
      </c>
      <c r="D232" s="52" t="str">
        <f ca="1">IFERROR(VLOOKUP(E232,Rec.!B:H,6,FALSE),"")</f>
        <v/>
      </c>
      <c r="E232" s="91" t="str">
        <f ca="1">IFERROR(VLOOKUP(ROW()-9,Rec.!T:U,2,FALSE),"")</f>
        <v/>
      </c>
      <c r="F232" s="99" t="str">
        <f ca="1">IF(AND(Inf.!C$10="Onsight",VLOOKUP(E232,Q1.SL!F:M,6,FALSE)="TOP"),VLOOKUP(E232,Q1.SL!F:M,6,FALSE)&amp;"("&amp;VLOOKUP(E232,Q1.SL!F:M,4,FALSE)&amp;")",VLOOKUP(E232,Q1.SL!F:M,6,FALSE))</f>
        <v/>
      </c>
      <c r="G232" s="99" t="str">
        <f ca="1">IF(AND(Inf.!C$10="Onsight",VLOOKUP(E232,Q2.SL!G:O,6,FALSE)="TOP"),VLOOKUP(E232,Q2.SL!G:O,6,FALSE)&amp;"("&amp;VLOOKUP(E232,Q2.SL!G:O,4,FALSE)&amp;")",VLOOKUP(E232,Q2.SL!G:O,6,FALSE))</f>
        <v/>
      </c>
      <c r="H232" s="125" t="str">
        <f ca="1">IF(AND(Inf.!C$10="Onsight",VLOOKUP(E232,Q3.SL!G:O,6,FALSE)="TOP"),VLOOKUP(E232,Q3.SL!G:O,6,FALSE)&amp;"("&amp;VLOOKUP(E232,Q3.SL!G:O,4,FALSE)&amp;")",VLOOKUP(E232,Q3.SL!G:O,6,FALSE))</f>
        <v/>
      </c>
      <c r="I232" s="125" t="str">
        <f ca="1">IF(AND(Inf.!C$10="Onsight",VLOOKUP(E232,Q4.SL!G:O,6,FALSE)="TOP"),VLOOKUP(E232,Q4.SL!G:O,6,FALSE)&amp;"("&amp;VLOOKUP(E232,Q4.SL!G:O,4,FALSE)&amp;")",VLOOKUP(E232,Q4.SL!G:O,6,FALSE))</f>
        <v/>
      </c>
      <c r="J232" s="54" t="str">
        <f ca="1">IFERROR(VLOOKUP(E232,Rec.!H:N,7,FALSE),"")</f>
        <v/>
      </c>
      <c r="K232" s="99" t="str">
        <f ca="1">IFERROR(VLOOKUP(E232,SF.SL!F:J,5,FALSE),"")</f>
        <v/>
      </c>
      <c r="L232" s="55" t="str">
        <f ca="1">IF(ROW()-9&gt;Inf.!$O$2,"",VLOOKUP(E232,SF.SL!F:J,4,FALSE))</f>
        <v/>
      </c>
      <c r="M232" s="54" t="str">
        <f ca="1">IF(ROW()-9&gt;Inf.!$O$2,"",VLOOKUP(E232,SF.SL!F:O,10,FALSE))</f>
        <v/>
      </c>
      <c r="N232" s="99">
        <f ca="1">IFERROR(VLOOKUP(E232,F.SL!F:J,5,FALSE),"")</f>
        <v>1.01</v>
      </c>
      <c r="O232" s="55" t="str">
        <f>IF(ROW()-9&gt;Inf.!$F$10,"",VLOOKUP(E232,F.SL!F:J,4,FALSE))</f>
        <v/>
      </c>
      <c r="P232" s="54" t="str">
        <f>IF(ROW()-9&gt;Inf.!$F$10,"",VLOOKUP(E232,F.SL!F:O,10,FALSE))</f>
        <v/>
      </c>
      <c r="Q232" s="50"/>
    </row>
    <row r="233" spans="1:17" ht="21.95" customHeight="1">
      <c r="A233" s="52" t="str">
        <f ca="1">IFERROR(VLOOKUP(E233,Rec.!Q:R,2,FALSE),"")</f>
        <v/>
      </c>
      <c r="B233" s="53" t="str">
        <f ca="1">IFERROR(VLOOKUP(E233,Rec.!B:H,4,FALSE),"")</f>
        <v/>
      </c>
      <c r="C233" s="53" t="str">
        <f ca="1">IFERROR(VLOOKUP(E233,Rec.!B:H,5,FALSE),"")</f>
        <v/>
      </c>
      <c r="D233" s="52" t="str">
        <f ca="1">IFERROR(VLOOKUP(E233,Rec.!B:H,6,FALSE),"")</f>
        <v/>
      </c>
      <c r="E233" s="91" t="str">
        <f ca="1">IFERROR(VLOOKUP(ROW()-9,Rec.!T:U,2,FALSE),"")</f>
        <v/>
      </c>
      <c r="F233" s="99" t="str">
        <f ca="1">IF(AND(Inf.!C$10="Onsight",VLOOKUP(E233,Q1.SL!F:M,6,FALSE)="TOP"),VLOOKUP(E233,Q1.SL!F:M,6,FALSE)&amp;"("&amp;VLOOKUP(E233,Q1.SL!F:M,4,FALSE)&amp;")",VLOOKUP(E233,Q1.SL!F:M,6,FALSE))</f>
        <v/>
      </c>
      <c r="G233" s="99" t="str">
        <f ca="1">IF(AND(Inf.!C$10="Onsight",VLOOKUP(E233,Q2.SL!G:O,6,FALSE)="TOP"),VLOOKUP(E233,Q2.SL!G:O,6,FALSE)&amp;"("&amp;VLOOKUP(E233,Q2.SL!G:O,4,FALSE)&amp;")",VLOOKUP(E233,Q2.SL!G:O,6,FALSE))</f>
        <v/>
      </c>
      <c r="H233" s="125" t="str">
        <f ca="1">IF(AND(Inf.!C$10="Onsight",VLOOKUP(E233,Q3.SL!G:O,6,FALSE)="TOP"),VLOOKUP(E233,Q3.SL!G:O,6,FALSE)&amp;"("&amp;VLOOKUP(E233,Q3.SL!G:O,4,FALSE)&amp;")",VLOOKUP(E233,Q3.SL!G:O,6,FALSE))</f>
        <v/>
      </c>
      <c r="I233" s="125" t="str">
        <f ca="1">IF(AND(Inf.!C$10="Onsight",VLOOKUP(E233,Q4.SL!G:O,6,FALSE)="TOP"),VLOOKUP(E233,Q4.SL!G:O,6,FALSE)&amp;"("&amp;VLOOKUP(E233,Q4.SL!G:O,4,FALSE)&amp;")",VLOOKUP(E233,Q4.SL!G:O,6,FALSE))</f>
        <v/>
      </c>
      <c r="J233" s="54" t="str">
        <f ca="1">IFERROR(VLOOKUP(E233,Rec.!H:N,7,FALSE),"")</f>
        <v/>
      </c>
      <c r="K233" s="99" t="str">
        <f ca="1">IFERROR(VLOOKUP(E233,SF.SL!F:J,5,FALSE),"")</f>
        <v/>
      </c>
      <c r="L233" s="55" t="str">
        <f ca="1">IF(ROW()-9&gt;Inf.!$O$2,"",VLOOKUP(E233,SF.SL!F:J,4,FALSE))</f>
        <v/>
      </c>
      <c r="M233" s="54" t="str">
        <f ca="1">IF(ROW()-9&gt;Inf.!$O$2,"",VLOOKUP(E233,SF.SL!F:O,10,FALSE))</f>
        <v/>
      </c>
      <c r="N233" s="99">
        <f ca="1">IFERROR(VLOOKUP(E233,F.SL!F:J,5,FALSE),"")</f>
        <v>1.01</v>
      </c>
      <c r="O233" s="55" t="str">
        <f>IF(ROW()-9&gt;Inf.!$F$10,"",VLOOKUP(E233,F.SL!F:J,4,FALSE))</f>
        <v/>
      </c>
      <c r="P233" s="54" t="str">
        <f>IF(ROW()-9&gt;Inf.!$F$10,"",VLOOKUP(E233,F.SL!F:O,10,FALSE))</f>
        <v/>
      </c>
      <c r="Q233" s="50"/>
    </row>
    <row r="234" spans="1:17" ht="21.95" customHeight="1">
      <c r="A234" s="52" t="str">
        <f ca="1">IFERROR(VLOOKUP(E234,Rec.!Q:R,2,FALSE),"")</f>
        <v/>
      </c>
      <c r="B234" s="53" t="str">
        <f ca="1">IFERROR(VLOOKUP(E234,Rec.!B:H,4,FALSE),"")</f>
        <v/>
      </c>
      <c r="C234" s="53" t="str">
        <f ca="1">IFERROR(VLOOKUP(E234,Rec.!B:H,5,FALSE),"")</f>
        <v/>
      </c>
      <c r="D234" s="52" t="str">
        <f ca="1">IFERROR(VLOOKUP(E234,Rec.!B:H,6,FALSE),"")</f>
        <v/>
      </c>
      <c r="E234" s="91" t="str">
        <f ca="1">IFERROR(VLOOKUP(ROW()-9,Rec.!T:U,2,FALSE),"")</f>
        <v/>
      </c>
      <c r="F234" s="99" t="str">
        <f ca="1">IF(AND(Inf.!C$10="Onsight",VLOOKUP(E234,Q1.SL!F:M,6,FALSE)="TOP"),VLOOKUP(E234,Q1.SL!F:M,6,FALSE)&amp;"("&amp;VLOOKUP(E234,Q1.SL!F:M,4,FALSE)&amp;")",VLOOKUP(E234,Q1.SL!F:M,6,FALSE))</f>
        <v/>
      </c>
      <c r="G234" s="99" t="str">
        <f ca="1">IF(AND(Inf.!C$10="Onsight",VLOOKUP(E234,Q2.SL!G:O,6,FALSE)="TOP"),VLOOKUP(E234,Q2.SL!G:O,6,FALSE)&amp;"("&amp;VLOOKUP(E234,Q2.SL!G:O,4,FALSE)&amp;")",VLOOKUP(E234,Q2.SL!G:O,6,FALSE))</f>
        <v/>
      </c>
      <c r="H234" s="125" t="str">
        <f ca="1">IF(AND(Inf.!C$10="Onsight",VLOOKUP(E234,Q3.SL!G:O,6,FALSE)="TOP"),VLOOKUP(E234,Q3.SL!G:O,6,FALSE)&amp;"("&amp;VLOOKUP(E234,Q3.SL!G:O,4,FALSE)&amp;")",VLOOKUP(E234,Q3.SL!G:O,6,FALSE))</f>
        <v/>
      </c>
      <c r="I234" s="125" t="str">
        <f ca="1">IF(AND(Inf.!C$10="Onsight",VLOOKUP(E234,Q4.SL!G:O,6,FALSE)="TOP"),VLOOKUP(E234,Q4.SL!G:O,6,FALSE)&amp;"("&amp;VLOOKUP(E234,Q4.SL!G:O,4,FALSE)&amp;")",VLOOKUP(E234,Q4.SL!G:O,6,FALSE))</f>
        <v/>
      </c>
      <c r="J234" s="54" t="str">
        <f ca="1">IFERROR(VLOOKUP(E234,Rec.!H:N,7,FALSE),"")</f>
        <v/>
      </c>
      <c r="K234" s="99" t="str">
        <f ca="1">IFERROR(VLOOKUP(E234,SF.SL!F:J,5,FALSE),"")</f>
        <v/>
      </c>
      <c r="L234" s="55" t="str">
        <f ca="1">IF(ROW()-9&gt;Inf.!$O$2,"",VLOOKUP(E234,SF.SL!F:J,4,FALSE))</f>
        <v/>
      </c>
      <c r="M234" s="54" t="str">
        <f ca="1">IF(ROW()-9&gt;Inf.!$O$2,"",VLOOKUP(E234,SF.SL!F:O,10,FALSE))</f>
        <v/>
      </c>
      <c r="N234" s="99">
        <f ca="1">IFERROR(VLOOKUP(E234,F.SL!F:J,5,FALSE),"")</f>
        <v>1.01</v>
      </c>
      <c r="O234" s="55" t="str">
        <f>IF(ROW()-9&gt;Inf.!$F$10,"",VLOOKUP(E234,F.SL!F:J,4,FALSE))</f>
        <v/>
      </c>
      <c r="P234" s="54" t="str">
        <f>IF(ROW()-9&gt;Inf.!$F$10,"",VLOOKUP(E234,F.SL!F:O,10,FALSE))</f>
        <v/>
      </c>
      <c r="Q234" s="50"/>
    </row>
    <row r="235" spans="1:17" ht="21.95" customHeight="1">
      <c r="A235" s="52" t="str">
        <f ca="1">IFERROR(VLOOKUP(E235,Rec.!Q:R,2,FALSE),"")</f>
        <v/>
      </c>
      <c r="B235" s="53" t="str">
        <f ca="1">IFERROR(VLOOKUP(E235,Rec.!B:H,4,FALSE),"")</f>
        <v/>
      </c>
      <c r="C235" s="53" t="str">
        <f ca="1">IFERROR(VLOOKUP(E235,Rec.!B:H,5,FALSE),"")</f>
        <v/>
      </c>
      <c r="D235" s="52" t="str">
        <f ca="1">IFERROR(VLOOKUP(E235,Rec.!B:H,6,FALSE),"")</f>
        <v/>
      </c>
      <c r="E235" s="91" t="str">
        <f ca="1">IFERROR(VLOOKUP(ROW()-9,Rec.!T:U,2,FALSE),"")</f>
        <v/>
      </c>
      <c r="F235" s="99" t="str">
        <f ca="1">IF(AND(Inf.!C$10="Onsight",VLOOKUP(E235,Q1.SL!F:M,6,FALSE)="TOP"),VLOOKUP(E235,Q1.SL!F:M,6,FALSE)&amp;"("&amp;VLOOKUP(E235,Q1.SL!F:M,4,FALSE)&amp;")",VLOOKUP(E235,Q1.SL!F:M,6,FALSE))</f>
        <v/>
      </c>
      <c r="G235" s="99" t="str">
        <f ca="1">IF(AND(Inf.!C$10="Onsight",VLOOKUP(E235,Q2.SL!G:O,6,FALSE)="TOP"),VLOOKUP(E235,Q2.SL!G:O,6,FALSE)&amp;"("&amp;VLOOKUP(E235,Q2.SL!G:O,4,FALSE)&amp;")",VLOOKUP(E235,Q2.SL!G:O,6,FALSE))</f>
        <v/>
      </c>
      <c r="H235" s="125" t="str">
        <f ca="1">IF(AND(Inf.!C$10="Onsight",VLOOKUP(E235,Q3.SL!G:O,6,FALSE)="TOP"),VLOOKUP(E235,Q3.SL!G:O,6,FALSE)&amp;"("&amp;VLOOKUP(E235,Q3.SL!G:O,4,FALSE)&amp;")",VLOOKUP(E235,Q3.SL!G:O,6,FALSE))</f>
        <v/>
      </c>
      <c r="I235" s="125" t="str">
        <f ca="1">IF(AND(Inf.!C$10="Onsight",VLOOKUP(E235,Q4.SL!G:O,6,FALSE)="TOP"),VLOOKUP(E235,Q4.SL!G:O,6,FALSE)&amp;"("&amp;VLOOKUP(E235,Q4.SL!G:O,4,FALSE)&amp;")",VLOOKUP(E235,Q4.SL!G:O,6,FALSE))</f>
        <v/>
      </c>
      <c r="J235" s="54" t="str">
        <f ca="1">IFERROR(VLOOKUP(E235,Rec.!H:N,7,FALSE),"")</f>
        <v/>
      </c>
      <c r="K235" s="99" t="str">
        <f ca="1">IFERROR(VLOOKUP(E235,SF.SL!F:J,5,FALSE),"")</f>
        <v/>
      </c>
      <c r="L235" s="55" t="str">
        <f ca="1">IF(ROW()-9&gt;Inf.!$O$2,"",VLOOKUP(E235,SF.SL!F:J,4,FALSE))</f>
        <v/>
      </c>
      <c r="M235" s="54" t="str">
        <f ca="1">IF(ROW()-9&gt;Inf.!$O$2,"",VLOOKUP(E235,SF.SL!F:O,10,FALSE))</f>
        <v/>
      </c>
      <c r="N235" s="99">
        <f ca="1">IFERROR(VLOOKUP(E235,F.SL!F:J,5,FALSE),"")</f>
        <v>1.01</v>
      </c>
      <c r="O235" s="55" t="str">
        <f>IF(ROW()-9&gt;Inf.!$F$10,"",VLOOKUP(E235,F.SL!F:J,4,FALSE))</f>
        <v/>
      </c>
      <c r="P235" s="54" t="str">
        <f>IF(ROW()-9&gt;Inf.!$F$10,"",VLOOKUP(E235,F.SL!F:O,10,FALSE))</f>
        <v/>
      </c>
      <c r="Q235" s="50"/>
    </row>
    <row r="236" spans="1:17" ht="21.95" customHeight="1">
      <c r="A236" s="52" t="str">
        <f ca="1">IFERROR(VLOOKUP(E236,Rec.!Q:R,2,FALSE),"")</f>
        <v/>
      </c>
      <c r="B236" s="53" t="str">
        <f ca="1">IFERROR(VLOOKUP(E236,Rec.!B:H,4,FALSE),"")</f>
        <v/>
      </c>
      <c r="C236" s="53" t="str">
        <f ca="1">IFERROR(VLOOKUP(E236,Rec.!B:H,5,FALSE),"")</f>
        <v/>
      </c>
      <c r="D236" s="52" t="str">
        <f ca="1">IFERROR(VLOOKUP(E236,Rec.!B:H,6,FALSE),"")</f>
        <v/>
      </c>
      <c r="E236" s="91" t="str">
        <f ca="1">IFERROR(VLOOKUP(ROW()-9,Rec.!T:U,2,FALSE),"")</f>
        <v/>
      </c>
      <c r="F236" s="99" t="str">
        <f ca="1">IF(AND(Inf.!C$10="Onsight",VLOOKUP(E236,Q1.SL!F:M,6,FALSE)="TOP"),VLOOKUP(E236,Q1.SL!F:M,6,FALSE)&amp;"("&amp;VLOOKUP(E236,Q1.SL!F:M,4,FALSE)&amp;")",VLOOKUP(E236,Q1.SL!F:M,6,FALSE))</f>
        <v/>
      </c>
      <c r="G236" s="99" t="str">
        <f ca="1">IF(AND(Inf.!C$10="Onsight",VLOOKUP(E236,Q2.SL!G:O,6,FALSE)="TOP"),VLOOKUP(E236,Q2.SL!G:O,6,FALSE)&amp;"("&amp;VLOOKUP(E236,Q2.SL!G:O,4,FALSE)&amp;")",VLOOKUP(E236,Q2.SL!G:O,6,FALSE))</f>
        <v/>
      </c>
      <c r="H236" s="125" t="str">
        <f ca="1">IF(AND(Inf.!C$10="Onsight",VLOOKUP(E236,Q3.SL!G:O,6,FALSE)="TOP"),VLOOKUP(E236,Q3.SL!G:O,6,FALSE)&amp;"("&amp;VLOOKUP(E236,Q3.SL!G:O,4,FALSE)&amp;")",VLOOKUP(E236,Q3.SL!G:O,6,FALSE))</f>
        <v/>
      </c>
      <c r="I236" s="125" t="str">
        <f ca="1">IF(AND(Inf.!C$10="Onsight",VLOOKUP(E236,Q4.SL!G:O,6,FALSE)="TOP"),VLOOKUP(E236,Q4.SL!G:O,6,FALSE)&amp;"("&amp;VLOOKUP(E236,Q4.SL!G:O,4,FALSE)&amp;")",VLOOKUP(E236,Q4.SL!G:O,6,FALSE))</f>
        <v/>
      </c>
      <c r="J236" s="54" t="str">
        <f ca="1">IFERROR(VLOOKUP(E236,Rec.!H:N,7,FALSE),"")</f>
        <v/>
      </c>
      <c r="K236" s="99" t="str">
        <f ca="1">IFERROR(VLOOKUP(E236,SF.SL!F:J,5,FALSE),"")</f>
        <v/>
      </c>
      <c r="L236" s="55" t="str">
        <f ca="1">IF(ROW()-9&gt;Inf.!$O$2,"",VLOOKUP(E236,SF.SL!F:J,4,FALSE))</f>
        <v/>
      </c>
      <c r="M236" s="54" t="str">
        <f ca="1">IF(ROW()-9&gt;Inf.!$O$2,"",VLOOKUP(E236,SF.SL!F:O,10,FALSE))</f>
        <v/>
      </c>
      <c r="N236" s="99">
        <f ca="1">IFERROR(VLOOKUP(E236,F.SL!F:J,5,FALSE),"")</f>
        <v>1.01</v>
      </c>
      <c r="O236" s="55" t="str">
        <f>IF(ROW()-9&gt;Inf.!$F$10,"",VLOOKUP(E236,F.SL!F:J,4,FALSE))</f>
        <v/>
      </c>
      <c r="P236" s="54" t="str">
        <f>IF(ROW()-9&gt;Inf.!$F$10,"",VLOOKUP(E236,F.SL!F:O,10,FALSE))</f>
        <v/>
      </c>
      <c r="Q236" s="50"/>
    </row>
    <row r="237" spans="1:17" ht="21.95" customHeight="1">
      <c r="A237" s="52" t="str">
        <f ca="1">IFERROR(VLOOKUP(E237,Rec.!Q:R,2,FALSE),"")</f>
        <v/>
      </c>
      <c r="B237" s="53" t="str">
        <f ca="1">IFERROR(VLOOKUP(E237,Rec.!B:H,4,FALSE),"")</f>
        <v/>
      </c>
      <c r="C237" s="53" t="str">
        <f ca="1">IFERROR(VLOOKUP(E237,Rec.!B:H,5,FALSE),"")</f>
        <v/>
      </c>
      <c r="D237" s="52" t="str">
        <f ca="1">IFERROR(VLOOKUP(E237,Rec.!B:H,6,FALSE),"")</f>
        <v/>
      </c>
      <c r="E237" s="91" t="str">
        <f ca="1">IFERROR(VLOOKUP(ROW()-9,Rec.!T:U,2,FALSE),"")</f>
        <v/>
      </c>
      <c r="F237" s="99" t="str">
        <f ca="1">IF(AND(Inf.!C$10="Onsight",VLOOKUP(E237,Q1.SL!F:M,6,FALSE)="TOP"),VLOOKUP(E237,Q1.SL!F:M,6,FALSE)&amp;"("&amp;VLOOKUP(E237,Q1.SL!F:M,4,FALSE)&amp;")",VLOOKUP(E237,Q1.SL!F:M,6,FALSE))</f>
        <v/>
      </c>
      <c r="G237" s="99" t="str">
        <f ca="1">IF(AND(Inf.!C$10="Onsight",VLOOKUP(E237,Q2.SL!G:O,6,FALSE)="TOP"),VLOOKUP(E237,Q2.SL!G:O,6,FALSE)&amp;"("&amp;VLOOKUP(E237,Q2.SL!G:O,4,FALSE)&amp;")",VLOOKUP(E237,Q2.SL!G:O,6,FALSE))</f>
        <v/>
      </c>
      <c r="H237" s="125" t="str">
        <f ca="1">IF(AND(Inf.!C$10="Onsight",VLOOKUP(E237,Q3.SL!G:O,6,FALSE)="TOP"),VLOOKUP(E237,Q3.SL!G:O,6,FALSE)&amp;"("&amp;VLOOKUP(E237,Q3.SL!G:O,4,FALSE)&amp;")",VLOOKUP(E237,Q3.SL!G:O,6,FALSE))</f>
        <v/>
      </c>
      <c r="I237" s="125" t="str">
        <f ca="1">IF(AND(Inf.!C$10="Onsight",VLOOKUP(E237,Q4.SL!G:O,6,FALSE)="TOP"),VLOOKUP(E237,Q4.SL!G:O,6,FALSE)&amp;"("&amp;VLOOKUP(E237,Q4.SL!G:O,4,FALSE)&amp;")",VLOOKUP(E237,Q4.SL!G:O,6,FALSE))</f>
        <v/>
      </c>
      <c r="J237" s="54" t="str">
        <f ca="1">IFERROR(VLOOKUP(E237,Rec.!H:N,7,FALSE),"")</f>
        <v/>
      </c>
      <c r="K237" s="99" t="str">
        <f ca="1">IFERROR(VLOOKUP(E237,SF.SL!F:J,5,FALSE),"")</f>
        <v/>
      </c>
      <c r="L237" s="55" t="str">
        <f ca="1">IF(ROW()-9&gt;Inf.!$O$2,"",VLOOKUP(E237,SF.SL!F:J,4,FALSE))</f>
        <v/>
      </c>
      <c r="M237" s="54" t="str">
        <f ca="1">IF(ROW()-9&gt;Inf.!$O$2,"",VLOOKUP(E237,SF.SL!F:O,10,FALSE))</f>
        <v/>
      </c>
      <c r="N237" s="99">
        <f ca="1">IFERROR(VLOOKUP(E237,F.SL!F:J,5,FALSE),"")</f>
        <v>1.01</v>
      </c>
      <c r="O237" s="55" t="str">
        <f>IF(ROW()-9&gt;Inf.!$F$10,"",VLOOKUP(E237,F.SL!F:J,4,FALSE))</f>
        <v/>
      </c>
      <c r="P237" s="54" t="str">
        <f>IF(ROW()-9&gt;Inf.!$F$10,"",VLOOKUP(E237,F.SL!F:O,10,FALSE))</f>
        <v/>
      </c>
      <c r="Q237" s="50"/>
    </row>
    <row r="238" spans="1:17" ht="21.95" customHeight="1">
      <c r="A238" s="52" t="str">
        <f ca="1">IFERROR(VLOOKUP(E238,Rec.!Q:R,2,FALSE),"")</f>
        <v/>
      </c>
      <c r="B238" s="53" t="str">
        <f ca="1">IFERROR(VLOOKUP(E238,Rec.!B:H,4,FALSE),"")</f>
        <v/>
      </c>
      <c r="C238" s="53" t="str">
        <f ca="1">IFERROR(VLOOKUP(E238,Rec.!B:H,5,FALSE),"")</f>
        <v/>
      </c>
      <c r="D238" s="52" t="str">
        <f ca="1">IFERROR(VLOOKUP(E238,Rec.!B:H,6,FALSE),"")</f>
        <v/>
      </c>
      <c r="E238" s="91" t="str">
        <f ca="1">IFERROR(VLOOKUP(ROW()-9,Rec.!T:U,2,FALSE),"")</f>
        <v/>
      </c>
      <c r="F238" s="99" t="str">
        <f ca="1">IF(AND(Inf.!C$10="Onsight",VLOOKUP(E238,Q1.SL!F:M,6,FALSE)="TOP"),VLOOKUP(E238,Q1.SL!F:M,6,FALSE)&amp;"("&amp;VLOOKUP(E238,Q1.SL!F:M,4,FALSE)&amp;")",VLOOKUP(E238,Q1.SL!F:M,6,FALSE))</f>
        <v/>
      </c>
      <c r="G238" s="99" t="str">
        <f ca="1">IF(AND(Inf.!C$10="Onsight",VLOOKUP(E238,Q2.SL!G:O,6,FALSE)="TOP"),VLOOKUP(E238,Q2.SL!G:O,6,FALSE)&amp;"("&amp;VLOOKUP(E238,Q2.SL!G:O,4,FALSE)&amp;")",VLOOKUP(E238,Q2.SL!G:O,6,FALSE))</f>
        <v/>
      </c>
      <c r="H238" s="125" t="str">
        <f ca="1">IF(AND(Inf.!C$10="Onsight",VLOOKUP(E238,Q3.SL!G:O,6,FALSE)="TOP"),VLOOKUP(E238,Q3.SL!G:O,6,FALSE)&amp;"("&amp;VLOOKUP(E238,Q3.SL!G:O,4,FALSE)&amp;")",VLOOKUP(E238,Q3.SL!G:O,6,FALSE))</f>
        <v/>
      </c>
      <c r="I238" s="125" t="str">
        <f ca="1">IF(AND(Inf.!C$10="Onsight",VLOOKUP(E238,Q4.SL!G:O,6,FALSE)="TOP"),VLOOKUP(E238,Q4.SL!G:O,6,FALSE)&amp;"("&amp;VLOOKUP(E238,Q4.SL!G:O,4,FALSE)&amp;")",VLOOKUP(E238,Q4.SL!G:O,6,FALSE))</f>
        <v/>
      </c>
      <c r="J238" s="54" t="str">
        <f ca="1">IFERROR(VLOOKUP(E238,Rec.!H:N,7,FALSE),"")</f>
        <v/>
      </c>
      <c r="K238" s="99" t="str">
        <f ca="1">IFERROR(VLOOKUP(E238,SF.SL!F:J,5,FALSE),"")</f>
        <v/>
      </c>
      <c r="L238" s="55" t="str">
        <f ca="1">IF(ROW()-9&gt;Inf.!$O$2,"",VLOOKUP(E238,SF.SL!F:J,4,FALSE))</f>
        <v/>
      </c>
      <c r="M238" s="54" t="str">
        <f ca="1">IF(ROW()-9&gt;Inf.!$O$2,"",VLOOKUP(E238,SF.SL!F:O,10,FALSE))</f>
        <v/>
      </c>
      <c r="N238" s="99">
        <f ca="1">IFERROR(VLOOKUP(E238,F.SL!F:J,5,FALSE),"")</f>
        <v>1.01</v>
      </c>
      <c r="O238" s="55" t="str">
        <f>IF(ROW()-9&gt;Inf.!$F$10,"",VLOOKUP(E238,F.SL!F:J,4,FALSE))</f>
        <v/>
      </c>
      <c r="P238" s="54" t="str">
        <f>IF(ROW()-9&gt;Inf.!$F$10,"",VLOOKUP(E238,F.SL!F:O,10,FALSE))</f>
        <v/>
      </c>
      <c r="Q238" s="50"/>
    </row>
    <row r="239" spans="1:17" ht="21.95" customHeight="1">
      <c r="A239" s="52" t="str">
        <f ca="1">IFERROR(VLOOKUP(E239,Rec.!Q:R,2,FALSE),"")</f>
        <v/>
      </c>
      <c r="B239" s="53" t="str">
        <f ca="1">IFERROR(VLOOKUP(E239,Rec.!B:H,4,FALSE),"")</f>
        <v/>
      </c>
      <c r="C239" s="53" t="str">
        <f ca="1">IFERROR(VLOOKUP(E239,Rec.!B:H,5,FALSE),"")</f>
        <v/>
      </c>
      <c r="D239" s="52" t="str">
        <f ca="1">IFERROR(VLOOKUP(E239,Rec.!B:H,6,FALSE),"")</f>
        <v/>
      </c>
      <c r="E239" s="91" t="str">
        <f ca="1">IFERROR(VLOOKUP(ROW()-9,Rec.!T:U,2,FALSE),"")</f>
        <v/>
      </c>
      <c r="F239" s="99" t="str">
        <f ca="1">IF(AND(Inf.!C$10="Onsight",VLOOKUP(E239,Q1.SL!F:M,6,FALSE)="TOP"),VLOOKUP(E239,Q1.SL!F:M,6,FALSE)&amp;"("&amp;VLOOKUP(E239,Q1.SL!F:M,4,FALSE)&amp;")",VLOOKUP(E239,Q1.SL!F:M,6,FALSE))</f>
        <v/>
      </c>
      <c r="G239" s="99" t="str">
        <f ca="1">IF(AND(Inf.!C$10="Onsight",VLOOKUP(E239,Q2.SL!G:O,6,FALSE)="TOP"),VLOOKUP(E239,Q2.SL!G:O,6,FALSE)&amp;"("&amp;VLOOKUP(E239,Q2.SL!G:O,4,FALSE)&amp;")",VLOOKUP(E239,Q2.SL!G:O,6,FALSE))</f>
        <v/>
      </c>
      <c r="H239" s="125" t="str">
        <f ca="1">IF(AND(Inf.!C$10="Onsight",VLOOKUP(E239,Q3.SL!G:O,6,FALSE)="TOP"),VLOOKUP(E239,Q3.SL!G:O,6,FALSE)&amp;"("&amp;VLOOKUP(E239,Q3.SL!G:O,4,FALSE)&amp;")",VLOOKUP(E239,Q3.SL!G:O,6,FALSE))</f>
        <v/>
      </c>
      <c r="I239" s="125" t="str">
        <f ca="1">IF(AND(Inf.!C$10="Onsight",VLOOKUP(E239,Q4.SL!G:O,6,FALSE)="TOP"),VLOOKUP(E239,Q4.SL!G:O,6,FALSE)&amp;"("&amp;VLOOKUP(E239,Q4.SL!G:O,4,FALSE)&amp;")",VLOOKUP(E239,Q4.SL!G:O,6,FALSE))</f>
        <v/>
      </c>
      <c r="J239" s="54" t="str">
        <f ca="1">IFERROR(VLOOKUP(E239,Rec.!H:N,7,FALSE),"")</f>
        <v/>
      </c>
      <c r="K239" s="99" t="str">
        <f ca="1">IFERROR(VLOOKUP(E239,SF.SL!F:J,5,FALSE),"")</f>
        <v/>
      </c>
      <c r="L239" s="55" t="str">
        <f ca="1">IF(ROW()-9&gt;Inf.!$O$2,"",VLOOKUP(E239,SF.SL!F:J,4,FALSE))</f>
        <v/>
      </c>
      <c r="M239" s="54" t="str">
        <f ca="1">IF(ROW()-9&gt;Inf.!$O$2,"",VLOOKUP(E239,SF.SL!F:O,10,FALSE))</f>
        <v/>
      </c>
      <c r="N239" s="99">
        <f ca="1">IFERROR(VLOOKUP(E239,F.SL!F:J,5,FALSE),"")</f>
        <v>1.01</v>
      </c>
      <c r="O239" s="55" t="str">
        <f>IF(ROW()-9&gt;Inf.!$F$10,"",VLOOKUP(E239,F.SL!F:J,4,FALSE))</f>
        <v/>
      </c>
      <c r="P239" s="54" t="str">
        <f>IF(ROW()-9&gt;Inf.!$F$10,"",VLOOKUP(E239,F.SL!F:O,10,FALSE))</f>
        <v/>
      </c>
      <c r="Q239" s="50"/>
    </row>
    <row r="240" spans="1:17" ht="21.95" customHeight="1">
      <c r="A240" s="52" t="str">
        <f ca="1">IFERROR(VLOOKUP(E240,Rec.!Q:R,2,FALSE),"")</f>
        <v/>
      </c>
      <c r="B240" s="53" t="str">
        <f ca="1">IFERROR(VLOOKUP(E240,Rec.!B:H,4,FALSE),"")</f>
        <v/>
      </c>
      <c r="C240" s="53" t="str">
        <f ca="1">IFERROR(VLOOKUP(E240,Rec.!B:H,5,FALSE),"")</f>
        <v/>
      </c>
      <c r="D240" s="52" t="str">
        <f ca="1">IFERROR(VLOOKUP(E240,Rec.!B:H,6,FALSE),"")</f>
        <v/>
      </c>
      <c r="E240" s="91" t="str">
        <f ca="1">IFERROR(VLOOKUP(ROW()-9,Rec.!T:U,2,FALSE),"")</f>
        <v/>
      </c>
      <c r="F240" s="99" t="str">
        <f ca="1">IF(AND(Inf.!C$10="Onsight",VLOOKUP(E240,Q1.SL!F:M,6,FALSE)="TOP"),VLOOKUP(E240,Q1.SL!F:M,6,FALSE)&amp;"("&amp;VLOOKUP(E240,Q1.SL!F:M,4,FALSE)&amp;")",VLOOKUP(E240,Q1.SL!F:M,6,FALSE))</f>
        <v/>
      </c>
      <c r="G240" s="99" t="str">
        <f ca="1">IF(AND(Inf.!C$10="Onsight",VLOOKUP(E240,Q2.SL!G:O,6,FALSE)="TOP"),VLOOKUP(E240,Q2.SL!G:O,6,FALSE)&amp;"("&amp;VLOOKUP(E240,Q2.SL!G:O,4,FALSE)&amp;")",VLOOKUP(E240,Q2.SL!G:O,6,FALSE))</f>
        <v/>
      </c>
      <c r="H240" s="125" t="str">
        <f ca="1">IF(AND(Inf.!C$10="Onsight",VLOOKUP(E240,Q3.SL!G:O,6,FALSE)="TOP"),VLOOKUP(E240,Q3.SL!G:O,6,FALSE)&amp;"("&amp;VLOOKUP(E240,Q3.SL!G:O,4,FALSE)&amp;")",VLOOKUP(E240,Q3.SL!G:O,6,FALSE))</f>
        <v/>
      </c>
      <c r="I240" s="125" t="str">
        <f ca="1">IF(AND(Inf.!C$10="Onsight",VLOOKUP(E240,Q4.SL!G:O,6,FALSE)="TOP"),VLOOKUP(E240,Q4.SL!G:O,6,FALSE)&amp;"("&amp;VLOOKUP(E240,Q4.SL!G:O,4,FALSE)&amp;")",VLOOKUP(E240,Q4.SL!G:O,6,FALSE))</f>
        <v/>
      </c>
      <c r="J240" s="54" t="str">
        <f ca="1">IFERROR(VLOOKUP(E240,Rec.!H:N,7,FALSE),"")</f>
        <v/>
      </c>
      <c r="K240" s="99" t="str">
        <f ca="1">IFERROR(VLOOKUP(E240,SF.SL!F:J,5,FALSE),"")</f>
        <v/>
      </c>
      <c r="L240" s="55" t="str">
        <f ca="1">IF(ROW()-9&gt;Inf.!$O$2,"",VLOOKUP(E240,SF.SL!F:J,4,FALSE))</f>
        <v/>
      </c>
      <c r="M240" s="54" t="str">
        <f ca="1">IF(ROW()-9&gt;Inf.!$O$2,"",VLOOKUP(E240,SF.SL!F:O,10,FALSE))</f>
        <v/>
      </c>
      <c r="N240" s="99">
        <f ca="1">IFERROR(VLOOKUP(E240,F.SL!F:J,5,FALSE),"")</f>
        <v>1.01</v>
      </c>
      <c r="O240" s="55" t="str">
        <f>IF(ROW()-9&gt;Inf.!$F$10,"",VLOOKUP(E240,F.SL!F:J,4,FALSE))</f>
        <v/>
      </c>
      <c r="P240" s="54" t="str">
        <f>IF(ROW()-9&gt;Inf.!$F$10,"",VLOOKUP(E240,F.SL!F:O,10,FALSE))</f>
        <v/>
      </c>
      <c r="Q240" s="50"/>
    </row>
    <row r="241" spans="1:17" ht="21.95" customHeight="1">
      <c r="A241" s="52" t="str">
        <f ca="1">IFERROR(VLOOKUP(E241,Rec.!Q:R,2,FALSE),"")</f>
        <v/>
      </c>
      <c r="B241" s="53" t="str">
        <f ca="1">IFERROR(VLOOKUP(E241,Rec.!B:H,4,FALSE),"")</f>
        <v/>
      </c>
      <c r="C241" s="53" t="str">
        <f ca="1">IFERROR(VLOOKUP(E241,Rec.!B:H,5,FALSE),"")</f>
        <v/>
      </c>
      <c r="D241" s="52" t="str">
        <f ca="1">IFERROR(VLOOKUP(E241,Rec.!B:H,6,FALSE),"")</f>
        <v/>
      </c>
      <c r="E241" s="91" t="str">
        <f ca="1">IFERROR(VLOOKUP(ROW()-9,Rec.!T:U,2,FALSE),"")</f>
        <v/>
      </c>
      <c r="F241" s="99" t="str">
        <f ca="1">IF(AND(Inf.!C$10="Onsight",VLOOKUP(E241,Q1.SL!F:M,6,FALSE)="TOP"),VLOOKUP(E241,Q1.SL!F:M,6,FALSE)&amp;"("&amp;VLOOKUP(E241,Q1.SL!F:M,4,FALSE)&amp;")",VLOOKUP(E241,Q1.SL!F:M,6,FALSE))</f>
        <v/>
      </c>
      <c r="G241" s="99" t="str">
        <f ca="1">IF(AND(Inf.!C$10="Onsight",VLOOKUP(E241,Q2.SL!G:O,6,FALSE)="TOP"),VLOOKUP(E241,Q2.SL!G:O,6,FALSE)&amp;"("&amp;VLOOKUP(E241,Q2.SL!G:O,4,FALSE)&amp;")",VLOOKUP(E241,Q2.SL!G:O,6,FALSE))</f>
        <v/>
      </c>
      <c r="H241" s="125" t="str">
        <f ca="1">IF(AND(Inf.!C$10="Onsight",VLOOKUP(E241,Q3.SL!G:O,6,FALSE)="TOP"),VLOOKUP(E241,Q3.SL!G:O,6,FALSE)&amp;"("&amp;VLOOKUP(E241,Q3.SL!G:O,4,FALSE)&amp;")",VLOOKUP(E241,Q3.SL!G:O,6,FALSE))</f>
        <v/>
      </c>
      <c r="I241" s="125" t="str">
        <f ca="1">IF(AND(Inf.!C$10="Onsight",VLOOKUP(E241,Q4.SL!G:O,6,FALSE)="TOP"),VLOOKUP(E241,Q4.SL!G:O,6,FALSE)&amp;"("&amp;VLOOKUP(E241,Q4.SL!G:O,4,FALSE)&amp;")",VLOOKUP(E241,Q4.SL!G:O,6,FALSE))</f>
        <v/>
      </c>
      <c r="J241" s="54" t="str">
        <f ca="1">IFERROR(VLOOKUP(E241,Rec.!H:N,7,FALSE),"")</f>
        <v/>
      </c>
      <c r="K241" s="99" t="str">
        <f ca="1">IFERROR(VLOOKUP(E241,SF.SL!F:J,5,FALSE),"")</f>
        <v/>
      </c>
      <c r="L241" s="55" t="str">
        <f ca="1">IF(ROW()-9&gt;Inf.!$O$2,"",VLOOKUP(E241,SF.SL!F:J,4,FALSE))</f>
        <v/>
      </c>
      <c r="M241" s="54" t="str">
        <f ca="1">IF(ROW()-9&gt;Inf.!$O$2,"",VLOOKUP(E241,SF.SL!F:O,10,FALSE))</f>
        <v/>
      </c>
      <c r="N241" s="99">
        <f ca="1">IFERROR(VLOOKUP(E241,F.SL!F:J,5,FALSE),"")</f>
        <v>1.01</v>
      </c>
      <c r="O241" s="55" t="str">
        <f>IF(ROW()-9&gt;Inf.!$F$10,"",VLOOKUP(E241,F.SL!F:J,4,FALSE))</f>
        <v/>
      </c>
      <c r="P241" s="54" t="str">
        <f>IF(ROW()-9&gt;Inf.!$F$10,"",VLOOKUP(E241,F.SL!F:O,10,FALSE))</f>
        <v/>
      </c>
      <c r="Q241" s="50"/>
    </row>
    <row r="242" spans="1:17" ht="21.95" customHeight="1">
      <c r="A242" s="52" t="str">
        <f ca="1">IFERROR(VLOOKUP(E242,Rec.!Q:R,2,FALSE),"")</f>
        <v/>
      </c>
      <c r="B242" s="53" t="str">
        <f ca="1">IFERROR(VLOOKUP(E242,Rec.!B:H,4,FALSE),"")</f>
        <v/>
      </c>
      <c r="C242" s="53" t="str">
        <f ca="1">IFERROR(VLOOKUP(E242,Rec.!B:H,5,FALSE),"")</f>
        <v/>
      </c>
      <c r="D242" s="52" t="str">
        <f ca="1">IFERROR(VLOOKUP(E242,Rec.!B:H,6,FALSE),"")</f>
        <v/>
      </c>
      <c r="E242" s="91" t="str">
        <f ca="1">IFERROR(VLOOKUP(ROW()-9,Rec.!T:U,2,FALSE),"")</f>
        <v/>
      </c>
      <c r="F242" s="99" t="str">
        <f ca="1">IF(AND(Inf.!C$10="Onsight",VLOOKUP(E242,Q1.SL!F:M,6,FALSE)="TOP"),VLOOKUP(E242,Q1.SL!F:M,6,FALSE)&amp;"("&amp;VLOOKUP(E242,Q1.SL!F:M,4,FALSE)&amp;")",VLOOKUP(E242,Q1.SL!F:M,6,FALSE))</f>
        <v/>
      </c>
      <c r="G242" s="99" t="str">
        <f ca="1">IF(AND(Inf.!C$10="Onsight",VLOOKUP(E242,Q2.SL!G:O,6,FALSE)="TOP"),VLOOKUP(E242,Q2.SL!G:O,6,FALSE)&amp;"("&amp;VLOOKUP(E242,Q2.SL!G:O,4,FALSE)&amp;")",VLOOKUP(E242,Q2.SL!G:O,6,FALSE))</f>
        <v/>
      </c>
      <c r="H242" s="125" t="str">
        <f ca="1">IF(AND(Inf.!C$10="Onsight",VLOOKUP(E242,Q3.SL!G:O,6,FALSE)="TOP"),VLOOKUP(E242,Q3.SL!G:O,6,FALSE)&amp;"("&amp;VLOOKUP(E242,Q3.SL!G:O,4,FALSE)&amp;")",VLOOKUP(E242,Q3.SL!G:O,6,FALSE))</f>
        <v/>
      </c>
      <c r="I242" s="125" t="str">
        <f ca="1">IF(AND(Inf.!C$10="Onsight",VLOOKUP(E242,Q4.SL!G:O,6,FALSE)="TOP"),VLOOKUP(E242,Q4.SL!G:O,6,FALSE)&amp;"("&amp;VLOOKUP(E242,Q4.SL!G:O,4,FALSE)&amp;")",VLOOKUP(E242,Q4.SL!G:O,6,FALSE))</f>
        <v/>
      </c>
      <c r="J242" s="54" t="str">
        <f ca="1">IFERROR(VLOOKUP(E242,Rec.!H:N,7,FALSE),"")</f>
        <v/>
      </c>
      <c r="K242" s="99" t="str">
        <f ca="1">IFERROR(VLOOKUP(E242,SF.SL!F:J,5,FALSE),"")</f>
        <v/>
      </c>
      <c r="L242" s="55" t="str">
        <f ca="1">IF(ROW()-9&gt;Inf.!$O$2,"",VLOOKUP(E242,SF.SL!F:J,4,FALSE))</f>
        <v/>
      </c>
      <c r="M242" s="54" t="str">
        <f ca="1">IF(ROW()-9&gt;Inf.!$O$2,"",VLOOKUP(E242,SF.SL!F:O,10,FALSE))</f>
        <v/>
      </c>
      <c r="N242" s="99">
        <f ca="1">IFERROR(VLOOKUP(E242,F.SL!F:J,5,FALSE),"")</f>
        <v>1.01</v>
      </c>
      <c r="O242" s="55" t="str">
        <f>IF(ROW()-9&gt;Inf.!$F$10,"",VLOOKUP(E242,F.SL!F:J,4,FALSE))</f>
        <v/>
      </c>
      <c r="P242" s="54" t="str">
        <f>IF(ROW()-9&gt;Inf.!$F$10,"",VLOOKUP(E242,F.SL!F:O,10,FALSE))</f>
        <v/>
      </c>
      <c r="Q242" s="50"/>
    </row>
    <row r="243" spans="1:17" ht="21.95" customHeight="1">
      <c r="A243" s="52" t="str">
        <f ca="1">IFERROR(VLOOKUP(E243,Rec.!Q:R,2,FALSE),"")</f>
        <v/>
      </c>
      <c r="B243" s="53" t="str">
        <f ca="1">IFERROR(VLOOKUP(E243,Rec.!B:H,4,FALSE),"")</f>
        <v/>
      </c>
      <c r="C243" s="53" t="str">
        <f ca="1">IFERROR(VLOOKUP(E243,Rec.!B:H,5,FALSE),"")</f>
        <v/>
      </c>
      <c r="D243" s="52" t="str">
        <f ca="1">IFERROR(VLOOKUP(E243,Rec.!B:H,6,FALSE),"")</f>
        <v/>
      </c>
      <c r="E243" s="91" t="str">
        <f ca="1">IFERROR(VLOOKUP(ROW()-9,Rec.!T:U,2,FALSE),"")</f>
        <v/>
      </c>
      <c r="F243" s="99" t="str">
        <f ca="1">IF(AND(Inf.!C$10="Onsight",VLOOKUP(E243,Q1.SL!F:M,6,FALSE)="TOP"),VLOOKUP(E243,Q1.SL!F:M,6,FALSE)&amp;"("&amp;VLOOKUP(E243,Q1.SL!F:M,4,FALSE)&amp;")",VLOOKUP(E243,Q1.SL!F:M,6,FALSE))</f>
        <v/>
      </c>
      <c r="G243" s="99" t="str">
        <f ca="1">IF(AND(Inf.!C$10="Onsight",VLOOKUP(E243,Q2.SL!G:O,6,FALSE)="TOP"),VLOOKUP(E243,Q2.SL!G:O,6,FALSE)&amp;"("&amp;VLOOKUP(E243,Q2.SL!G:O,4,FALSE)&amp;")",VLOOKUP(E243,Q2.SL!G:O,6,FALSE))</f>
        <v/>
      </c>
      <c r="H243" s="125" t="str">
        <f ca="1">IF(AND(Inf.!C$10="Onsight",VLOOKUP(E243,Q3.SL!G:O,6,FALSE)="TOP"),VLOOKUP(E243,Q3.SL!G:O,6,FALSE)&amp;"("&amp;VLOOKUP(E243,Q3.SL!G:O,4,FALSE)&amp;")",VLOOKUP(E243,Q3.SL!G:O,6,FALSE))</f>
        <v/>
      </c>
      <c r="I243" s="125" t="str">
        <f ca="1">IF(AND(Inf.!C$10="Onsight",VLOOKUP(E243,Q4.SL!G:O,6,FALSE)="TOP"),VLOOKUP(E243,Q4.SL!G:O,6,FALSE)&amp;"("&amp;VLOOKUP(E243,Q4.SL!G:O,4,FALSE)&amp;")",VLOOKUP(E243,Q4.SL!G:O,6,FALSE))</f>
        <v/>
      </c>
      <c r="J243" s="54" t="str">
        <f ca="1">IFERROR(VLOOKUP(E243,Rec.!H:N,7,FALSE),"")</f>
        <v/>
      </c>
      <c r="K243" s="99" t="str">
        <f ca="1">IFERROR(VLOOKUP(E243,SF.SL!F:J,5,FALSE),"")</f>
        <v/>
      </c>
      <c r="L243" s="55" t="str">
        <f ca="1">IF(ROW()-9&gt;Inf.!$O$2,"",VLOOKUP(E243,SF.SL!F:J,4,FALSE))</f>
        <v/>
      </c>
      <c r="M243" s="54" t="str">
        <f ca="1">IF(ROW()-9&gt;Inf.!$O$2,"",VLOOKUP(E243,SF.SL!F:O,10,FALSE))</f>
        <v/>
      </c>
      <c r="N243" s="99">
        <f ca="1">IFERROR(VLOOKUP(E243,F.SL!F:J,5,FALSE),"")</f>
        <v>1.01</v>
      </c>
      <c r="O243" s="55" t="str">
        <f>IF(ROW()-9&gt;Inf.!$F$10,"",VLOOKUP(E243,F.SL!F:J,4,FALSE))</f>
        <v/>
      </c>
      <c r="P243" s="54" t="str">
        <f>IF(ROW()-9&gt;Inf.!$F$10,"",VLOOKUP(E243,F.SL!F:O,10,FALSE))</f>
        <v/>
      </c>
      <c r="Q243" s="50"/>
    </row>
    <row r="244" spans="1:17" ht="21.95" customHeight="1">
      <c r="A244" s="52" t="str">
        <f ca="1">IFERROR(VLOOKUP(E244,Rec.!Q:R,2,FALSE),"")</f>
        <v/>
      </c>
      <c r="B244" s="53" t="str">
        <f ca="1">IFERROR(VLOOKUP(E244,Rec.!B:H,4,FALSE),"")</f>
        <v/>
      </c>
      <c r="C244" s="53" t="str">
        <f ca="1">IFERROR(VLOOKUP(E244,Rec.!B:H,5,FALSE),"")</f>
        <v/>
      </c>
      <c r="D244" s="52" t="str">
        <f ca="1">IFERROR(VLOOKUP(E244,Rec.!B:H,6,FALSE),"")</f>
        <v/>
      </c>
      <c r="E244" s="91" t="str">
        <f ca="1">IFERROR(VLOOKUP(ROW()-9,Rec.!T:U,2,FALSE),"")</f>
        <v/>
      </c>
      <c r="F244" s="99" t="str">
        <f ca="1">IF(AND(Inf.!C$10="Onsight",VLOOKUP(E244,Q1.SL!F:M,6,FALSE)="TOP"),VLOOKUP(E244,Q1.SL!F:M,6,FALSE)&amp;"("&amp;VLOOKUP(E244,Q1.SL!F:M,4,FALSE)&amp;")",VLOOKUP(E244,Q1.SL!F:M,6,FALSE))</f>
        <v/>
      </c>
      <c r="G244" s="99" t="str">
        <f ca="1">IF(AND(Inf.!C$10="Onsight",VLOOKUP(E244,Q2.SL!G:O,6,FALSE)="TOP"),VLOOKUP(E244,Q2.SL!G:O,6,FALSE)&amp;"("&amp;VLOOKUP(E244,Q2.SL!G:O,4,FALSE)&amp;")",VLOOKUP(E244,Q2.SL!G:O,6,FALSE))</f>
        <v/>
      </c>
      <c r="H244" s="125" t="str">
        <f ca="1">IF(AND(Inf.!C$10="Onsight",VLOOKUP(E244,Q3.SL!G:O,6,FALSE)="TOP"),VLOOKUP(E244,Q3.SL!G:O,6,FALSE)&amp;"("&amp;VLOOKUP(E244,Q3.SL!G:O,4,FALSE)&amp;")",VLOOKUP(E244,Q3.SL!G:O,6,FALSE))</f>
        <v/>
      </c>
      <c r="I244" s="125" t="str">
        <f ca="1">IF(AND(Inf.!C$10="Onsight",VLOOKUP(E244,Q4.SL!G:O,6,FALSE)="TOP"),VLOOKUP(E244,Q4.SL!G:O,6,FALSE)&amp;"("&amp;VLOOKUP(E244,Q4.SL!G:O,4,FALSE)&amp;")",VLOOKUP(E244,Q4.SL!G:O,6,FALSE))</f>
        <v/>
      </c>
      <c r="J244" s="54" t="str">
        <f ca="1">IFERROR(VLOOKUP(E244,Rec.!H:N,7,FALSE),"")</f>
        <v/>
      </c>
      <c r="K244" s="99" t="str">
        <f ca="1">IFERROR(VLOOKUP(E244,SF.SL!F:J,5,FALSE),"")</f>
        <v/>
      </c>
      <c r="L244" s="55" t="str">
        <f ca="1">IF(ROW()-9&gt;Inf.!$O$2,"",VLOOKUP(E244,SF.SL!F:J,4,FALSE))</f>
        <v/>
      </c>
      <c r="M244" s="54" t="str">
        <f ca="1">IF(ROW()-9&gt;Inf.!$O$2,"",VLOOKUP(E244,SF.SL!F:O,10,FALSE))</f>
        <v/>
      </c>
      <c r="N244" s="99">
        <f ca="1">IFERROR(VLOOKUP(E244,F.SL!F:J,5,FALSE),"")</f>
        <v>1.01</v>
      </c>
      <c r="O244" s="55" t="str">
        <f>IF(ROW()-9&gt;Inf.!$F$10,"",VLOOKUP(E244,F.SL!F:J,4,FALSE))</f>
        <v/>
      </c>
      <c r="P244" s="54" t="str">
        <f>IF(ROW()-9&gt;Inf.!$F$10,"",VLOOKUP(E244,F.SL!F:O,10,FALSE))</f>
        <v/>
      </c>
      <c r="Q244" s="50"/>
    </row>
    <row r="245" spans="1:17" ht="21.95" customHeight="1">
      <c r="A245" s="52" t="str">
        <f ca="1">IFERROR(VLOOKUP(E245,Rec.!Q:R,2,FALSE),"")</f>
        <v/>
      </c>
      <c r="B245" s="53" t="str">
        <f ca="1">IFERROR(VLOOKUP(E245,Rec.!B:H,4,FALSE),"")</f>
        <v/>
      </c>
      <c r="C245" s="53" t="str">
        <f ca="1">IFERROR(VLOOKUP(E245,Rec.!B:H,5,FALSE),"")</f>
        <v/>
      </c>
      <c r="D245" s="52" t="str">
        <f ca="1">IFERROR(VLOOKUP(E245,Rec.!B:H,6,FALSE),"")</f>
        <v/>
      </c>
      <c r="E245" s="91" t="str">
        <f ca="1">IFERROR(VLOOKUP(ROW()-9,Rec.!T:U,2,FALSE),"")</f>
        <v/>
      </c>
      <c r="F245" s="99" t="str">
        <f ca="1">IF(AND(Inf.!C$10="Onsight",VLOOKUP(E245,Q1.SL!F:M,6,FALSE)="TOP"),VLOOKUP(E245,Q1.SL!F:M,6,FALSE)&amp;"("&amp;VLOOKUP(E245,Q1.SL!F:M,4,FALSE)&amp;")",VLOOKUP(E245,Q1.SL!F:M,6,FALSE))</f>
        <v/>
      </c>
      <c r="G245" s="99" t="str">
        <f ca="1">IF(AND(Inf.!C$10="Onsight",VLOOKUP(E245,Q2.SL!G:O,6,FALSE)="TOP"),VLOOKUP(E245,Q2.SL!G:O,6,FALSE)&amp;"("&amp;VLOOKUP(E245,Q2.SL!G:O,4,FALSE)&amp;")",VLOOKUP(E245,Q2.SL!G:O,6,FALSE))</f>
        <v/>
      </c>
      <c r="H245" s="125" t="str">
        <f ca="1">IF(AND(Inf.!C$10="Onsight",VLOOKUP(E245,Q3.SL!G:O,6,FALSE)="TOP"),VLOOKUP(E245,Q3.SL!G:O,6,FALSE)&amp;"("&amp;VLOOKUP(E245,Q3.SL!G:O,4,FALSE)&amp;")",VLOOKUP(E245,Q3.SL!G:O,6,FALSE))</f>
        <v/>
      </c>
      <c r="I245" s="125" t="str">
        <f ca="1">IF(AND(Inf.!C$10="Onsight",VLOOKUP(E245,Q4.SL!G:O,6,FALSE)="TOP"),VLOOKUP(E245,Q4.SL!G:O,6,FALSE)&amp;"("&amp;VLOOKUP(E245,Q4.SL!G:O,4,FALSE)&amp;")",VLOOKUP(E245,Q4.SL!G:O,6,FALSE))</f>
        <v/>
      </c>
      <c r="J245" s="54" t="str">
        <f ca="1">IFERROR(VLOOKUP(E245,Rec.!H:N,7,FALSE),"")</f>
        <v/>
      </c>
      <c r="K245" s="99" t="str">
        <f ca="1">IFERROR(VLOOKUP(E245,SF.SL!F:J,5,FALSE),"")</f>
        <v/>
      </c>
      <c r="L245" s="55" t="str">
        <f ca="1">IF(ROW()-9&gt;Inf.!$O$2,"",VLOOKUP(E245,SF.SL!F:J,4,FALSE))</f>
        <v/>
      </c>
      <c r="M245" s="54" t="str">
        <f ca="1">IF(ROW()-9&gt;Inf.!$O$2,"",VLOOKUP(E245,SF.SL!F:O,10,FALSE))</f>
        <v/>
      </c>
      <c r="N245" s="99">
        <f ca="1">IFERROR(VLOOKUP(E245,F.SL!F:J,5,FALSE),"")</f>
        <v>1.01</v>
      </c>
      <c r="O245" s="55" t="str">
        <f>IF(ROW()-9&gt;Inf.!$F$10,"",VLOOKUP(E245,F.SL!F:J,4,FALSE))</f>
        <v/>
      </c>
      <c r="P245" s="54" t="str">
        <f>IF(ROW()-9&gt;Inf.!$F$10,"",VLOOKUP(E245,F.SL!F:O,10,FALSE))</f>
        <v/>
      </c>
      <c r="Q245" s="50"/>
    </row>
    <row r="246" spans="1:17" ht="21.95" customHeight="1">
      <c r="A246" s="52" t="str">
        <f ca="1">IFERROR(VLOOKUP(E246,Rec.!Q:R,2,FALSE),"")</f>
        <v/>
      </c>
      <c r="B246" s="53" t="str">
        <f ca="1">IFERROR(VLOOKUP(E246,Rec.!B:H,4,FALSE),"")</f>
        <v/>
      </c>
      <c r="C246" s="53" t="str">
        <f ca="1">IFERROR(VLOOKUP(E246,Rec.!B:H,5,FALSE),"")</f>
        <v/>
      </c>
      <c r="D246" s="52" t="str">
        <f ca="1">IFERROR(VLOOKUP(E246,Rec.!B:H,6,FALSE),"")</f>
        <v/>
      </c>
      <c r="E246" s="91" t="str">
        <f ca="1">IFERROR(VLOOKUP(ROW()-9,Rec.!T:U,2,FALSE),"")</f>
        <v/>
      </c>
      <c r="F246" s="99" t="str">
        <f ca="1">IF(AND(Inf.!C$10="Onsight",VLOOKUP(E246,Q1.SL!F:M,6,FALSE)="TOP"),VLOOKUP(E246,Q1.SL!F:M,6,FALSE)&amp;"("&amp;VLOOKUP(E246,Q1.SL!F:M,4,FALSE)&amp;")",VLOOKUP(E246,Q1.SL!F:M,6,FALSE))</f>
        <v/>
      </c>
      <c r="G246" s="99" t="str">
        <f ca="1">IF(AND(Inf.!C$10="Onsight",VLOOKUP(E246,Q2.SL!G:O,6,FALSE)="TOP"),VLOOKUP(E246,Q2.SL!G:O,6,FALSE)&amp;"("&amp;VLOOKUP(E246,Q2.SL!G:O,4,FALSE)&amp;")",VLOOKUP(E246,Q2.SL!G:O,6,FALSE))</f>
        <v/>
      </c>
      <c r="H246" s="125" t="str">
        <f ca="1">IF(AND(Inf.!C$10="Onsight",VLOOKUP(E246,Q3.SL!G:O,6,FALSE)="TOP"),VLOOKUP(E246,Q3.SL!G:O,6,FALSE)&amp;"("&amp;VLOOKUP(E246,Q3.SL!G:O,4,FALSE)&amp;")",VLOOKUP(E246,Q3.SL!G:O,6,FALSE))</f>
        <v/>
      </c>
      <c r="I246" s="125" t="str">
        <f ca="1">IF(AND(Inf.!C$10="Onsight",VLOOKUP(E246,Q4.SL!G:O,6,FALSE)="TOP"),VLOOKUP(E246,Q4.SL!G:O,6,FALSE)&amp;"("&amp;VLOOKUP(E246,Q4.SL!G:O,4,FALSE)&amp;")",VLOOKUP(E246,Q4.SL!G:O,6,FALSE))</f>
        <v/>
      </c>
      <c r="J246" s="54" t="str">
        <f ca="1">IFERROR(VLOOKUP(E246,Rec.!H:N,7,FALSE),"")</f>
        <v/>
      </c>
      <c r="K246" s="99" t="str">
        <f ca="1">IFERROR(VLOOKUP(E246,SF.SL!F:J,5,FALSE),"")</f>
        <v/>
      </c>
      <c r="L246" s="55" t="str">
        <f ca="1">IF(ROW()-9&gt;Inf.!$O$2,"",VLOOKUP(E246,SF.SL!F:J,4,FALSE))</f>
        <v/>
      </c>
      <c r="M246" s="54" t="str">
        <f ca="1">IF(ROW()-9&gt;Inf.!$O$2,"",VLOOKUP(E246,SF.SL!F:O,10,FALSE))</f>
        <v/>
      </c>
      <c r="N246" s="99">
        <f ca="1">IFERROR(VLOOKUP(E246,F.SL!F:J,5,FALSE),"")</f>
        <v>1.01</v>
      </c>
      <c r="O246" s="55" t="str">
        <f>IF(ROW()-9&gt;Inf.!$F$10,"",VLOOKUP(E246,F.SL!F:J,4,FALSE))</f>
        <v/>
      </c>
      <c r="P246" s="54" t="str">
        <f>IF(ROW()-9&gt;Inf.!$F$10,"",VLOOKUP(E246,F.SL!F:O,10,FALSE))</f>
        <v/>
      </c>
      <c r="Q246" s="50"/>
    </row>
    <row r="247" spans="1:17" ht="21.95" customHeight="1">
      <c r="A247" s="52" t="str">
        <f ca="1">IFERROR(VLOOKUP(E247,Rec.!Q:R,2,FALSE),"")</f>
        <v/>
      </c>
      <c r="B247" s="53" t="str">
        <f ca="1">IFERROR(VLOOKUP(E247,Rec.!B:H,4,FALSE),"")</f>
        <v/>
      </c>
      <c r="C247" s="53" t="str">
        <f ca="1">IFERROR(VLOOKUP(E247,Rec.!B:H,5,FALSE),"")</f>
        <v/>
      </c>
      <c r="D247" s="52" t="str">
        <f ca="1">IFERROR(VLOOKUP(E247,Rec.!B:H,6,FALSE),"")</f>
        <v/>
      </c>
      <c r="E247" s="91" t="str">
        <f ca="1">IFERROR(VLOOKUP(ROW()-9,Rec.!T:U,2,FALSE),"")</f>
        <v/>
      </c>
      <c r="F247" s="99" t="str">
        <f ca="1">IF(AND(Inf.!C$10="Onsight",VLOOKUP(E247,Q1.SL!F:M,6,FALSE)="TOP"),VLOOKUP(E247,Q1.SL!F:M,6,FALSE)&amp;"("&amp;VLOOKUP(E247,Q1.SL!F:M,4,FALSE)&amp;")",VLOOKUP(E247,Q1.SL!F:M,6,FALSE))</f>
        <v/>
      </c>
      <c r="G247" s="99" t="str">
        <f ca="1">IF(AND(Inf.!C$10="Onsight",VLOOKUP(E247,Q2.SL!G:O,6,FALSE)="TOP"),VLOOKUP(E247,Q2.SL!G:O,6,FALSE)&amp;"("&amp;VLOOKUP(E247,Q2.SL!G:O,4,FALSE)&amp;")",VLOOKUP(E247,Q2.SL!G:O,6,FALSE))</f>
        <v/>
      </c>
      <c r="H247" s="125" t="str">
        <f ca="1">IF(AND(Inf.!C$10="Onsight",VLOOKUP(E247,Q3.SL!G:O,6,FALSE)="TOP"),VLOOKUP(E247,Q3.SL!G:O,6,FALSE)&amp;"("&amp;VLOOKUP(E247,Q3.SL!G:O,4,FALSE)&amp;")",VLOOKUP(E247,Q3.SL!G:O,6,FALSE))</f>
        <v/>
      </c>
      <c r="I247" s="125" t="str">
        <f ca="1">IF(AND(Inf.!C$10="Onsight",VLOOKUP(E247,Q4.SL!G:O,6,FALSE)="TOP"),VLOOKUP(E247,Q4.SL!G:O,6,FALSE)&amp;"("&amp;VLOOKUP(E247,Q4.SL!G:O,4,FALSE)&amp;")",VLOOKUP(E247,Q4.SL!G:O,6,FALSE))</f>
        <v/>
      </c>
      <c r="J247" s="54" t="str">
        <f ca="1">IFERROR(VLOOKUP(E247,Rec.!H:N,7,FALSE),"")</f>
        <v/>
      </c>
      <c r="K247" s="99" t="str">
        <f ca="1">IFERROR(VLOOKUP(E247,SF.SL!F:J,5,FALSE),"")</f>
        <v/>
      </c>
      <c r="L247" s="55" t="str">
        <f ca="1">IF(ROW()-9&gt;Inf.!$O$2,"",VLOOKUP(E247,SF.SL!F:J,4,FALSE))</f>
        <v/>
      </c>
      <c r="M247" s="54" t="str">
        <f ca="1">IF(ROW()-9&gt;Inf.!$O$2,"",VLOOKUP(E247,SF.SL!F:O,10,FALSE))</f>
        <v/>
      </c>
      <c r="N247" s="99">
        <f ca="1">IFERROR(VLOOKUP(E247,F.SL!F:J,5,FALSE),"")</f>
        <v>1.01</v>
      </c>
      <c r="O247" s="55" t="str">
        <f>IF(ROW()-9&gt;Inf.!$F$10,"",VLOOKUP(E247,F.SL!F:J,4,FALSE))</f>
        <v/>
      </c>
      <c r="P247" s="54" t="str">
        <f>IF(ROW()-9&gt;Inf.!$F$10,"",VLOOKUP(E247,F.SL!F:O,10,FALSE))</f>
        <v/>
      </c>
      <c r="Q247" s="50"/>
    </row>
    <row r="248" spans="1:17" ht="21.95" customHeight="1">
      <c r="A248" s="52" t="str">
        <f ca="1">IFERROR(VLOOKUP(E248,Rec.!Q:R,2,FALSE),"")</f>
        <v/>
      </c>
      <c r="B248" s="53" t="str">
        <f ca="1">IFERROR(VLOOKUP(E248,Rec.!B:H,4,FALSE),"")</f>
        <v/>
      </c>
      <c r="C248" s="53" t="str">
        <f ca="1">IFERROR(VLOOKUP(E248,Rec.!B:H,5,FALSE),"")</f>
        <v/>
      </c>
      <c r="D248" s="52" t="str">
        <f ca="1">IFERROR(VLOOKUP(E248,Rec.!B:H,6,FALSE),"")</f>
        <v/>
      </c>
      <c r="E248" s="91" t="str">
        <f ca="1">IFERROR(VLOOKUP(ROW()-9,Rec.!T:U,2,FALSE),"")</f>
        <v/>
      </c>
      <c r="F248" s="99" t="str">
        <f ca="1">IF(AND(Inf.!C$10="Onsight",VLOOKUP(E248,Q1.SL!F:M,6,FALSE)="TOP"),VLOOKUP(E248,Q1.SL!F:M,6,FALSE)&amp;"("&amp;VLOOKUP(E248,Q1.SL!F:M,4,FALSE)&amp;")",VLOOKUP(E248,Q1.SL!F:M,6,FALSE))</f>
        <v/>
      </c>
      <c r="G248" s="99" t="str">
        <f ca="1">IF(AND(Inf.!C$10="Onsight",VLOOKUP(E248,Q2.SL!G:O,6,FALSE)="TOP"),VLOOKUP(E248,Q2.SL!G:O,6,FALSE)&amp;"("&amp;VLOOKUP(E248,Q2.SL!G:O,4,FALSE)&amp;")",VLOOKUP(E248,Q2.SL!G:O,6,FALSE))</f>
        <v/>
      </c>
      <c r="H248" s="125" t="str">
        <f ca="1">IF(AND(Inf.!C$10="Onsight",VLOOKUP(E248,Q3.SL!G:O,6,FALSE)="TOP"),VLOOKUP(E248,Q3.SL!G:O,6,FALSE)&amp;"("&amp;VLOOKUP(E248,Q3.SL!G:O,4,FALSE)&amp;")",VLOOKUP(E248,Q3.SL!G:O,6,FALSE))</f>
        <v/>
      </c>
      <c r="I248" s="125" t="str">
        <f ca="1">IF(AND(Inf.!C$10="Onsight",VLOOKUP(E248,Q4.SL!G:O,6,FALSE)="TOP"),VLOOKUP(E248,Q4.SL!G:O,6,FALSE)&amp;"("&amp;VLOOKUP(E248,Q4.SL!G:O,4,FALSE)&amp;")",VLOOKUP(E248,Q4.SL!G:O,6,FALSE))</f>
        <v/>
      </c>
      <c r="J248" s="54" t="str">
        <f ca="1">IFERROR(VLOOKUP(E248,Rec.!H:N,7,FALSE),"")</f>
        <v/>
      </c>
      <c r="K248" s="99" t="str">
        <f ca="1">IFERROR(VLOOKUP(E248,SF.SL!F:J,5,FALSE),"")</f>
        <v/>
      </c>
      <c r="L248" s="55" t="str">
        <f ca="1">IF(ROW()-9&gt;Inf.!$O$2,"",VLOOKUP(E248,SF.SL!F:J,4,FALSE))</f>
        <v/>
      </c>
      <c r="M248" s="54" t="str">
        <f ca="1">IF(ROW()-9&gt;Inf.!$O$2,"",VLOOKUP(E248,SF.SL!F:O,10,FALSE))</f>
        <v/>
      </c>
      <c r="N248" s="99">
        <f ca="1">IFERROR(VLOOKUP(E248,F.SL!F:J,5,FALSE),"")</f>
        <v>1.01</v>
      </c>
      <c r="O248" s="55" t="str">
        <f>IF(ROW()-9&gt;Inf.!$F$10,"",VLOOKUP(E248,F.SL!F:J,4,FALSE))</f>
        <v/>
      </c>
      <c r="P248" s="54" t="str">
        <f>IF(ROW()-9&gt;Inf.!$F$10,"",VLOOKUP(E248,F.SL!F:O,10,FALSE))</f>
        <v/>
      </c>
      <c r="Q248" s="50"/>
    </row>
    <row r="249" spans="1:17" ht="21.95" customHeight="1">
      <c r="A249" s="52" t="str">
        <f ca="1">IFERROR(VLOOKUP(E249,Rec.!Q:R,2,FALSE),"")</f>
        <v/>
      </c>
      <c r="B249" s="53" t="str">
        <f ca="1">IFERROR(VLOOKUP(E249,Rec.!B:H,4,FALSE),"")</f>
        <v/>
      </c>
      <c r="C249" s="53" t="str">
        <f ca="1">IFERROR(VLOOKUP(E249,Rec.!B:H,5,FALSE),"")</f>
        <v/>
      </c>
      <c r="D249" s="52" t="str">
        <f ca="1">IFERROR(VLOOKUP(E249,Rec.!B:H,6,FALSE),"")</f>
        <v/>
      </c>
      <c r="E249" s="91" t="str">
        <f ca="1">IFERROR(VLOOKUP(ROW()-9,Rec.!T:U,2,FALSE),"")</f>
        <v/>
      </c>
      <c r="F249" s="99" t="str">
        <f ca="1">IF(AND(Inf.!C$10="Onsight",VLOOKUP(E249,Q1.SL!F:M,6,FALSE)="TOP"),VLOOKUP(E249,Q1.SL!F:M,6,FALSE)&amp;"("&amp;VLOOKUP(E249,Q1.SL!F:M,4,FALSE)&amp;")",VLOOKUP(E249,Q1.SL!F:M,6,FALSE))</f>
        <v/>
      </c>
      <c r="G249" s="99" t="str">
        <f ca="1">IF(AND(Inf.!C$10="Onsight",VLOOKUP(E249,Q2.SL!G:O,6,FALSE)="TOP"),VLOOKUP(E249,Q2.SL!G:O,6,FALSE)&amp;"("&amp;VLOOKUP(E249,Q2.SL!G:O,4,FALSE)&amp;")",VLOOKUP(E249,Q2.SL!G:O,6,FALSE))</f>
        <v/>
      </c>
      <c r="H249" s="125" t="str">
        <f ca="1">IF(AND(Inf.!C$10="Onsight",VLOOKUP(E249,Q3.SL!G:O,6,FALSE)="TOP"),VLOOKUP(E249,Q3.SL!G:O,6,FALSE)&amp;"("&amp;VLOOKUP(E249,Q3.SL!G:O,4,FALSE)&amp;")",VLOOKUP(E249,Q3.SL!G:O,6,FALSE))</f>
        <v/>
      </c>
      <c r="I249" s="125" t="str">
        <f ca="1">IF(AND(Inf.!C$10="Onsight",VLOOKUP(E249,Q4.SL!G:O,6,FALSE)="TOP"),VLOOKUP(E249,Q4.SL!G:O,6,FALSE)&amp;"("&amp;VLOOKUP(E249,Q4.SL!G:O,4,FALSE)&amp;")",VLOOKUP(E249,Q4.SL!G:O,6,FALSE))</f>
        <v/>
      </c>
      <c r="J249" s="54" t="str">
        <f ca="1">IFERROR(VLOOKUP(E249,Rec.!H:N,7,FALSE),"")</f>
        <v/>
      </c>
      <c r="K249" s="99" t="str">
        <f ca="1">IFERROR(VLOOKUP(E249,SF.SL!F:J,5,FALSE),"")</f>
        <v/>
      </c>
      <c r="L249" s="55" t="str">
        <f ca="1">IF(ROW()-9&gt;Inf.!$O$2,"",VLOOKUP(E249,SF.SL!F:J,4,FALSE))</f>
        <v/>
      </c>
      <c r="M249" s="54" t="str">
        <f ca="1">IF(ROW()-9&gt;Inf.!$O$2,"",VLOOKUP(E249,SF.SL!F:O,10,FALSE))</f>
        <v/>
      </c>
      <c r="N249" s="99">
        <f ca="1">IFERROR(VLOOKUP(E249,F.SL!F:J,5,FALSE),"")</f>
        <v>1.01</v>
      </c>
      <c r="O249" s="55" t="str">
        <f>IF(ROW()-9&gt;Inf.!$F$10,"",VLOOKUP(E249,F.SL!F:J,4,FALSE))</f>
        <v/>
      </c>
      <c r="P249" s="54" t="str">
        <f>IF(ROW()-9&gt;Inf.!$F$10,"",VLOOKUP(E249,F.SL!F:O,10,FALSE))</f>
        <v/>
      </c>
      <c r="Q249" s="50"/>
    </row>
    <row r="250" spans="1:17" ht="21.95" customHeight="1">
      <c r="A250" s="52" t="str">
        <f ca="1">IFERROR(VLOOKUP(E250,Rec.!Q:R,2,FALSE),"")</f>
        <v/>
      </c>
      <c r="B250" s="53" t="str">
        <f ca="1">IFERROR(VLOOKUP(E250,Rec.!B:H,4,FALSE),"")</f>
        <v/>
      </c>
      <c r="C250" s="53" t="str">
        <f ca="1">IFERROR(VLOOKUP(E250,Rec.!B:H,5,FALSE),"")</f>
        <v/>
      </c>
      <c r="D250" s="52" t="str">
        <f ca="1">IFERROR(VLOOKUP(E250,Rec.!B:H,6,FALSE),"")</f>
        <v/>
      </c>
      <c r="E250" s="91" t="str">
        <f ca="1">IFERROR(VLOOKUP(ROW()-9,Rec.!T:U,2,FALSE),"")</f>
        <v/>
      </c>
      <c r="F250" s="99" t="str">
        <f ca="1">IF(AND(Inf.!C$10="Onsight",VLOOKUP(E250,Q1.SL!F:M,6,FALSE)="TOP"),VLOOKUP(E250,Q1.SL!F:M,6,FALSE)&amp;"("&amp;VLOOKUP(E250,Q1.SL!F:M,4,FALSE)&amp;")",VLOOKUP(E250,Q1.SL!F:M,6,FALSE))</f>
        <v/>
      </c>
      <c r="G250" s="99" t="str">
        <f ca="1">IF(AND(Inf.!C$10="Onsight",VLOOKUP(E250,Q2.SL!G:O,6,FALSE)="TOP"),VLOOKUP(E250,Q2.SL!G:O,6,FALSE)&amp;"("&amp;VLOOKUP(E250,Q2.SL!G:O,4,FALSE)&amp;")",VLOOKUP(E250,Q2.SL!G:O,6,FALSE))</f>
        <v/>
      </c>
      <c r="H250" s="125" t="str">
        <f ca="1">IF(AND(Inf.!C$10="Onsight",VLOOKUP(E250,Q3.SL!G:O,6,FALSE)="TOP"),VLOOKUP(E250,Q3.SL!G:O,6,FALSE)&amp;"("&amp;VLOOKUP(E250,Q3.SL!G:O,4,FALSE)&amp;")",VLOOKUP(E250,Q3.SL!G:O,6,FALSE))</f>
        <v/>
      </c>
      <c r="I250" s="125" t="str">
        <f ca="1">IF(AND(Inf.!C$10="Onsight",VLOOKUP(E250,Q4.SL!G:O,6,FALSE)="TOP"),VLOOKUP(E250,Q4.SL!G:O,6,FALSE)&amp;"("&amp;VLOOKUP(E250,Q4.SL!G:O,4,FALSE)&amp;")",VLOOKUP(E250,Q4.SL!G:O,6,FALSE))</f>
        <v/>
      </c>
      <c r="J250" s="54" t="str">
        <f ca="1">IFERROR(VLOOKUP(E250,Rec.!H:N,7,FALSE),"")</f>
        <v/>
      </c>
      <c r="K250" s="99" t="str">
        <f ca="1">IFERROR(VLOOKUP(E250,SF.SL!F:J,5,FALSE),"")</f>
        <v/>
      </c>
      <c r="L250" s="55" t="str">
        <f ca="1">IF(ROW()-9&gt;Inf.!$O$2,"",VLOOKUP(E250,SF.SL!F:J,4,FALSE))</f>
        <v/>
      </c>
      <c r="M250" s="54" t="str">
        <f ca="1">IF(ROW()-9&gt;Inf.!$O$2,"",VLOOKUP(E250,SF.SL!F:O,10,FALSE))</f>
        <v/>
      </c>
      <c r="N250" s="99">
        <f ca="1">IFERROR(VLOOKUP(E250,F.SL!F:J,5,FALSE),"")</f>
        <v>1.01</v>
      </c>
      <c r="O250" s="55" t="str">
        <f>IF(ROW()-9&gt;Inf.!$F$10,"",VLOOKUP(E250,F.SL!F:J,4,FALSE))</f>
        <v/>
      </c>
      <c r="P250" s="54" t="str">
        <f>IF(ROW()-9&gt;Inf.!$F$10,"",VLOOKUP(E250,F.SL!F:O,10,FALSE))</f>
        <v/>
      </c>
      <c r="Q250" s="50"/>
    </row>
    <row r="251" spans="1:17" ht="21.95" customHeight="1">
      <c r="A251" s="52" t="str">
        <f ca="1">IFERROR(VLOOKUP(E251,Rec.!Q:R,2,FALSE),"")</f>
        <v/>
      </c>
      <c r="B251" s="53" t="str">
        <f ca="1">IFERROR(VLOOKUP(E251,Rec.!B:H,4,FALSE),"")</f>
        <v/>
      </c>
      <c r="C251" s="53" t="str">
        <f ca="1">IFERROR(VLOOKUP(E251,Rec.!B:H,5,FALSE),"")</f>
        <v/>
      </c>
      <c r="D251" s="52" t="str">
        <f ca="1">IFERROR(VLOOKUP(E251,Rec.!B:H,6,FALSE),"")</f>
        <v/>
      </c>
      <c r="E251" s="91" t="str">
        <f ca="1">IFERROR(VLOOKUP(ROW()-9,Rec.!T:U,2,FALSE),"")</f>
        <v/>
      </c>
      <c r="F251" s="99" t="str">
        <f ca="1">IF(AND(Inf.!C$10="Onsight",VLOOKUP(E251,Q1.SL!F:M,6,FALSE)="TOP"),VLOOKUP(E251,Q1.SL!F:M,6,FALSE)&amp;"("&amp;VLOOKUP(E251,Q1.SL!F:M,4,FALSE)&amp;")",VLOOKUP(E251,Q1.SL!F:M,6,FALSE))</f>
        <v/>
      </c>
      <c r="G251" s="99" t="str">
        <f ca="1">IF(AND(Inf.!C$10="Onsight",VLOOKUP(E251,Q2.SL!G:O,6,FALSE)="TOP"),VLOOKUP(E251,Q2.SL!G:O,6,FALSE)&amp;"("&amp;VLOOKUP(E251,Q2.SL!G:O,4,FALSE)&amp;")",VLOOKUP(E251,Q2.SL!G:O,6,FALSE))</f>
        <v/>
      </c>
      <c r="H251" s="125" t="str">
        <f ca="1">IF(AND(Inf.!C$10="Onsight",VLOOKUP(E251,Q3.SL!G:O,6,FALSE)="TOP"),VLOOKUP(E251,Q3.SL!G:O,6,FALSE)&amp;"("&amp;VLOOKUP(E251,Q3.SL!G:O,4,FALSE)&amp;")",VLOOKUP(E251,Q3.SL!G:O,6,FALSE))</f>
        <v/>
      </c>
      <c r="I251" s="125" t="str">
        <f ca="1">IF(AND(Inf.!C$10="Onsight",VLOOKUP(E251,Q4.SL!G:O,6,FALSE)="TOP"),VLOOKUP(E251,Q4.SL!G:O,6,FALSE)&amp;"("&amp;VLOOKUP(E251,Q4.SL!G:O,4,FALSE)&amp;")",VLOOKUP(E251,Q4.SL!G:O,6,FALSE))</f>
        <v/>
      </c>
      <c r="J251" s="54" t="str">
        <f ca="1">IFERROR(VLOOKUP(E251,Rec.!H:N,7,FALSE),"")</f>
        <v/>
      </c>
      <c r="K251" s="99" t="str">
        <f ca="1">IFERROR(VLOOKUP(E251,SF.SL!F:J,5,FALSE),"")</f>
        <v/>
      </c>
      <c r="L251" s="55" t="str">
        <f ca="1">IF(ROW()-9&gt;Inf.!$O$2,"",VLOOKUP(E251,SF.SL!F:J,4,FALSE))</f>
        <v/>
      </c>
      <c r="M251" s="54" t="str">
        <f ca="1">IF(ROW()-9&gt;Inf.!$O$2,"",VLOOKUP(E251,SF.SL!F:O,10,FALSE))</f>
        <v/>
      </c>
      <c r="N251" s="99">
        <f ca="1">IFERROR(VLOOKUP(E251,F.SL!F:J,5,FALSE),"")</f>
        <v>1.01</v>
      </c>
      <c r="O251" s="55" t="str">
        <f>IF(ROW()-9&gt;Inf.!$F$10,"",VLOOKUP(E251,F.SL!F:J,4,FALSE))</f>
        <v/>
      </c>
      <c r="P251" s="54" t="str">
        <f>IF(ROW()-9&gt;Inf.!$F$10,"",VLOOKUP(E251,F.SL!F:O,10,FALSE))</f>
        <v/>
      </c>
      <c r="Q251" s="50"/>
    </row>
    <row r="252" spans="1:17" ht="21.95" customHeight="1">
      <c r="A252" s="52" t="str">
        <f ca="1">IFERROR(VLOOKUP(E252,Rec.!Q:R,2,FALSE),"")</f>
        <v/>
      </c>
      <c r="B252" s="53" t="str">
        <f ca="1">IFERROR(VLOOKUP(E252,Rec.!B:H,4,FALSE),"")</f>
        <v/>
      </c>
      <c r="C252" s="53" t="str">
        <f ca="1">IFERROR(VLOOKUP(E252,Rec.!B:H,5,FALSE),"")</f>
        <v/>
      </c>
      <c r="D252" s="52" t="str">
        <f ca="1">IFERROR(VLOOKUP(E252,Rec.!B:H,6,FALSE),"")</f>
        <v/>
      </c>
      <c r="E252" s="91" t="str">
        <f ca="1">IFERROR(VLOOKUP(ROW()-9,Rec.!T:U,2,FALSE),"")</f>
        <v/>
      </c>
      <c r="F252" s="99" t="str">
        <f ca="1">IF(AND(Inf.!C$10="Onsight",VLOOKUP(E252,Q1.SL!F:M,6,FALSE)="TOP"),VLOOKUP(E252,Q1.SL!F:M,6,FALSE)&amp;"("&amp;VLOOKUP(E252,Q1.SL!F:M,4,FALSE)&amp;")",VLOOKUP(E252,Q1.SL!F:M,6,FALSE))</f>
        <v/>
      </c>
      <c r="G252" s="99" t="str">
        <f ca="1">IF(AND(Inf.!C$10="Onsight",VLOOKUP(E252,Q2.SL!G:O,6,FALSE)="TOP"),VLOOKUP(E252,Q2.SL!G:O,6,FALSE)&amp;"("&amp;VLOOKUP(E252,Q2.SL!G:O,4,FALSE)&amp;")",VLOOKUP(E252,Q2.SL!G:O,6,FALSE))</f>
        <v/>
      </c>
      <c r="H252" s="125" t="str">
        <f ca="1">IF(AND(Inf.!C$10="Onsight",VLOOKUP(E252,Q3.SL!G:O,6,FALSE)="TOP"),VLOOKUP(E252,Q3.SL!G:O,6,FALSE)&amp;"("&amp;VLOOKUP(E252,Q3.SL!G:O,4,FALSE)&amp;")",VLOOKUP(E252,Q3.SL!G:O,6,FALSE))</f>
        <v/>
      </c>
      <c r="I252" s="125" t="str">
        <f ca="1">IF(AND(Inf.!C$10="Onsight",VLOOKUP(E252,Q4.SL!G:O,6,FALSE)="TOP"),VLOOKUP(E252,Q4.SL!G:O,6,FALSE)&amp;"("&amp;VLOOKUP(E252,Q4.SL!G:O,4,FALSE)&amp;")",VLOOKUP(E252,Q4.SL!G:O,6,FALSE))</f>
        <v/>
      </c>
      <c r="J252" s="54" t="str">
        <f ca="1">IFERROR(VLOOKUP(E252,Rec.!H:N,7,FALSE),"")</f>
        <v/>
      </c>
      <c r="K252" s="99" t="str">
        <f ca="1">IFERROR(VLOOKUP(E252,SF.SL!F:J,5,FALSE),"")</f>
        <v/>
      </c>
      <c r="L252" s="55" t="str">
        <f ca="1">IF(ROW()-9&gt;Inf.!$O$2,"",VLOOKUP(E252,SF.SL!F:J,4,FALSE))</f>
        <v/>
      </c>
      <c r="M252" s="54" t="str">
        <f ca="1">IF(ROW()-9&gt;Inf.!$O$2,"",VLOOKUP(E252,SF.SL!F:O,10,FALSE))</f>
        <v/>
      </c>
      <c r="N252" s="99">
        <f ca="1">IFERROR(VLOOKUP(E252,F.SL!F:J,5,FALSE),"")</f>
        <v>1.01</v>
      </c>
      <c r="O252" s="55" t="str">
        <f>IF(ROW()-9&gt;Inf.!$F$10,"",VLOOKUP(E252,F.SL!F:J,4,FALSE))</f>
        <v/>
      </c>
      <c r="P252" s="54" t="str">
        <f>IF(ROW()-9&gt;Inf.!$F$10,"",VLOOKUP(E252,F.SL!F:O,10,FALSE))</f>
        <v/>
      </c>
      <c r="Q252" s="50"/>
    </row>
    <row r="253" spans="1:17" ht="21.95" customHeight="1">
      <c r="A253" s="52" t="str">
        <f ca="1">IFERROR(VLOOKUP(E253,Rec.!Q:R,2,FALSE),"")</f>
        <v/>
      </c>
      <c r="B253" s="53" t="str">
        <f ca="1">IFERROR(VLOOKUP(E253,Rec.!B:H,4,FALSE),"")</f>
        <v/>
      </c>
      <c r="C253" s="53" t="str">
        <f ca="1">IFERROR(VLOOKUP(E253,Rec.!B:H,5,FALSE),"")</f>
        <v/>
      </c>
      <c r="D253" s="52" t="str">
        <f ca="1">IFERROR(VLOOKUP(E253,Rec.!B:H,6,FALSE),"")</f>
        <v/>
      </c>
      <c r="E253" s="91" t="str">
        <f ca="1">IFERROR(VLOOKUP(ROW()-9,Rec.!T:U,2,FALSE),"")</f>
        <v/>
      </c>
      <c r="F253" s="99" t="str">
        <f ca="1">IF(AND(Inf.!C$10="Onsight",VLOOKUP(E253,Q1.SL!F:M,6,FALSE)="TOP"),VLOOKUP(E253,Q1.SL!F:M,6,FALSE)&amp;"("&amp;VLOOKUP(E253,Q1.SL!F:M,4,FALSE)&amp;")",VLOOKUP(E253,Q1.SL!F:M,6,FALSE))</f>
        <v/>
      </c>
      <c r="G253" s="99" t="str">
        <f ca="1">IF(AND(Inf.!C$10="Onsight",VLOOKUP(E253,Q2.SL!G:O,6,FALSE)="TOP"),VLOOKUP(E253,Q2.SL!G:O,6,FALSE)&amp;"("&amp;VLOOKUP(E253,Q2.SL!G:O,4,FALSE)&amp;")",VLOOKUP(E253,Q2.SL!G:O,6,FALSE))</f>
        <v/>
      </c>
      <c r="H253" s="125" t="str">
        <f ca="1">IF(AND(Inf.!C$10="Onsight",VLOOKUP(E253,Q3.SL!G:O,6,FALSE)="TOP"),VLOOKUP(E253,Q3.SL!G:O,6,FALSE)&amp;"("&amp;VLOOKUP(E253,Q3.SL!G:O,4,FALSE)&amp;")",VLOOKUP(E253,Q3.SL!G:O,6,FALSE))</f>
        <v/>
      </c>
      <c r="I253" s="125" t="str">
        <f ca="1">IF(AND(Inf.!C$10="Onsight",VLOOKUP(E253,Q4.SL!G:O,6,FALSE)="TOP"),VLOOKUP(E253,Q4.SL!G:O,6,FALSE)&amp;"("&amp;VLOOKUP(E253,Q4.SL!G:O,4,FALSE)&amp;")",VLOOKUP(E253,Q4.SL!G:O,6,FALSE))</f>
        <v/>
      </c>
      <c r="J253" s="54" t="str">
        <f ca="1">IFERROR(VLOOKUP(E253,Rec.!H:N,7,FALSE),"")</f>
        <v/>
      </c>
      <c r="K253" s="99" t="str">
        <f ca="1">IFERROR(VLOOKUP(E253,SF.SL!F:J,5,FALSE),"")</f>
        <v/>
      </c>
      <c r="L253" s="55" t="str">
        <f ca="1">IF(ROW()-9&gt;Inf.!$O$2,"",VLOOKUP(E253,SF.SL!F:J,4,FALSE))</f>
        <v/>
      </c>
      <c r="M253" s="54" t="str">
        <f ca="1">IF(ROW()-9&gt;Inf.!$O$2,"",VLOOKUP(E253,SF.SL!F:O,10,FALSE))</f>
        <v/>
      </c>
      <c r="N253" s="99">
        <f ca="1">IFERROR(VLOOKUP(E253,F.SL!F:J,5,FALSE),"")</f>
        <v>1.01</v>
      </c>
      <c r="O253" s="55" t="str">
        <f>IF(ROW()-9&gt;Inf.!$F$10,"",VLOOKUP(E253,F.SL!F:J,4,FALSE))</f>
        <v/>
      </c>
      <c r="P253" s="54" t="str">
        <f>IF(ROW()-9&gt;Inf.!$F$10,"",VLOOKUP(E253,F.SL!F:O,10,FALSE))</f>
        <v/>
      </c>
      <c r="Q253" s="50"/>
    </row>
    <row r="254" spans="1:17" ht="21.95" customHeight="1">
      <c r="A254" s="52" t="str">
        <f ca="1">IFERROR(VLOOKUP(E254,Rec.!Q:R,2,FALSE),"")</f>
        <v/>
      </c>
      <c r="B254" s="53" t="str">
        <f ca="1">IFERROR(VLOOKUP(E254,Rec.!B:H,4,FALSE),"")</f>
        <v/>
      </c>
      <c r="C254" s="53" t="str">
        <f ca="1">IFERROR(VLOOKUP(E254,Rec.!B:H,5,FALSE),"")</f>
        <v/>
      </c>
      <c r="D254" s="52" t="str">
        <f ca="1">IFERROR(VLOOKUP(E254,Rec.!B:H,6,FALSE),"")</f>
        <v/>
      </c>
      <c r="E254" s="91" t="str">
        <f ca="1">IFERROR(VLOOKUP(ROW()-9,Rec.!T:U,2,FALSE),"")</f>
        <v/>
      </c>
      <c r="F254" s="99" t="str">
        <f ca="1">IF(AND(Inf.!C$10="Onsight",VLOOKUP(E254,Q1.SL!F:M,6,FALSE)="TOP"),VLOOKUP(E254,Q1.SL!F:M,6,FALSE)&amp;"("&amp;VLOOKUP(E254,Q1.SL!F:M,4,FALSE)&amp;")",VLOOKUP(E254,Q1.SL!F:M,6,FALSE))</f>
        <v/>
      </c>
      <c r="G254" s="99" t="str">
        <f ca="1">IF(AND(Inf.!C$10="Onsight",VLOOKUP(E254,Q2.SL!G:O,6,FALSE)="TOP"),VLOOKUP(E254,Q2.SL!G:O,6,FALSE)&amp;"("&amp;VLOOKUP(E254,Q2.SL!G:O,4,FALSE)&amp;")",VLOOKUP(E254,Q2.SL!G:O,6,FALSE))</f>
        <v/>
      </c>
      <c r="H254" s="125" t="str">
        <f ca="1">IF(AND(Inf.!C$10="Onsight",VLOOKUP(E254,Q3.SL!G:O,6,FALSE)="TOP"),VLOOKUP(E254,Q3.SL!G:O,6,FALSE)&amp;"("&amp;VLOOKUP(E254,Q3.SL!G:O,4,FALSE)&amp;")",VLOOKUP(E254,Q3.SL!G:O,6,FALSE))</f>
        <v/>
      </c>
      <c r="I254" s="125" t="str">
        <f ca="1">IF(AND(Inf.!C$10="Onsight",VLOOKUP(E254,Q4.SL!G:O,6,FALSE)="TOP"),VLOOKUP(E254,Q4.SL!G:O,6,FALSE)&amp;"("&amp;VLOOKUP(E254,Q4.SL!G:O,4,FALSE)&amp;")",VLOOKUP(E254,Q4.SL!G:O,6,FALSE))</f>
        <v/>
      </c>
      <c r="J254" s="54" t="str">
        <f ca="1">IFERROR(VLOOKUP(E254,Rec.!H:N,7,FALSE),"")</f>
        <v/>
      </c>
      <c r="K254" s="99" t="str">
        <f ca="1">IFERROR(VLOOKUP(E254,SF.SL!F:J,5,FALSE),"")</f>
        <v/>
      </c>
      <c r="L254" s="55" t="str">
        <f ca="1">IF(ROW()-9&gt;Inf.!$O$2,"",VLOOKUP(E254,SF.SL!F:J,4,FALSE))</f>
        <v/>
      </c>
      <c r="M254" s="54" t="str">
        <f ca="1">IF(ROW()-9&gt;Inf.!$O$2,"",VLOOKUP(E254,SF.SL!F:O,10,FALSE))</f>
        <v/>
      </c>
      <c r="N254" s="99">
        <f ca="1">IFERROR(VLOOKUP(E254,F.SL!F:J,5,FALSE),"")</f>
        <v>1.01</v>
      </c>
      <c r="O254" s="55" t="str">
        <f>IF(ROW()-9&gt;Inf.!$F$10,"",VLOOKUP(E254,F.SL!F:J,4,FALSE))</f>
        <v/>
      </c>
      <c r="P254" s="54" t="str">
        <f>IF(ROW()-9&gt;Inf.!$F$10,"",VLOOKUP(E254,F.SL!F:O,10,FALSE))</f>
        <v/>
      </c>
      <c r="Q254" s="50"/>
    </row>
    <row r="255" spans="1:17" ht="21.95" customHeight="1">
      <c r="A255" s="52" t="str">
        <f ca="1">IFERROR(VLOOKUP(E255,Rec.!Q:R,2,FALSE),"")</f>
        <v/>
      </c>
      <c r="B255" s="53" t="str">
        <f ca="1">IFERROR(VLOOKUP(E255,Rec.!B:H,4,FALSE),"")</f>
        <v/>
      </c>
      <c r="C255" s="53" t="str">
        <f ca="1">IFERROR(VLOOKUP(E255,Rec.!B:H,5,FALSE),"")</f>
        <v/>
      </c>
      <c r="D255" s="52" t="str">
        <f ca="1">IFERROR(VLOOKUP(E255,Rec.!B:H,6,FALSE),"")</f>
        <v/>
      </c>
      <c r="E255" s="91" t="str">
        <f ca="1">IFERROR(VLOOKUP(ROW()-9,Rec.!T:U,2,FALSE),"")</f>
        <v/>
      </c>
      <c r="F255" s="99" t="str">
        <f ca="1">IF(AND(Inf.!C$10="Onsight",VLOOKUP(E255,Q1.SL!F:M,6,FALSE)="TOP"),VLOOKUP(E255,Q1.SL!F:M,6,FALSE)&amp;"("&amp;VLOOKUP(E255,Q1.SL!F:M,4,FALSE)&amp;")",VLOOKUP(E255,Q1.SL!F:M,6,FALSE))</f>
        <v/>
      </c>
      <c r="G255" s="99" t="str">
        <f ca="1">IF(AND(Inf.!C$10="Onsight",VLOOKUP(E255,Q2.SL!G:O,6,FALSE)="TOP"),VLOOKUP(E255,Q2.SL!G:O,6,FALSE)&amp;"("&amp;VLOOKUP(E255,Q2.SL!G:O,4,FALSE)&amp;")",VLOOKUP(E255,Q2.SL!G:O,6,FALSE))</f>
        <v/>
      </c>
      <c r="H255" s="125" t="str">
        <f ca="1">IF(AND(Inf.!C$10="Onsight",VLOOKUP(E255,Q3.SL!G:O,6,FALSE)="TOP"),VLOOKUP(E255,Q3.SL!G:O,6,FALSE)&amp;"("&amp;VLOOKUP(E255,Q3.SL!G:O,4,FALSE)&amp;")",VLOOKUP(E255,Q3.SL!G:O,6,FALSE))</f>
        <v/>
      </c>
      <c r="I255" s="125" t="str">
        <f ca="1">IF(AND(Inf.!C$10="Onsight",VLOOKUP(E255,Q4.SL!G:O,6,FALSE)="TOP"),VLOOKUP(E255,Q4.SL!G:O,6,FALSE)&amp;"("&amp;VLOOKUP(E255,Q4.SL!G:O,4,FALSE)&amp;")",VLOOKUP(E255,Q4.SL!G:O,6,FALSE))</f>
        <v/>
      </c>
      <c r="J255" s="54" t="str">
        <f ca="1">IFERROR(VLOOKUP(E255,Rec.!H:N,7,FALSE),"")</f>
        <v/>
      </c>
      <c r="K255" s="99" t="str">
        <f ca="1">IFERROR(VLOOKUP(E255,SF.SL!F:J,5,FALSE),"")</f>
        <v/>
      </c>
      <c r="L255" s="55" t="str">
        <f ca="1">IF(ROW()-9&gt;Inf.!$O$2,"",VLOOKUP(E255,SF.SL!F:J,4,FALSE))</f>
        <v/>
      </c>
      <c r="M255" s="54" t="str">
        <f ca="1">IF(ROW()-9&gt;Inf.!$O$2,"",VLOOKUP(E255,SF.SL!F:O,10,FALSE))</f>
        <v/>
      </c>
      <c r="N255" s="99">
        <f ca="1">IFERROR(VLOOKUP(E255,F.SL!F:J,5,FALSE),"")</f>
        <v>1.01</v>
      </c>
      <c r="O255" s="55" t="str">
        <f>IF(ROW()-9&gt;Inf.!$F$10,"",VLOOKUP(E255,F.SL!F:J,4,FALSE))</f>
        <v/>
      </c>
      <c r="P255" s="54" t="str">
        <f>IF(ROW()-9&gt;Inf.!$F$10,"",VLOOKUP(E255,F.SL!F:O,10,FALSE))</f>
        <v/>
      </c>
      <c r="Q255" s="50"/>
    </row>
    <row r="256" spans="1:17" ht="21.95" customHeight="1">
      <c r="A256" s="52" t="str">
        <f ca="1">IFERROR(VLOOKUP(E256,Rec.!Q:R,2,FALSE),"")</f>
        <v/>
      </c>
      <c r="B256" s="53" t="str">
        <f ca="1">IFERROR(VLOOKUP(E256,Rec.!B:H,4,FALSE),"")</f>
        <v/>
      </c>
      <c r="C256" s="53" t="str">
        <f ca="1">IFERROR(VLOOKUP(E256,Rec.!B:H,5,FALSE),"")</f>
        <v/>
      </c>
      <c r="D256" s="52" t="str">
        <f ca="1">IFERROR(VLOOKUP(E256,Rec.!B:H,6,FALSE),"")</f>
        <v/>
      </c>
      <c r="E256" s="91" t="str">
        <f ca="1">IFERROR(VLOOKUP(ROW()-9,Rec.!T:U,2,FALSE),"")</f>
        <v/>
      </c>
      <c r="F256" s="99" t="str">
        <f ca="1">IF(AND(Inf.!C$10="Onsight",VLOOKUP(E256,Q1.SL!F:M,6,FALSE)="TOP"),VLOOKUP(E256,Q1.SL!F:M,6,FALSE)&amp;"("&amp;VLOOKUP(E256,Q1.SL!F:M,4,FALSE)&amp;")",VLOOKUP(E256,Q1.SL!F:M,6,FALSE))</f>
        <v/>
      </c>
      <c r="G256" s="99" t="str">
        <f ca="1">IF(AND(Inf.!C$10="Onsight",VLOOKUP(E256,Q2.SL!G:O,6,FALSE)="TOP"),VLOOKUP(E256,Q2.SL!G:O,6,FALSE)&amp;"("&amp;VLOOKUP(E256,Q2.SL!G:O,4,FALSE)&amp;")",VLOOKUP(E256,Q2.SL!G:O,6,FALSE))</f>
        <v/>
      </c>
      <c r="H256" s="125" t="str">
        <f ca="1">IF(AND(Inf.!C$10="Onsight",VLOOKUP(E256,Q3.SL!G:O,6,FALSE)="TOP"),VLOOKUP(E256,Q3.SL!G:O,6,FALSE)&amp;"("&amp;VLOOKUP(E256,Q3.SL!G:O,4,FALSE)&amp;")",VLOOKUP(E256,Q3.SL!G:O,6,FALSE))</f>
        <v/>
      </c>
      <c r="I256" s="125" t="str">
        <f ca="1">IF(AND(Inf.!C$10="Onsight",VLOOKUP(E256,Q4.SL!G:O,6,FALSE)="TOP"),VLOOKUP(E256,Q4.SL!G:O,6,FALSE)&amp;"("&amp;VLOOKUP(E256,Q4.SL!G:O,4,FALSE)&amp;")",VLOOKUP(E256,Q4.SL!G:O,6,FALSE))</f>
        <v/>
      </c>
      <c r="J256" s="54" t="str">
        <f ca="1">IFERROR(VLOOKUP(E256,Rec.!H:N,7,FALSE),"")</f>
        <v/>
      </c>
      <c r="K256" s="99" t="str">
        <f ca="1">IFERROR(VLOOKUP(E256,SF.SL!F:J,5,FALSE),"")</f>
        <v/>
      </c>
      <c r="L256" s="55" t="str">
        <f ca="1">IF(ROW()-9&gt;Inf.!$O$2,"",VLOOKUP(E256,SF.SL!F:J,4,FALSE))</f>
        <v/>
      </c>
      <c r="M256" s="54" t="str">
        <f ca="1">IF(ROW()-9&gt;Inf.!$O$2,"",VLOOKUP(E256,SF.SL!F:O,10,FALSE))</f>
        <v/>
      </c>
      <c r="N256" s="99">
        <f ca="1">IFERROR(VLOOKUP(E256,F.SL!F:J,5,FALSE),"")</f>
        <v>1.01</v>
      </c>
      <c r="O256" s="55" t="str">
        <f>IF(ROW()-9&gt;Inf.!$F$10,"",VLOOKUP(E256,F.SL!F:J,4,FALSE))</f>
        <v/>
      </c>
      <c r="P256" s="54" t="str">
        <f>IF(ROW()-9&gt;Inf.!$F$10,"",VLOOKUP(E256,F.SL!F:O,10,FALSE))</f>
        <v/>
      </c>
      <c r="Q256" s="50"/>
    </row>
    <row r="257" spans="1:17" ht="21.95" customHeight="1">
      <c r="A257" s="52" t="str">
        <f ca="1">IFERROR(VLOOKUP(E257,Rec.!Q:R,2,FALSE),"")</f>
        <v/>
      </c>
      <c r="B257" s="53" t="str">
        <f ca="1">IFERROR(VLOOKUP(E257,Rec.!B:H,4,FALSE),"")</f>
        <v/>
      </c>
      <c r="C257" s="53" t="str">
        <f ca="1">IFERROR(VLOOKUP(E257,Rec.!B:H,5,FALSE),"")</f>
        <v/>
      </c>
      <c r="D257" s="52" t="str">
        <f ca="1">IFERROR(VLOOKUP(E257,Rec.!B:H,6,FALSE),"")</f>
        <v/>
      </c>
      <c r="E257" s="91" t="str">
        <f ca="1">IFERROR(VLOOKUP(ROW()-9,Rec.!T:U,2,FALSE),"")</f>
        <v/>
      </c>
      <c r="F257" s="99" t="str">
        <f ca="1">IF(AND(Inf.!C$10="Onsight",VLOOKUP(E257,Q1.SL!F:M,6,FALSE)="TOP"),VLOOKUP(E257,Q1.SL!F:M,6,FALSE)&amp;"("&amp;VLOOKUP(E257,Q1.SL!F:M,4,FALSE)&amp;")",VLOOKUP(E257,Q1.SL!F:M,6,FALSE))</f>
        <v/>
      </c>
      <c r="G257" s="99" t="str">
        <f ca="1">IF(AND(Inf.!C$10="Onsight",VLOOKUP(E257,Q2.SL!G:O,6,FALSE)="TOP"),VLOOKUP(E257,Q2.SL!G:O,6,FALSE)&amp;"("&amp;VLOOKUP(E257,Q2.SL!G:O,4,FALSE)&amp;")",VLOOKUP(E257,Q2.SL!G:O,6,FALSE))</f>
        <v/>
      </c>
      <c r="H257" s="125" t="str">
        <f ca="1">IF(AND(Inf.!C$10="Onsight",VLOOKUP(E257,Q3.SL!G:O,6,FALSE)="TOP"),VLOOKUP(E257,Q3.SL!G:O,6,FALSE)&amp;"("&amp;VLOOKUP(E257,Q3.SL!G:O,4,FALSE)&amp;")",VLOOKUP(E257,Q3.SL!G:O,6,FALSE))</f>
        <v/>
      </c>
      <c r="I257" s="125" t="str">
        <f ca="1">IF(AND(Inf.!C$10="Onsight",VLOOKUP(E257,Q4.SL!G:O,6,FALSE)="TOP"),VLOOKUP(E257,Q4.SL!G:O,6,FALSE)&amp;"("&amp;VLOOKUP(E257,Q4.SL!G:O,4,FALSE)&amp;")",VLOOKUP(E257,Q4.SL!G:O,6,FALSE))</f>
        <v/>
      </c>
      <c r="J257" s="54" t="str">
        <f ca="1">IFERROR(VLOOKUP(E257,Rec.!H:N,7,FALSE),"")</f>
        <v/>
      </c>
      <c r="K257" s="99" t="str">
        <f ca="1">IFERROR(VLOOKUP(E257,SF.SL!F:J,5,FALSE),"")</f>
        <v/>
      </c>
      <c r="L257" s="55" t="str">
        <f ca="1">IF(ROW()-9&gt;Inf.!$O$2,"",VLOOKUP(E257,SF.SL!F:J,4,FALSE))</f>
        <v/>
      </c>
      <c r="M257" s="54" t="str">
        <f ca="1">IF(ROW()-9&gt;Inf.!$O$2,"",VLOOKUP(E257,SF.SL!F:O,10,FALSE))</f>
        <v/>
      </c>
      <c r="N257" s="99">
        <f ca="1">IFERROR(VLOOKUP(E257,F.SL!F:J,5,FALSE),"")</f>
        <v>1.01</v>
      </c>
      <c r="O257" s="55" t="str">
        <f>IF(ROW()-9&gt;Inf.!$F$10,"",VLOOKUP(E257,F.SL!F:J,4,FALSE))</f>
        <v/>
      </c>
      <c r="P257" s="54" t="str">
        <f>IF(ROW()-9&gt;Inf.!$F$10,"",VLOOKUP(E257,F.SL!F:O,10,FALSE))</f>
        <v/>
      </c>
      <c r="Q257" s="50"/>
    </row>
    <row r="258" spans="1:17" ht="21.95" customHeight="1">
      <c r="A258" s="52" t="str">
        <f ca="1">IFERROR(VLOOKUP(E258,Rec.!Q:R,2,FALSE),"")</f>
        <v/>
      </c>
      <c r="B258" s="53" t="str">
        <f ca="1">IFERROR(VLOOKUP(E258,Rec.!B:H,4,FALSE),"")</f>
        <v/>
      </c>
      <c r="C258" s="53" t="str">
        <f ca="1">IFERROR(VLOOKUP(E258,Rec.!B:H,5,FALSE),"")</f>
        <v/>
      </c>
      <c r="D258" s="52" t="str">
        <f ca="1">IFERROR(VLOOKUP(E258,Rec.!B:H,6,FALSE),"")</f>
        <v/>
      </c>
      <c r="E258" s="91" t="str">
        <f ca="1">IFERROR(VLOOKUP(ROW()-9,Rec.!T:U,2,FALSE),"")</f>
        <v/>
      </c>
      <c r="F258" s="99" t="str">
        <f ca="1">IF(AND(Inf.!C$10="Onsight",VLOOKUP(E258,Q1.SL!F:M,6,FALSE)="TOP"),VLOOKUP(E258,Q1.SL!F:M,6,FALSE)&amp;"("&amp;VLOOKUP(E258,Q1.SL!F:M,4,FALSE)&amp;")",VLOOKUP(E258,Q1.SL!F:M,6,FALSE))</f>
        <v/>
      </c>
      <c r="G258" s="99" t="str">
        <f ca="1">IF(AND(Inf.!C$10="Onsight",VLOOKUP(E258,Q2.SL!G:O,6,FALSE)="TOP"),VLOOKUP(E258,Q2.SL!G:O,6,FALSE)&amp;"("&amp;VLOOKUP(E258,Q2.SL!G:O,4,FALSE)&amp;")",VLOOKUP(E258,Q2.SL!G:O,6,FALSE))</f>
        <v/>
      </c>
      <c r="H258" s="125" t="str">
        <f ca="1">IF(AND(Inf.!C$10="Onsight",VLOOKUP(E258,Q3.SL!G:O,6,FALSE)="TOP"),VLOOKUP(E258,Q3.SL!G:O,6,FALSE)&amp;"("&amp;VLOOKUP(E258,Q3.SL!G:O,4,FALSE)&amp;")",VLOOKUP(E258,Q3.SL!G:O,6,FALSE))</f>
        <v/>
      </c>
      <c r="I258" s="125" t="str">
        <f ca="1">IF(AND(Inf.!C$10="Onsight",VLOOKUP(E258,Q4.SL!G:O,6,FALSE)="TOP"),VLOOKUP(E258,Q4.SL!G:O,6,FALSE)&amp;"("&amp;VLOOKUP(E258,Q4.SL!G:O,4,FALSE)&amp;")",VLOOKUP(E258,Q4.SL!G:O,6,FALSE))</f>
        <v/>
      </c>
      <c r="J258" s="54" t="str">
        <f ca="1">IFERROR(VLOOKUP(E258,Rec.!H:N,7,FALSE),"")</f>
        <v/>
      </c>
      <c r="K258" s="99" t="str">
        <f ca="1">IFERROR(VLOOKUP(E258,SF.SL!F:J,5,FALSE),"")</f>
        <v/>
      </c>
      <c r="L258" s="55" t="str">
        <f ca="1">IF(ROW()-9&gt;Inf.!$O$2,"",VLOOKUP(E258,SF.SL!F:J,4,FALSE))</f>
        <v/>
      </c>
      <c r="M258" s="54" t="str">
        <f ca="1">IF(ROW()-9&gt;Inf.!$O$2,"",VLOOKUP(E258,SF.SL!F:O,10,FALSE))</f>
        <v/>
      </c>
      <c r="N258" s="99">
        <f ca="1">IFERROR(VLOOKUP(E258,F.SL!F:J,5,FALSE),"")</f>
        <v>1.01</v>
      </c>
      <c r="O258" s="55" t="str">
        <f>IF(ROW()-9&gt;Inf.!$F$10,"",VLOOKUP(E258,F.SL!F:J,4,FALSE))</f>
        <v/>
      </c>
      <c r="P258" s="54" t="str">
        <f>IF(ROW()-9&gt;Inf.!$F$10,"",VLOOKUP(E258,F.SL!F:O,10,FALSE))</f>
        <v/>
      </c>
      <c r="Q258" s="50"/>
    </row>
    <row r="259" spans="1:17" ht="21.95" customHeight="1">
      <c r="A259" s="52" t="str">
        <f ca="1">IFERROR(VLOOKUP(E259,Rec.!Q:R,2,FALSE),"")</f>
        <v/>
      </c>
      <c r="B259" s="53" t="str">
        <f ca="1">IFERROR(VLOOKUP(E259,Rec.!B:H,4,FALSE),"")</f>
        <v/>
      </c>
      <c r="C259" s="53" t="str">
        <f ca="1">IFERROR(VLOOKUP(E259,Rec.!B:H,5,FALSE),"")</f>
        <v/>
      </c>
      <c r="D259" s="52" t="str">
        <f ca="1">IFERROR(VLOOKUP(E259,Rec.!B:H,6,FALSE),"")</f>
        <v/>
      </c>
      <c r="E259" s="91" t="str">
        <f ca="1">IFERROR(VLOOKUP(ROW()-9,Rec.!T:U,2,FALSE),"")</f>
        <v/>
      </c>
      <c r="F259" s="99" t="str">
        <f ca="1">IF(AND(Inf.!C$10="Onsight",VLOOKUP(E259,Q1.SL!F:M,6,FALSE)="TOP"),VLOOKUP(E259,Q1.SL!F:M,6,FALSE)&amp;"("&amp;VLOOKUP(E259,Q1.SL!F:M,4,FALSE)&amp;")",VLOOKUP(E259,Q1.SL!F:M,6,FALSE))</f>
        <v/>
      </c>
      <c r="G259" s="99" t="str">
        <f ca="1">IF(AND(Inf.!C$10="Onsight",VLOOKUP(E259,Q2.SL!G:O,6,FALSE)="TOP"),VLOOKUP(E259,Q2.SL!G:O,6,FALSE)&amp;"("&amp;VLOOKUP(E259,Q2.SL!G:O,4,FALSE)&amp;")",VLOOKUP(E259,Q2.SL!G:O,6,FALSE))</f>
        <v/>
      </c>
      <c r="H259" s="125" t="str">
        <f ca="1">IF(AND(Inf.!C$10="Onsight",VLOOKUP(E259,Q3.SL!G:O,6,FALSE)="TOP"),VLOOKUP(E259,Q3.SL!G:O,6,FALSE)&amp;"("&amp;VLOOKUP(E259,Q3.SL!G:O,4,FALSE)&amp;")",VLOOKUP(E259,Q3.SL!G:O,6,FALSE))</f>
        <v/>
      </c>
      <c r="I259" s="125" t="str">
        <f ca="1">IF(AND(Inf.!C$10="Onsight",VLOOKUP(E259,Q4.SL!G:O,6,FALSE)="TOP"),VLOOKUP(E259,Q4.SL!G:O,6,FALSE)&amp;"("&amp;VLOOKUP(E259,Q4.SL!G:O,4,FALSE)&amp;")",VLOOKUP(E259,Q4.SL!G:O,6,FALSE))</f>
        <v/>
      </c>
      <c r="J259" s="54" t="str">
        <f ca="1">IFERROR(VLOOKUP(E259,Rec.!H:N,7,FALSE),"")</f>
        <v/>
      </c>
      <c r="K259" s="99" t="str">
        <f ca="1">IFERROR(VLOOKUP(E259,SF.SL!F:J,5,FALSE),"")</f>
        <v/>
      </c>
      <c r="L259" s="55" t="str">
        <f ca="1">IF(ROW()-9&gt;Inf.!$O$2,"",VLOOKUP(E259,SF.SL!F:J,4,FALSE))</f>
        <v/>
      </c>
      <c r="M259" s="54" t="str">
        <f ca="1">IF(ROW()-9&gt;Inf.!$O$2,"",VLOOKUP(E259,SF.SL!F:O,10,FALSE))</f>
        <v/>
      </c>
      <c r="N259" s="99">
        <f ca="1">IFERROR(VLOOKUP(E259,F.SL!F:J,5,FALSE),"")</f>
        <v>1.01</v>
      </c>
      <c r="O259" s="55" t="str">
        <f>IF(ROW()-9&gt;Inf.!$F$10,"",VLOOKUP(E259,F.SL!F:J,4,FALSE))</f>
        <v/>
      </c>
      <c r="P259" s="54" t="str">
        <f>IF(ROW()-9&gt;Inf.!$F$10,"",VLOOKUP(E259,F.SL!F:O,10,FALSE))</f>
        <v/>
      </c>
      <c r="Q259" s="50"/>
    </row>
    <row r="260" spans="1:17" ht="21.95" customHeight="1">
      <c r="A260" s="52" t="str">
        <f ca="1">IFERROR(VLOOKUP(E260,Rec.!Q:R,2,FALSE),"")</f>
        <v/>
      </c>
      <c r="B260" s="53" t="str">
        <f ca="1">IFERROR(VLOOKUP(E260,Rec.!B:H,4,FALSE),"")</f>
        <v/>
      </c>
      <c r="C260" s="53" t="str">
        <f ca="1">IFERROR(VLOOKUP(E260,Rec.!B:H,5,FALSE),"")</f>
        <v/>
      </c>
      <c r="D260" s="52" t="str">
        <f ca="1">IFERROR(VLOOKUP(E260,Rec.!B:H,6,FALSE),"")</f>
        <v/>
      </c>
      <c r="E260" s="91" t="str">
        <f ca="1">IFERROR(VLOOKUP(ROW()-9,Rec.!T:U,2,FALSE),"")</f>
        <v/>
      </c>
      <c r="F260" s="99" t="str">
        <f ca="1">IF(AND(Inf.!C$10="Onsight",VLOOKUP(E260,Q1.SL!F:M,6,FALSE)="TOP"),VLOOKUP(E260,Q1.SL!F:M,6,FALSE)&amp;"("&amp;VLOOKUP(E260,Q1.SL!F:M,4,FALSE)&amp;")",VLOOKUP(E260,Q1.SL!F:M,6,FALSE))</f>
        <v/>
      </c>
      <c r="G260" s="99" t="str">
        <f ca="1">IF(AND(Inf.!C$10="Onsight",VLOOKUP(E260,Q2.SL!G:O,6,FALSE)="TOP"),VLOOKUP(E260,Q2.SL!G:O,6,FALSE)&amp;"("&amp;VLOOKUP(E260,Q2.SL!G:O,4,FALSE)&amp;")",VLOOKUP(E260,Q2.SL!G:O,6,FALSE))</f>
        <v/>
      </c>
      <c r="H260" s="125" t="str">
        <f ca="1">IF(AND(Inf.!C$10="Onsight",VLOOKUP(E260,Q3.SL!G:O,6,FALSE)="TOP"),VLOOKUP(E260,Q3.SL!G:O,6,FALSE)&amp;"("&amp;VLOOKUP(E260,Q3.SL!G:O,4,FALSE)&amp;")",VLOOKUP(E260,Q3.SL!G:O,6,FALSE))</f>
        <v/>
      </c>
      <c r="I260" s="125" t="str">
        <f ca="1">IF(AND(Inf.!C$10="Onsight",VLOOKUP(E260,Q4.SL!G:O,6,FALSE)="TOP"),VLOOKUP(E260,Q4.SL!G:O,6,FALSE)&amp;"("&amp;VLOOKUP(E260,Q4.SL!G:O,4,FALSE)&amp;")",VLOOKUP(E260,Q4.SL!G:O,6,FALSE))</f>
        <v/>
      </c>
      <c r="J260" s="54" t="str">
        <f ca="1">IFERROR(VLOOKUP(E260,Rec.!H:N,7,FALSE),"")</f>
        <v/>
      </c>
      <c r="K260" s="99" t="str">
        <f ca="1">IFERROR(VLOOKUP(E260,SF.SL!F:J,5,FALSE),"")</f>
        <v/>
      </c>
      <c r="L260" s="55" t="str">
        <f ca="1">IF(ROW()-9&gt;Inf.!$O$2,"",VLOOKUP(E260,SF.SL!F:J,4,FALSE))</f>
        <v/>
      </c>
      <c r="M260" s="54" t="str">
        <f ca="1">IF(ROW()-9&gt;Inf.!$O$2,"",VLOOKUP(E260,SF.SL!F:O,10,FALSE))</f>
        <v/>
      </c>
      <c r="N260" s="99">
        <f ca="1">IFERROR(VLOOKUP(E260,F.SL!F:J,5,FALSE),"")</f>
        <v>1.01</v>
      </c>
      <c r="O260" s="55" t="str">
        <f>IF(ROW()-9&gt;Inf.!$F$10,"",VLOOKUP(E260,F.SL!F:J,4,FALSE))</f>
        <v/>
      </c>
      <c r="P260" s="54" t="str">
        <f>IF(ROW()-9&gt;Inf.!$F$10,"",VLOOKUP(E260,F.SL!F:O,10,FALSE))</f>
        <v/>
      </c>
      <c r="Q260" s="50"/>
    </row>
    <row r="261" spans="1:17" ht="21.95" customHeight="1">
      <c r="A261" s="52" t="str">
        <f ca="1">IFERROR(VLOOKUP(E261,Rec.!Q:R,2,FALSE),"")</f>
        <v/>
      </c>
      <c r="B261" s="53" t="str">
        <f ca="1">IFERROR(VLOOKUP(E261,Rec.!B:H,4,FALSE),"")</f>
        <v/>
      </c>
      <c r="C261" s="53" t="str">
        <f ca="1">IFERROR(VLOOKUP(E261,Rec.!B:H,5,FALSE),"")</f>
        <v/>
      </c>
      <c r="D261" s="52" t="str">
        <f ca="1">IFERROR(VLOOKUP(E261,Rec.!B:H,6,FALSE),"")</f>
        <v/>
      </c>
      <c r="E261" s="91" t="str">
        <f ca="1">IFERROR(VLOOKUP(ROW()-9,Rec.!T:U,2,FALSE),"")</f>
        <v/>
      </c>
      <c r="F261" s="99" t="str">
        <f ca="1">IF(AND(Inf.!C$10="Onsight",VLOOKUP(E261,Q1.SL!F:M,6,FALSE)="TOP"),VLOOKUP(E261,Q1.SL!F:M,6,FALSE)&amp;"("&amp;VLOOKUP(E261,Q1.SL!F:M,4,FALSE)&amp;")",VLOOKUP(E261,Q1.SL!F:M,6,FALSE))</f>
        <v/>
      </c>
      <c r="G261" s="99" t="str">
        <f ca="1">IF(AND(Inf.!C$10="Onsight",VLOOKUP(E261,Q2.SL!G:O,6,FALSE)="TOP"),VLOOKUP(E261,Q2.SL!G:O,6,FALSE)&amp;"("&amp;VLOOKUP(E261,Q2.SL!G:O,4,FALSE)&amp;")",VLOOKUP(E261,Q2.SL!G:O,6,FALSE))</f>
        <v/>
      </c>
      <c r="H261" s="125" t="str">
        <f ca="1">IF(AND(Inf.!C$10="Onsight",VLOOKUP(E261,Q3.SL!G:O,6,FALSE)="TOP"),VLOOKUP(E261,Q3.SL!G:O,6,FALSE)&amp;"("&amp;VLOOKUP(E261,Q3.SL!G:O,4,FALSE)&amp;")",VLOOKUP(E261,Q3.SL!G:O,6,FALSE))</f>
        <v/>
      </c>
      <c r="I261" s="125" t="str">
        <f ca="1">IF(AND(Inf.!C$10="Onsight",VLOOKUP(E261,Q4.SL!G:O,6,FALSE)="TOP"),VLOOKUP(E261,Q4.SL!G:O,6,FALSE)&amp;"("&amp;VLOOKUP(E261,Q4.SL!G:O,4,FALSE)&amp;")",VLOOKUP(E261,Q4.SL!G:O,6,FALSE))</f>
        <v/>
      </c>
      <c r="J261" s="54" t="str">
        <f ca="1">IFERROR(VLOOKUP(E261,Rec.!H:N,7,FALSE),"")</f>
        <v/>
      </c>
      <c r="K261" s="99" t="str">
        <f ca="1">IFERROR(VLOOKUP(E261,SF.SL!F:J,5,FALSE),"")</f>
        <v/>
      </c>
      <c r="L261" s="55" t="str">
        <f ca="1">IF(ROW()-9&gt;Inf.!$O$2,"",VLOOKUP(E261,SF.SL!F:J,4,FALSE))</f>
        <v/>
      </c>
      <c r="M261" s="54" t="str">
        <f ca="1">IF(ROW()-9&gt;Inf.!$O$2,"",VLOOKUP(E261,SF.SL!F:O,10,FALSE))</f>
        <v/>
      </c>
      <c r="N261" s="99">
        <f ca="1">IFERROR(VLOOKUP(E261,F.SL!F:J,5,FALSE),"")</f>
        <v>1.01</v>
      </c>
      <c r="O261" s="55" t="str">
        <f>IF(ROW()-9&gt;Inf.!$F$10,"",VLOOKUP(E261,F.SL!F:J,4,FALSE))</f>
        <v/>
      </c>
      <c r="P261" s="54" t="str">
        <f>IF(ROW()-9&gt;Inf.!$F$10,"",VLOOKUP(E261,F.SL!F:O,10,FALSE))</f>
        <v/>
      </c>
      <c r="Q261" s="50"/>
    </row>
    <row r="262" spans="1:17" ht="21.95" customHeight="1">
      <c r="A262" s="52" t="str">
        <f ca="1">IFERROR(VLOOKUP(E262,Rec.!Q:R,2,FALSE),"")</f>
        <v/>
      </c>
      <c r="B262" s="53" t="str">
        <f ca="1">IFERROR(VLOOKUP(E262,Rec.!B:H,4,FALSE),"")</f>
        <v/>
      </c>
      <c r="C262" s="53" t="str">
        <f ca="1">IFERROR(VLOOKUP(E262,Rec.!B:H,5,FALSE),"")</f>
        <v/>
      </c>
      <c r="D262" s="52" t="str">
        <f ca="1">IFERROR(VLOOKUP(E262,Rec.!B:H,6,FALSE),"")</f>
        <v/>
      </c>
      <c r="E262" s="91" t="str">
        <f ca="1">IFERROR(VLOOKUP(ROW()-9,Rec.!T:U,2,FALSE),"")</f>
        <v/>
      </c>
      <c r="F262" s="99" t="str">
        <f ca="1">IF(AND(Inf.!C$10="Onsight",VLOOKUP(E262,Q1.SL!F:M,6,FALSE)="TOP"),VLOOKUP(E262,Q1.SL!F:M,6,FALSE)&amp;"("&amp;VLOOKUP(E262,Q1.SL!F:M,4,FALSE)&amp;")",VLOOKUP(E262,Q1.SL!F:M,6,FALSE))</f>
        <v/>
      </c>
      <c r="G262" s="99" t="str">
        <f ca="1">IF(AND(Inf.!C$10="Onsight",VLOOKUP(E262,Q2.SL!G:O,6,FALSE)="TOP"),VLOOKUP(E262,Q2.SL!G:O,6,FALSE)&amp;"("&amp;VLOOKUP(E262,Q2.SL!G:O,4,FALSE)&amp;")",VLOOKUP(E262,Q2.SL!G:O,6,FALSE))</f>
        <v/>
      </c>
      <c r="H262" s="125" t="str">
        <f ca="1">IF(AND(Inf.!C$10="Onsight",VLOOKUP(E262,Q3.SL!G:O,6,FALSE)="TOP"),VLOOKUP(E262,Q3.SL!G:O,6,FALSE)&amp;"("&amp;VLOOKUP(E262,Q3.SL!G:O,4,FALSE)&amp;")",VLOOKUP(E262,Q3.SL!G:O,6,FALSE))</f>
        <v/>
      </c>
      <c r="I262" s="125" t="str">
        <f ca="1">IF(AND(Inf.!C$10="Onsight",VLOOKUP(E262,Q4.SL!G:O,6,FALSE)="TOP"),VLOOKUP(E262,Q4.SL!G:O,6,FALSE)&amp;"("&amp;VLOOKUP(E262,Q4.SL!G:O,4,FALSE)&amp;")",VLOOKUP(E262,Q4.SL!G:O,6,FALSE))</f>
        <v/>
      </c>
      <c r="J262" s="54" t="str">
        <f ca="1">IFERROR(VLOOKUP(E262,Rec.!H:N,7,FALSE),"")</f>
        <v/>
      </c>
      <c r="K262" s="99" t="str">
        <f ca="1">IFERROR(VLOOKUP(E262,SF.SL!F:J,5,FALSE),"")</f>
        <v/>
      </c>
      <c r="L262" s="55" t="str">
        <f ca="1">IF(ROW()-9&gt;Inf.!$O$2,"",VLOOKUP(E262,SF.SL!F:J,4,FALSE))</f>
        <v/>
      </c>
      <c r="M262" s="54" t="str">
        <f ca="1">IF(ROW()-9&gt;Inf.!$O$2,"",VLOOKUP(E262,SF.SL!F:O,10,FALSE))</f>
        <v/>
      </c>
      <c r="N262" s="99">
        <f ca="1">IFERROR(VLOOKUP(E262,F.SL!F:J,5,FALSE),"")</f>
        <v>1.01</v>
      </c>
      <c r="O262" s="55" t="str">
        <f>IF(ROW()-9&gt;Inf.!$F$10,"",VLOOKUP(E262,F.SL!F:J,4,FALSE))</f>
        <v/>
      </c>
      <c r="P262" s="54" t="str">
        <f>IF(ROW()-9&gt;Inf.!$F$10,"",VLOOKUP(E262,F.SL!F:O,10,FALSE))</f>
        <v/>
      </c>
      <c r="Q262" s="50"/>
    </row>
    <row r="263" spans="1:17" ht="21.95" customHeight="1">
      <c r="A263" s="52" t="str">
        <f ca="1">IFERROR(VLOOKUP(E263,Rec.!Q:R,2,FALSE),"")</f>
        <v/>
      </c>
      <c r="B263" s="53" t="str">
        <f ca="1">IFERROR(VLOOKUP(E263,Rec.!B:H,4,FALSE),"")</f>
        <v/>
      </c>
      <c r="C263" s="53" t="str">
        <f ca="1">IFERROR(VLOOKUP(E263,Rec.!B:H,5,FALSE),"")</f>
        <v/>
      </c>
      <c r="D263" s="52" t="str">
        <f ca="1">IFERROR(VLOOKUP(E263,Rec.!B:H,6,FALSE),"")</f>
        <v/>
      </c>
      <c r="E263" s="91" t="str">
        <f ca="1">IFERROR(VLOOKUP(ROW()-9,Rec.!T:U,2,FALSE),"")</f>
        <v/>
      </c>
      <c r="F263" s="99" t="str">
        <f ca="1">IF(AND(Inf.!C$10="Onsight",VLOOKUP(E263,Q1.SL!F:M,6,FALSE)="TOP"),VLOOKUP(E263,Q1.SL!F:M,6,FALSE)&amp;"("&amp;VLOOKUP(E263,Q1.SL!F:M,4,FALSE)&amp;")",VLOOKUP(E263,Q1.SL!F:M,6,FALSE))</f>
        <v/>
      </c>
      <c r="G263" s="99" t="str">
        <f ca="1">IF(AND(Inf.!C$10="Onsight",VLOOKUP(E263,Q2.SL!G:O,6,FALSE)="TOP"),VLOOKUP(E263,Q2.SL!G:O,6,FALSE)&amp;"("&amp;VLOOKUP(E263,Q2.SL!G:O,4,FALSE)&amp;")",VLOOKUP(E263,Q2.SL!G:O,6,FALSE))</f>
        <v/>
      </c>
      <c r="H263" s="125" t="str">
        <f ca="1">IF(AND(Inf.!C$10="Onsight",VLOOKUP(E263,Q3.SL!G:O,6,FALSE)="TOP"),VLOOKUP(E263,Q3.SL!G:O,6,FALSE)&amp;"("&amp;VLOOKUP(E263,Q3.SL!G:O,4,FALSE)&amp;")",VLOOKUP(E263,Q3.SL!G:O,6,FALSE))</f>
        <v/>
      </c>
      <c r="I263" s="125" t="str">
        <f ca="1">IF(AND(Inf.!C$10="Onsight",VLOOKUP(E263,Q4.SL!G:O,6,FALSE)="TOP"),VLOOKUP(E263,Q4.SL!G:O,6,FALSE)&amp;"("&amp;VLOOKUP(E263,Q4.SL!G:O,4,FALSE)&amp;")",VLOOKUP(E263,Q4.SL!G:O,6,FALSE))</f>
        <v/>
      </c>
      <c r="J263" s="54" t="str">
        <f ca="1">IFERROR(VLOOKUP(E263,Rec.!H:N,7,FALSE),"")</f>
        <v/>
      </c>
      <c r="K263" s="99" t="str">
        <f ca="1">IFERROR(VLOOKUP(E263,SF.SL!F:J,5,FALSE),"")</f>
        <v/>
      </c>
      <c r="L263" s="55" t="str">
        <f ca="1">IF(ROW()-9&gt;Inf.!$O$2,"",VLOOKUP(E263,SF.SL!F:J,4,FALSE))</f>
        <v/>
      </c>
      <c r="M263" s="54" t="str">
        <f ca="1">IF(ROW()-9&gt;Inf.!$O$2,"",VLOOKUP(E263,SF.SL!F:O,10,FALSE))</f>
        <v/>
      </c>
      <c r="N263" s="99">
        <f ca="1">IFERROR(VLOOKUP(E263,F.SL!F:J,5,FALSE),"")</f>
        <v>1.01</v>
      </c>
      <c r="O263" s="55" t="str">
        <f>IF(ROW()-9&gt;Inf.!$F$10,"",VLOOKUP(E263,F.SL!F:J,4,FALSE))</f>
        <v/>
      </c>
      <c r="P263" s="54" t="str">
        <f>IF(ROW()-9&gt;Inf.!$F$10,"",VLOOKUP(E263,F.SL!F:O,10,FALSE))</f>
        <v/>
      </c>
      <c r="Q263" s="50"/>
    </row>
    <row r="264" spans="1:17" ht="21.95" customHeight="1">
      <c r="A264" s="52" t="str">
        <f ca="1">IFERROR(VLOOKUP(E264,Rec.!Q:R,2,FALSE),"")</f>
        <v/>
      </c>
      <c r="B264" s="53" t="str">
        <f ca="1">IFERROR(VLOOKUP(E264,Rec.!B:H,4,FALSE),"")</f>
        <v/>
      </c>
      <c r="C264" s="53" t="str">
        <f ca="1">IFERROR(VLOOKUP(E264,Rec.!B:H,5,FALSE),"")</f>
        <v/>
      </c>
      <c r="D264" s="52" t="str">
        <f ca="1">IFERROR(VLOOKUP(E264,Rec.!B:H,6,FALSE),"")</f>
        <v/>
      </c>
      <c r="E264" s="91" t="str">
        <f ca="1">IFERROR(VLOOKUP(ROW()-9,Rec.!T:U,2,FALSE),"")</f>
        <v/>
      </c>
      <c r="F264" s="99" t="str">
        <f ca="1">IF(AND(Inf.!C$10="Onsight",VLOOKUP(E264,Q1.SL!F:M,6,FALSE)="TOP"),VLOOKUP(E264,Q1.SL!F:M,6,FALSE)&amp;"("&amp;VLOOKUP(E264,Q1.SL!F:M,4,FALSE)&amp;")",VLOOKUP(E264,Q1.SL!F:M,6,FALSE))</f>
        <v/>
      </c>
      <c r="G264" s="99" t="str">
        <f ca="1">IF(AND(Inf.!C$10="Onsight",VLOOKUP(E264,Q2.SL!G:O,6,FALSE)="TOP"),VLOOKUP(E264,Q2.SL!G:O,6,FALSE)&amp;"("&amp;VLOOKUP(E264,Q2.SL!G:O,4,FALSE)&amp;")",VLOOKUP(E264,Q2.SL!G:O,6,FALSE))</f>
        <v/>
      </c>
      <c r="H264" s="125" t="str">
        <f ca="1">IF(AND(Inf.!C$10="Onsight",VLOOKUP(E264,Q3.SL!G:O,6,FALSE)="TOP"),VLOOKUP(E264,Q3.SL!G:O,6,FALSE)&amp;"("&amp;VLOOKUP(E264,Q3.SL!G:O,4,FALSE)&amp;")",VLOOKUP(E264,Q3.SL!G:O,6,FALSE))</f>
        <v/>
      </c>
      <c r="I264" s="125" t="str">
        <f ca="1">IF(AND(Inf.!C$10="Onsight",VLOOKUP(E264,Q4.SL!G:O,6,FALSE)="TOP"),VLOOKUP(E264,Q4.SL!G:O,6,FALSE)&amp;"("&amp;VLOOKUP(E264,Q4.SL!G:O,4,FALSE)&amp;")",VLOOKUP(E264,Q4.SL!G:O,6,FALSE))</f>
        <v/>
      </c>
      <c r="J264" s="54" t="str">
        <f ca="1">IFERROR(VLOOKUP(E264,Rec.!H:N,7,FALSE),"")</f>
        <v/>
      </c>
      <c r="K264" s="99" t="str">
        <f ca="1">IFERROR(VLOOKUP(E264,SF.SL!F:J,5,FALSE),"")</f>
        <v/>
      </c>
      <c r="L264" s="55" t="str">
        <f ca="1">IF(ROW()-9&gt;Inf.!$O$2,"",VLOOKUP(E264,SF.SL!F:J,4,FALSE))</f>
        <v/>
      </c>
      <c r="M264" s="54" t="str">
        <f ca="1">IF(ROW()-9&gt;Inf.!$O$2,"",VLOOKUP(E264,SF.SL!F:O,10,FALSE))</f>
        <v/>
      </c>
      <c r="N264" s="99">
        <f ca="1">IFERROR(VLOOKUP(E264,F.SL!F:J,5,FALSE),"")</f>
        <v>1.01</v>
      </c>
      <c r="O264" s="55" t="str">
        <f>IF(ROW()-9&gt;Inf.!$F$10,"",VLOOKUP(E264,F.SL!F:J,4,FALSE))</f>
        <v/>
      </c>
      <c r="P264" s="54" t="str">
        <f>IF(ROW()-9&gt;Inf.!$F$10,"",VLOOKUP(E264,F.SL!F:O,10,FALSE))</f>
        <v/>
      </c>
      <c r="Q264" s="50"/>
    </row>
    <row r="265" spans="1:17" ht="21.95" customHeight="1">
      <c r="A265" s="52" t="str">
        <f ca="1">IFERROR(VLOOKUP(E265,Rec.!Q:R,2,FALSE),"")</f>
        <v/>
      </c>
      <c r="B265" s="53" t="str">
        <f ca="1">IFERROR(VLOOKUP(E265,Rec.!B:H,4,FALSE),"")</f>
        <v/>
      </c>
      <c r="C265" s="53" t="str">
        <f ca="1">IFERROR(VLOOKUP(E265,Rec.!B:H,5,FALSE),"")</f>
        <v/>
      </c>
      <c r="D265" s="52" t="str">
        <f ca="1">IFERROR(VLOOKUP(E265,Rec.!B:H,6,FALSE),"")</f>
        <v/>
      </c>
      <c r="E265" s="91" t="str">
        <f ca="1">IFERROR(VLOOKUP(ROW()-9,Rec.!T:U,2,FALSE),"")</f>
        <v/>
      </c>
      <c r="F265" s="99" t="str">
        <f ca="1">IF(AND(Inf.!C$10="Onsight",VLOOKUP(E265,Q1.SL!F:M,6,FALSE)="TOP"),VLOOKUP(E265,Q1.SL!F:M,6,FALSE)&amp;"("&amp;VLOOKUP(E265,Q1.SL!F:M,4,FALSE)&amp;")",VLOOKUP(E265,Q1.SL!F:M,6,FALSE))</f>
        <v/>
      </c>
      <c r="G265" s="99" t="str">
        <f ca="1">IF(AND(Inf.!C$10="Onsight",VLOOKUP(E265,Q2.SL!G:O,6,FALSE)="TOP"),VLOOKUP(E265,Q2.SL!G:O,6,FALSE)&amp;"("&amp;VLOOKUP(E265,Q2.SL!G:O,4,FALSE)&amp;")",VLOOKUP(E265,Q2.SL!G:O,6,FALSE))</f>
        <v/>
      </c>
      <c r="H265" s="125" t="str">
        <f ca="1">IF(AND(Inf.!C$10="Onsight",VLOOKUP(E265,Q3.SL!G:O,6,FALSE)="TOP"),VLOOKUP(E265,Q3.SL!G:O,6,FALSE)&amp;"("&amp;VLOOKUP(E265,Q3.SL!G:O,4,FALSE)&amp;")",VLOOKUP(E265,Q3.SL!G:O,6,FALSE))</f>
        <v/>
      </c>
      <c r="I265" s="125" t="str">
        <f ca="1">IF(AND(Inf.!C$10="Onsight",VLOOKUP(E265,Q4.SL!G:O,6,FALSE)="TOP"),VLOOKUP(E265,Q4.SL!G:O,6,FALSE)&amp;"("&amp;VLOOKUP(E265,Q4.SL!G:O,4,FALSE)&amp;")",VLOOKUP(E265,Q4.SL!G:O,6,FALSE))</f>
        <v/>
      </c>
      <c r="J265" s="54" t="str">
        <f ca="1">IFERROR(VLOOKUP(E265,Rec.!H:N,7,FALSE),"")</f>
        <v/>
      </c>
      <c r="K265" s="99" t="str">
        <f ca="1">IFERROR(VLOOKUP(E265,SF.SL!F:J,5,FALSE),"")</f>
        <v/>
      </c>
      <c r="L265" s="55" t="str">
        <f ca="1">IF(ROW()-9&gt;Inf.!$O$2,"",VLOOKUP(E265,SF.SL!F:J,4,FALSE))</f>
        <v/>
      </c>
      <c r="M265" s="54" t="str">
        <f ca="1">IF(ROW()-9&gt;Inf.!$O$2,"",VLOOKUP(E265,SF.SL!F:O,10,FALSE))</f>
        <v/>
      </c>
      <c r="N265" s="99">
        <f ca="1">IFERROR(VLOOKUP(E265,F.SL!F:J,5,FALSE),"")</f>
        <v>1.01</v>
      </c>
      <c r="O265" s="55" t="str">
        <f>IF(ROW()-9&gt;Inf.!$F$10,"",VLOOKUP(E265,F.SL!F:J,4,FALSE))</f>
        <v/>
      </c>
      <c r="P265" s="54" t="str">
        <f>IF(ROW()-9&gt;Inf.!$F$10,"",VLOOKUP(E265,F.SL!F:O,10,FALSE))</f>
        <v/>
      </c>
      <c r="Q265" s="50"/>
    </row>
    <row r="266" spans="1:17" ht="21.95" customHeight="1">
      <c r="A266" s="52" t="str">
        <f ca="1">IFERROR(VLOOKUP(E266,Rec.!Q:R,2,FALSE),"")</f>
        <v/>
      </c>
      <c r="B266" s="53" t="str">
        <f ca="1">IFERROR(VLOOKUP(E266,Rec.!B:H,4,FALSE),"")</f>
        <v/>
      </c>
      <c r="C266" s="53" t="str">
        <f ca="1">IFERROR(VLOOKUP(E266,Rec.!B:H,5,FALSE),"")</f>
        <v/>
      </c>
      <c r="D266" s="52" t="str">
        <f ca="1">IFERROR(VLOOKUP(E266,Rec.!B:H,6,FALSE),"")</f>
        <v/>
      </c>
      <c r="E266" s="91" t="str">
        <f ca="1">IFERROR(VLOOKUP(ROW()-9,Rec.!T:U,2,FALSE),"")</f>
        <v/>
      </c>
      <c r="F266" s="99" t="str">
        <f ca="1">IF(AND(Inf.!C$10="Onsight",VLOOKUP(E266,Q1.SL!F:M,6,FALSE)="TOP"),VLOOKUP(E266,Q1.SL!F:M,6,FALSE)&amp;"("&amp;VLOOKUP(E266,Q1.SL!F:M,4,FALSE)&amp;")",VLOOKUP(E266,Q1.SL!F:M,6,FALSE))</f>
        <v/>
      </c>
      <c r="G266" s="99" t="str">
        <f ca="1">IF(AND(Inf.!C$10="Onsight",VLOOKUP(E266,Q2.SL!G:O,6,FALSE)="TOP"),VLOOKUP(E266,Q2.SL!G:O,6,FALSE)&amp;"("&amp;VLOOKUP(E266,Q2.SL!G:O,4,FALSE)&amp;")",VLOOKUP(E266,Q2.SL!G:O,6,FALSE))</f>
        <v/>
      </c>
      <c r="H266" s="125" t="str">
        <f ca="1">IF(AND(Inf.!C$10="Onsight",VLOOKUP(E266,Q3.SL!G:O,6,FALSE)="TOP"),VLOOKUP(E266,Q3.SL!G:O,6,FALSE)&amp;"("&amp;VLOOKUP(E266,Q3.SL!G:O,4,FALSE)&amp;")",VLOOKUP(E266,Q3.SL!G:O,6,FALSE))</f>
        <v/>
      </c>
      <c r="I266" s="125" t="str">
        <f ca="1">IF(AND(Inf.!C$10="Onsight",VLOOKUP(E266,Q4.SL!G:O,6,FALSE)="TOP"),VLOOKUP(E266,Q4.SL!G:O,6,FALSE)&amp;"("&amp;VLOOKUP(E266,Q4.SL!G:O,4,FALSE)&amp;")",VLOOKUP(E266,Q4.SL!G:O,6,FALSE))</f>
        <v/>
      </c>
      <c r="J266" s="54" t="str">
        <f ca="1">IFERROR(VLOOKUP(E266,Rec.!H:N,7,FALSE),"")</f>
        <v/>
      </c>
      <c r="K266" s="99" t="str">
        <f ca="1">IFERROR(VLOOKUP(E266,SF.SL!F:J,5,FALSE),"")</f>
        <v/>
      </c>
      <c r="L266" s="55" t="str">
        <f ca="1">IF(ROW()-9&gt;Inf.!$O$2,"",VLOOKUP(E266,SF.SL!F:J,4,FALSE))</f>
        <v/>
      </c>
      <c r="M266" s="54" t="str">
        <f ca="1">IF(ROW()-9&gt;Inf.!$O$2,"",VLOOKUP(E266,SF.SL!F:O,10,FALSE))</f>
        <v/>
      </c>
      <c r="N266" s="99">
        <f ca="1">IFERROR(VLOOKUP(E266,F.SL!F:J,5,FALSE),"")</f>
        <v>1.01</v>
      </c>
      <c r="O266" s="55" t="str">
        <f>IF(ROW()-9&gt;Inf.!$F$10,"",VLOOKUP(E266,F.SL!F:J,4,FALSE))</f>
        <v/>
      </c>
      <c r="P266" s="54" t="str">
        <f>IF(ROW()-9&gt;Inf.!$F$10,"",VLOOKUP(E266,F.SL!F:O,10,FALSE))</f>
        <v/>
      </c>
      <c r="Q266" s="50"/>
    </row>
    <row r="267" spans="1:17" ht="21.95" customHeight="1">
      <c r="A267" s="52" t="str">
        <f ca="1">IFERROR(VLOOKUP(E267,Rec.!Q:R,2,FALSE),"")</f>
        <v/>
      </c>
      <c r="B267" s="53" t="str">
        <f ca="1">IFERROR(VLOOKUP(E267,Rec.!B:H,4,FALSE),"")</f>
        <v/>
      </c>
      <c r="C267" s="53" t="str">
        <f ca="1">IFERROR(VLOOKUP(E267,Rec.!B:H,5,FALSE),"")</f>
        <v/>
      </c>
      <c r="D267" s="52" t="str">
        <f ca="1">IFERROR(VLOOKUP(E267,Rec.!B:H,6,FALSE),"")</f>
        <v/>
      </c>
      <c r="E267" s="91" t="str">
        <f ca="1">IFERROR(VLOOKUP(ROW()-9,Rec.!T:U,2,FALSE),"")</f>
        <v/>
      </c>
      <c r="F267" s="99" t="str">
        <f ca="1">IF(AND(Inf.!C$10="Onsight",VLOOKUP(E267,Q1.SL!F:M,6,FALSE)="TOP"),VLOOKUP(E267,Q1.SL!F:M,6,FALSE)&amp;"("&amp;VLOOKUP(E267,Q1.SL!F:M,4,FALSE)&amp;")",VLOOKUP(E267,Q1.SL!F:M,6,FALSE))</f>
        <v/>
      </c>
      <c r="G267" s="99" t="str">
        <f ca="1">IF(AND(Inf.!C$10="Onsight",VLOOKUP(E267,Q2.SL!G:O,6,FALSE)="TOP"),VLOOKUP(E267,Q2.SL!G:O,6,FALSE)&amp;"("&amp;VLOOKUP(E267,Q2.SL!G:O,4,FALSE)&amp;")",VLOOKUP(E267,Q2.SL!G:O,6,FALSE))</f>
        <v/>
      </c>
      <c r="H267" s="125" t="str">
        <f ca="1">IF(AND(Inf.!C$10="Onsight",VLOOKUP(E267,Q3.SL!G:O,6,FALSE)="TOP"),VLOOKUP(E267,Q3.SL!G:O,6,FALSE)&amp;"("&amp;VLOOKUP(E267,Q3.SL!G:O,4,FALSE)&amp;")",VLOOKUP(E267,Q3.SL!G:O,6,FALSE))</f>
        <v/>
      </c>
      <c r="I267" s="125" t="str">
        <f ca="1">IF(AND(Inf.!C$10="Onsight",VLOOKUP(E267,Q4.SL!G:O,6,FALSE)="TOP"),VLOOKUP(E267,Q4.SL!G:O,6,FALSE)&amp;"("&amp;VLOOKUP(E267,Q4.SL!G:O,4,FALSE)&amp;")",VLOOKUP(E267,Q4.SL!G:O,6,FALSE))</f>
        <v/>
      </c>
      <c r="J267" s="54" t="str">
        <f ca="1">IFERROR(VLOOKUP(E267,Rec.!H:N,7,FALSE),"")</f>
        <v/>
      </c>
      <c r="K267" s="99" t="str">
        <f ca="1">IFERROR(VLOOKUP(E267,SF.SL!F:J,5,FALSE),"")</f>
        <v/>
      </c>
      <c r="L267" s="55" t="str">
        <f ca="1">IF(ROW()-9&gt;Inf.!$O$2,"",VLOOKUP(E267,SF.SL!F:J,4,FALSE))</f>
        <v/>
      </c>
      <c r="M267" s="54" t="str">
        <f ca="1">IF(ROW()-9&gt;Inf.!$O$2,"",VLOOKUP(E267,SF.SL!F:O,10,FALSE))</f>
        <v/>
      </c>
      <c r="N267" s="99">
        <f ca="1">IFERROR(VLOOKUP(E267,F.SL!F:J,5,FALSE),"")</f>
        <v>1.01</v>
      </c>
      <c r="O267" s="55" t="str">
        <f>IF(ROW()-9&gt;Inf.!$F$10,"",VLOOKUP(E267,F.SL!F:J,4,FALSE))</f>
        <v/>
      </c>
      <c r="P267" s="54" t="str">
        <f>IF(ROW()-9&gt;Inf.!$F$10,"",VLOOKUP(E267,F.SL!F:O,10,FALSE))</f>
        <v/>
      </c>
      <c r="Q267" s="50"/>
    </row>
    <row r="268" spans="1:17" ht="21.95" customHeight="1">
      <c r="A268" s="52" t="str">
        <f ca="1">IFERROR(VLOOKUP(E268,Rec.!Q:R,2,FALSE),"")</f>
        <v/>
      </c>
      <c r="B268" s="53" t="str">
        <f ca="1">IFERROR(VLOOKUP(E268,Rec.!B:H,4,FALSE),"")</f>
        <v/>
      </c>
      <c r="C268" s="53" t="str">
        <f ca="1">IFERROR(VLOOKUP(E268,Rec.!B:H,5,FALSE),"")</f>
        <v/>
      </c>
      <c r="D268" s="52" t="str">
        <f ca="1">IFERROR(VLOOKUP(E268,Rec.!B:H,6,FALSE),"")</f>
        <v/>
      </c>
      <c r="E268" s="91" t="str">
        <f ca="1">IFERROR(VLOOKUP(ROW()-9,Rec.!T:U,2,FALSE),"")</f>
        <v/>
      </c>
      <c r="F268" s="99" t="str">
        <f ca="1">IF(AND(Inf.!C$10="Onsight",VLOOKUP(E268,Q1.SL!F:M,6,FALSE)="TOP"),VLOOKUP(E268,Q1.SL!F:M,6,FALSE)&amp;"("&amp;VLOOKUP(E268,Q1.SL!F:M,4,FALSE)&amp;")",VLOOKUP(E268,Q1.SL!F:M,6,FALSE))</f>
        <v/>
      </c>
      <c r="G268" s="99" t="str">
        <f ca="1">IF(AND(Inf.!C$10="Onsight",VLOOKUP(E268,Q2.SL!G:O,6,FALSE)="TOP"),VLOOKUP(E268,Q2.SL!G:O,6,FALSE)&amp;"("&amp;VLOOKUP(E268,Q2.SL!G:O,4,FALSE)&amp;")",VLOOKUP(E268,Q2.SL!G:O,6,FALSE))</f>
        <v/>
      </c>
      <c r="H268" s="125" t="str">
        <f ca="1">IF(AND(Inf.!C$10="Onsight",VLOOKUP(E268,Q3.SL!G:O,6,FALSE)="TOP"),VLOOKUP(E268,Q3.SL!G:O,6,FALSE)&amp;"("&amp;VLOOKUP(E268,Q3.SL!G:O,4,FALSE)&amp;")",VLOOKUP(E268,Q3.SL!G:O,6,FALSE))</f>
        <v/>
      </c>
      <c r="I268" s="125" t="str">
        <f ca="1">IF(AND(Inf.!C$10="Onsight",VLOOKUP(E268,Q4.SL!G:O,6,FALSE)="TOP"),VLOOKUP(E268,Q4.SL!G:O,6,FALSE)&amp;"("&amp;VLOOKUP(E268,Q4.SL!G:O,4,FALSE)&amp;")",VLOOKUP(E268,Q4.SL!G:O,6,FALSE))</f>
        <v/>
      </c>
      <c r="J268" s="54" t="str">
        <f ca="1">IFERROR(VLOOKUP(E268,Rec.!H:N,7,FALSE),"")</f>
        <v/>
      </c>
      <c r="K268" s="99" t="str">
        <f ca="1">IFERROR(VLOOKUP(E268,SF.SL!F:J,5,FALSE),"")</f>
        <v/>
      </c>
      <c r="L268" s="55" t="str">
        <f ca="1">IF(ROW()-9&gt;Inf.!$O$2,"",VLOOKUP(E268,SF.SL!F:J,4,FALSE))</f>
        <v/>
      </c>
      <c r="M268" s="54" t="str">
        <f ca="1">IF(ROW()-9&gt;Inf.!$O$2,"",VLOOKUP(E268,SF.SL!F:O,10,FALSE))</f>
        <v/>
      </c>
      <c r="N268" s="99">
        <f ca="1">IFERROR(VLOOKUP(E268,F.SL!F:J,5,FALSE),"")</f>
        <v>1.01</v>
      </c>
      <c r="O268" s="55" t="str">
        <f>IF(ROW()-9&gt;Inf.!$F$10,"",VLOOKUP(E268,F.SL!F:J,4,FALSE))</f>
        <v/>
      </c>
      <c r="P268" s="54" t="str">
        <f>IF(ROW()-9&gt;Inf.!$F$10,"",VLOOKUP(E268,F.SL!F:O,10,FALSE))</f>
        <v/>
      </c>
      <c r="Q268" s="50"/>
    </row>
    <row r="269" spans="1:17" ht="21.95" customHeight="1">
      <c r="A269" s="52" t="str">
        <f ca="1">IFERROR(VLOOKUP(E269,Rec.!Q:R,2,FALSE),"")</f>
        <v/>
      </c>
      <c r="B269" s="53" t="str">
        <f ca="1">IFERROR(VLOOKUP(E269,Rec.!B:H,4,FALSE),"")</f>
        <v/>
      </c>
      <c r="C269" s="53" t="str">
        <f ca="1">IFERROR(VLOOKUP(E269,Rec.!B:H,5,FALSE),"")</f>
        <v/>
      </c>
      <c r="D269" s="52" t="str">
        <f ca="1">IFERROR(VLOOKUP(E269,Rec.!B:H,6,FALSE),"")</f>
        <v/>
      </c>
      <c r="E269" s="91" t="str">
        <f ca="1">IFERROR(VLOOKUP(ROW()-9,Rec.!T:U,2,FALSE),"")</f>
        <v/>
      </c>
      <c r="F269" s="99" t="str">
        <f ca="1">IF(AND(Inf.!C$10="Onsight",VLOOKUP(E269,Q1.SL!F:M,6,FALSE)="TOP"),VLOOKUP(E269,Q1.SL!F:M,6,FALSE)&amp;"("&amp;VLOOKUP(E269,Q1.SL!F:M,4,FALSE)&amp;")",VLOOKUP(E269,Q1.SL!F:M,6,FALSE))</f>
        <v/>
      </c>
      <c r="G269" s="99" t="str">
        <f ca="1">IF(AND(Inf.!C$10="Onsight",VLOOKUP(E269,Q2.SL!G:O,6,FALSE)="TOP"),VLOOKUP(E269,Q2.SL!G:O,6,FALSE)&amp;"("&amp;VLOOKUP(E269,Q2.SL!G:O,4,FALSE)&amp;")",VLOOKUP(E269,Q2.SL!G:O,6,FALSE))</f>
        <v/>
      </c>
      <c r="H269" s="125" t="str">
        <f ca="1">IF(AND(Inf.!C$10="Onsight",VLOOKUP(E269,Q3.SL!G:O,6,FALSE)="TOP"),VLOOKUP(E269,Q3.SL!G:O,6,FALSE)&amp;"("&amp;VLOOKUP(E269,Q3.SL!G:O,4,FALSE)&amp;")",VLOOKUP(E269,Q3.SL!G:O,6,FALSE))</f>
        <v/>
      </c>
      <c r="I269" s="125" t="str">
        <f ca="1">IF(AND(Inf.!C$10="Onsight",VLOOKUP(E269,Q4.SL!G:O,6,FALSE)="TOP"),VLOOKUP(E269,Q4.SL!G:O,6,FALSE)&amp;"("&amp;VLOOKUP(E269,Q4.SL!G:O,4,FALSE)&amp;")",VLOOKUP(E269,Q4.SL!G:O,6,FALSE))</f>
        <v/>
      </c>
      <c r="J269" s="54" t="str">
        <f ca="1">IFERROR(VLOOKUP(E269,Rec.!H:N,7,FALSE),"")</f>
        <v/>
      </c>
      <c r="K269" s="99" t="str">
        <f ca="1">IFERROR(VLOOKUP(E269,SF.SL!F:J,5,FALSE),"")</f>
        <v/>
      </c>
      <c r="L269" s="55" t="str">
        <f ca="1">IF(ROW()-9&gt;Inf.!$O$2,"",VLOOKUP(E269,SF.SL!F:J,4,FALSE))</f>
        <v/>
      </c>
      <c r="M269" s="54" t="str">
        <f ca="1">IF(ROW()-9&gt;Inf.!$O$2,"",VLOOKUP(E269,SF.SL!F:O,10,FALSE))</f>
        <v/>
      </c>
      <c r="N269" s="99">
        <f ca="1">IFERROR(VLOOKUP(E269,F.SL!F:J,5,FALSE),"")</f>
        <v>1.01</v>
      </c>
      <c r="O269" s="55" t="str">
        <f>IF(ROW()-9&gt;Inf.!$F$10,"",VLOOKUP(E269,F.SL!F:J,4,FALSE))</f>
        <v/>
      </c>
      <c r="P269" s="54" t="str">
        <f>IF(ROW()-9&gt;Inf.!$F$10,"",VLOOKUP(E269,F.SL!F:O,10,FALSE))</f>
        <v/>
      </c>
      <c r="Q269" s="50"/>
    </row>
    <row r="270" spans="1:17" ht="21.95" customHeight="1">
      <c r="A270" s="52" t="str">
        <f ca="1">IFERROR(VLOOKUP(E270,Rec.!Q:R,2,FALSE),"")</f>
        <v/>
      </c>
      <c r="B270" s="53" t="str">
        <f ca="1">IFERROR(VLOOKUP(E270,Rec.!B:H,4,FALSE),"")</f>
        <v/>
      </c>
      <c r="C270" s="53" t="str">
        <f ca="1">IFERROR(VLOOKUP(E270,Rec.!B:H,5,FALSE),"")</f>
        <v/>
      </c>
      <c r="D270" s="52" t="str">
        <f ca="1">IFERROR(VLOOKUP(E270,Rec.!B:H,6,FALSE),"")</f>
        <v/>
      </c>
      <c r="E270" s="91" t="str">
        <f ca="1">IFERROR(VLOOKUP(ROW()-9,Rec.!T:U,2,FALSE),"")</f>
        <v/>
      </c>
      <c r="F270" s="99" t="str">
        <f ca="1">IF(AND(Inf.!C$10="Onsight",VLOOKUP(E270,Q1.SL!F:M,6,FALSE)="TOP"),VLOOKUP(E270,Q1.SL!F:M,6,FALSE)&amp;"("&amp;VLOOKUP(E270,Q1.SL!F:M,4,FALSE)&amp;")",VLOOKUP(E270,Q1.SL!F:M,6,FALSE))</f>
        <v/>
      </c>
      <c r="G270" s="99" t="str">
        <f ca="1">IF(AND(Inf.!C$10="Onsight",VLOOKUP(E270,Q2.SL!G:O,6,FALSE)="TOP"),VLOOKUP(E270,Q2.SL!G:O,6,FALSE)&amp;"("&amp;VLOOKUP(E270,Q2.SL!G:O,4,FALSE)&amp;")",VLOOKUP(E270,Q2.SL!G:O,6,FALSE))</f>
        <v/>
      </c>
      <c r="H270" s="125" t="str">
        <f ca="1">IF(AND(Inf.!C$10="Onsight",VLOOKUP(E270,Q3.SL!G:O,6,FALSE)="TOP"),VLOOKUP(E270,Q3.SL!G:O,6,FALSE)&amp;"("&amp;VLOOKUP(E270,Q3.SL!G:O,4,FALSE)&amp;")",VLOOKUP(E270,Q3.SL!G:O,6,FALSE))</f>
        <v/>
      </c>
      <c r="I270" s="125" t="str">
        <f ca="1">IF(AND(Inf.!C$10="Onsight",VLOOKUP(E270,Q4.SL!G:O,6,FALSE)="TOP"),VLOOKUP(E270,Q4.SL!G:O,6,FALSE)&amp;"("&amp;VLOOKUP(E270,Q4.SL!G:O,4,FALSE)&amp;")",VLOOKUP(E270,Q4.SL!G:O,6,FALSE))</f>
        <v/>
      </c>
      <c r="J270" s="54" t="str">
        <f ca="1">IFERROR(VLOOKUP(E270,Rec.!H:N,7,FALSE),"")</f>
        <v/>
      </c>
      <c r="K270" s="99" t="str">
        <f ca="1">IFERROR(VLOOKUP(E270,SF.SL!F:J,5,FALSE),"")</f>
        <v/>
      </c>
      <c r="L270" s="55" t="str">
        <f ca="1">IF(ROW()-9&gt;Inf.!$O$2,"",VLOOKUP(E270,SF.SL!F:J,4,FALSE))</f>
        <v/>
      </c>
      <c r="M270" s="54" t="str">
        <f ca="1">IF(ROW()-9&gt;Inf.!$O$2,"",VLOOKUP(E270,SF.SL!F:O,10,FALSE))</f>
        <v/>
      </c>
      <c r="N270" s="99">
        <f ca="1">IFERROR(VLOOKUP(E270,F.SL!F:J,5,FALSE),"")</f>
        <v>1.01</v>
      </c>
      <c r="O270" s="55" t="str">
        <f>IF(ROW()-9&gt;Inf.!$F$10,"",VLOOKUP(E270,F.SL!F:J,4,FALSE))</f>
        <v/>
      </c>
      <c r="P270" s="54" t="str">
        <f>IF(ROW()-9&gt;Inf.!$F$10,"",VLOOKUP(E270,F.SL!F:O,10,FALSE))</f>
        <v/>
      </c>
      <c r="Q270" s="50"/>
    </row>
    <row r="271" spans="1:17" ht="21.95" customHeight="1">
      <c r="A271" s="52" t="str">
        <f ca="1">IFERROR(VLOOKUP(E271,Rec.!Q:R,2,FALSE),"")</f>
        <v/>
      </c>
      <c r="B271" s="53" t="str">
        <f ca="1">IFERROR(VLOOKUP(E271,Rec.!B:H,4,FALSE),"")</f>
        <v/>
      </c>
      <c r="C271" s="53" t="str">
        <f ca="1">IFERROR(VLOOKUP(E271,Rec.!B:H,5,FALSE),"")</f>
        <v/>
      </c>
      <c r="D271" s="52" t="str">
        <f ca="1">IFERROR(VLOOKUP(E271,Rec.!B:H,6,FALSE),"")</f>
        <v/>
      </c>
      <c r="E271" s="91" t="str">
        <f ca="1">IFERROR(VLOOKUP(ROW()-9,Rec.!T:U,2,FALSE),"")</f>
        <v/>
      </c>
      <c r="F271" s="99" t="str">
        <f ca="1">IF(AND(Inf.!C$10="Onsight",VLOOKUP(E271,Q1.SL!F:M,6,FALSE)="TOP"),VLOOKUP(E271,Q1.SL!F:M,6,FALSE)&amp;"("&amp;VLOOKUP(E271,Q1.SL!F:M,4,FALSE)&amp;")",VLOOKUP(E271,Q1.SL!F:M,6,FALSE))</f>
        <v/>
      </c>
      <c r="G271" s="99" t="str">
        <f ca="1">IF(AND(Inf.!C$10="Onsight",VLOOKUP(E271,Q2.SL!G:O,6,FALSE)="TOP"),VLOOKUP(E271,Q2.SL!G:O,6,FALSE)&amp;"("&amp;VLOOKUP(E271,Q2.SL!G:O,4,FALSE)&amp;")",VLOOKUP(E271,Q2.SL!G:O,6,FALSE))</f>
        <v/>
      </c>
      <c r="H271" s="125" t="str">
        <f ca="1">IF(AND(Inf.!C$10="Onsight",VLOOKUP(E271,Q3.SL!G:O,6,FALSE)="TOP"),VLOOKUP(E271,Q3.SL!G:O,6,FALSE)&amp;"("&amp;VLOOKUP(E271,Q3.SL!G:O,4,FALSE)&amp;")",VLOOKUP(E271,Q3.SL!G:O,6,FALSE))</f>
        <v/>
      </c>
      <c r="I271" s="125" t="str">
        <f ca="1">IF(AND(Inf.!C$10="Onsight",VLOOKUP(E271,Q4.SL!G:O,6,FALSE)="TOP"),VLOOKUP(E271,Q4.SL!G:O,6,FALSE)&amp;"("&amp;VLOOKUP(E271,Q4.SL!G:O,4,FALSE)&amp;")",VLOOKUP(E271,Q4.SL!G:O,6,FALSE))</f>
        <v/>
      </c>
      <c r="J271" s="54" t="str">
        <f ca="1">IFERROR(VLOOKUP(E271,Rec.!H:N,7,FALSE),"")</f>
        <v/>
      </c>
      <c r="K271" s="99" t="str">
        <f ca="1">IFERROR(VLOOKUP(E271,SF.SL!F:J,5,FALSE),"")</f>
        <v/>
      </c>
      <c r="L271" s="55" t="str">
        <f ca="1">IF(ROW()-9&gt;Inf.!$O$2,"",VLOOKUP(E271,SF.SL!F:J,4,FALSE))</f>
        <v/>
      </c>
      <c r="M271" s="54" t="str">
        <f ca="1">IF(ROW()-9&gt;Inf.!$O$2,"",VLOOKUP(E271,SF.SL!F:O,10,FALSE))</f>
        <v/>
      </c>
      <c r="N271" s="99">
        <f ca="1">IFERROR(VLOOKUP(E271,F.SL!F:J,5,FALSE),"")</f>
        <v>1.01</v>
      </c>
      <c r="O271" s="55" t="str">
        <f>IF(ROW()-9&gt;Inf.!$F$10,"",VLOOKUP(E271,F.SL!F:J,4,FALSE))</f>
        <v/>
      </c>
      <c r="P271" s="54" t="str">
        <f>IF(ROW()-9&gt;Inf.!$F$10,"",VLOOKUP(E271,F.SL!F:O,10,FALSE))</f>
        <v/>
      </c>
      <c r="Q271" s="50"/>
    </row>
    <row r="272" spans="1:17" ht="21.95" customHeight="1">
      <c r="A272" s="52" t="str">
        <f ca="1">IFERROR(VLOOKUP(E272,Rec.!Q:R,2,FALSE),"")</f>
        <v/>
      </c>
      <c r="B272" s="53" t="str">
        <f ca="1">IFERROR(VLOOKUP(E272,Rec.!B:H,4,FALSE),"")</f>
        <v/>
      </c>
      <c r="C272" s="53" t="str">
        <f ca="1">IFERROR(VLOOKUP(E272,Rec.!B:H,5,FALSE),"")</f>
        <v/>
      </c>
      <c r="D272" s="52" t="str">
        <f ca="1">IFERROR(VLOOKUP(E272,Rec.!B:H,6,FALSE),"")</f>
        <v/>
      </c>
      <c r="E272" s="91" t="str">
        <f ca="1">IFERROR(VLOOKUP(ROW()-9,Rec.!T:U,2,FALSE),"")</f>
        <v/>
      </c>
      <c r="F272" s="99" t="str">
        <f ca="1">IF(AND(Inf.!C$10="Onsight",VLOOKUP(E272,Q1.SL!F:M,6,FALSE)="TOP"),VLOOKUP(E272,Q1.SL!F:M,6,FALSE)&amp;"("&amp;VLOOKUP(E272,Q1.SL!F:M,4,FALSE)&amp;")",VLOOKUP(E272,Q1.SL!F:M,6,FALSE))</f>
        <v/>
      </c>
      <c r="G272" s="99" t="str">
        <f ca="1">IF(AND(Inf.!C$10="Onsight",VLOOKUP(E272,Q2.SL!G:O,6,FALSE)="TOP"),VLOOKUP(E272,Q2.SL!G:O,6,FALSE)&amp;"("&amp;VLOOKUP(E272,Q2.SL!G:O,4,FALSE)&amp;")",VLOOKUP(E272,Q2.SL!G:O,6,FALSE))</f>
        <v/>
      </c>
      <c r="H272" s="125" t="str">
        <f ca="1">IF(AND(Inf.!C$10="Onsight",VLOOKUP(E272,Q3.SL!G:O,6,FALSE)="TOP"),VLOOKUP(E272,Q3.SL!G:O,6,FALSE)&amp;"("&amp;VLOOKUP(E272,Q3.SL!G:O,4,FALSE)&amp;")",VLOOKUP(E272,Q3.SL!G:O,6,FALSE))</f>
        <v/>
      </c>
      <c r="I272" s="125" t="str">
        <f ca="1">IF(AND(Inf.!C$10="Onsight",VLOOKUP(E272,Q4.SL!G:O,6,FALSE)="TOP"),VLOOKUP(E272,Q4.SL!G:O,6,FALSE)&amp;"("&amp;VLOOKUP(E272,Q4.SL!G:O,4,FALSE)&amp;")",VLOOKUP(E272,Q4.SL!G:O,6,FALSE))</f>
        <v/>
      </c>
      <c r="J272" s="54" t="str">
        <f ca="1">IFERROR(VLOOKUP(E272,Rec.!H:N,7,FALSE),"")</f>
        <v/>
      </c>
      <c r="K272" s="99" t="str">
        <f ca="1">IFERROR(VLOOKUP(E272,SF.SL!F:J,5,FALSE),"")</f>
        <v/>
      </c>
      <c r="L272" s="55" t="str">
        <f ca="1">IF(ROW()-9&gt;Inf.!$O$2,"",VLOOKUP(E272,SF.SL!F:J,4,FALSE))</f>
        <v/>
      </c>
      <c r="M272" s="54" t="str">
        <f ca="1">IF(ROW()-9&gt;Inf.!$O$2,"",VLOOKUP(E272,SF.SL!F:O,10,FALSE))</f>
        <v/>
      </c>
      <c r="N272" s="99">
        <f ca="1">IFERROR(VLOOKUP(E272,F.SL!F:J,5,FALSE),"")</f>
        <v>1.01</v>
      </c>
      <c r="O272" s="55" t="str">
        <f>IF(ROW()-9&gt;Inf.!$F$10,"",VLOOKUP(E272,F.SL!F:J,4,FALSE))</f>
        <v/>
      </c>
      <c r="P272" s="54" t="str">
        <f>IF(ROW()-9&gt;Inf.!$F$10,"",VLOOKUP(E272,F.SL!F:O,10,FALSE))</f>
        <v/>
      </c>
      <c r="Q272" s="50"/>
    </row>
    <row r="273" spans="1:17" ht="21.95" customHeight="1">
      <c r="A273" s="52" t="str">
        <f ca="1">IFERROR(VLOOKUP(E273,Rec.!Q:R,2,FALSE),"")</f>
        <v/>
      </c>
      <c r="B273" s="53" t="str">
        <f ca="1">IFERROR(VLOOKUP(E273,Rec.!B:H,4,FALSE),"")</f>
        <v/>
      </c>
      <c r="C273" s="53" t="str">
        <f ca="1">IFERROR(VLOOKUP(E273,Rec.!B:H,5,FALSE),"")</f>
        <v/>
      </c>
      <c r="D273" s="52" t="str">
        <f ca="1">IFERROR(VLOOKUP(E273,Rec.!B:H,6,FALSE),"")</f>
        <v/>
      </c>
      <c r="E273" s="91" t="str">
        <f ca="1">IFERROR(VLOOKUP(ROW()-9,Rec.!T:U,2,FALSE),"")</f>
        <v/>
      </c>
      <c r="F273" s="99" t="str">
        <f ca="1">IF(AND(Inf.!C$10="Onsight",VLOOKUP(E273,Q1.SL!F:M,6,FALSE)="TOP"),VLOOKUP(E273,Q1.SL!F:M,6,FALSE)&amp;"("&amp;VLOOKUP(E273,Q1.SL!F:M,4,FALSE)&amp;")",VLOOKUP(E273,Q1.SL!F:M,6,FALSE))</f>
        <v/>
      </c>
      <c r="G273" s="99" t="str">
        <f ca="1">IF(AND(Inf.!C$10="Onsight",VLOOKUP(E273,Q2.SL!G:O,6,FALSE)="TOP"),VLOOKUP(E273,Q2.SL!G:O,6,FALSE)&amp;"("&amp;VLOOKUP(E273,Q2.SL!G:O,4,FALSE)&amp;")",VLOOKUP(E273,Q2.SL!G:O,6,FALSE))</f>
        <v/>
      </c>
      <c r="H273" s="125" t="str">
        <f ca="1">IF(AND(Inf.!C$10="Onsight",VLOOKUP(E273,Q3.SL!G:O,6,FALSE)="TOP"),VLOOKUP(E273,Q3.SL!G:O,6,FALSE)&amp;"("&amp;VLOOKUP(E273,Q3.SL!G:O,4,FALSE)&amp;")",VLOOKUP(E273,Q3.SL!G:O,6,FALSE))</f>
        <v/>
      </c>
      <c r="I273" s="125" t="str">
        <f ca="1">IF(AND(Inf.!C$10="Onsight",VLOOKUP(E273,Q4.SL!G:O,6,FALSE)="TOP"),VLOOKUP(E273,Q4.SL!G:O,6,FALSE)&amp;"("&amp;VLOOKUP(E273,Q4.SL!G:O,4,FALSE)&amp;")",VLOOKUP(E273,Q4.SL!G:O,6,FALSE))</f>
        <v/>
      </c>
      <c r="J273" s="54" t="str">
        <f ca="1">IFERROR(VLOOKUP(E273,Rec.!H:N,7,FALSE),"")</f>
        <v/>
      </c>
      <c r="K273" s="99" t="str">
        <f ca="1">IFERROR(VLOOKUP(E273,SF.SL!F:J,5,FALSE),"")</f>
        <v/>
      </c>
      <c r="L273" s="55" t="str">
        <f ca="1">IF(ROW()-9&gt;Inf.!$O$2,"",VLOOKUP(E273,SF.SL!F:J,4,FALSE))</f>
        <v/>
      </c>
      <c r="M273" s="54" t="str">
        <f ca="1">IF(ROW()-9&gt;Inf.!$O$2,"",VLOOKUP(E273,SF.SL!F:O,10,FALSE))</f>
        <v/>
      </c>
      <c r="N273" s="99">
        <f ca="1">IFERROR(VLOOKUP(E273,F.SL!F:J,5,FALSE),"")</f>
        <v>1.01</v>
      </c>
      <c r="O273" s="55" t="str">
        <f>IF(ROW()-9&gt;Inf.!$F$10,"",VLOOKUP(E273,F.SL!F:J,4,FALSE))</f>
        <v/>
      </c>
      <c r="P273" s="54" t="str">
        <f>IF(ROW()-9&gt;Inf.!$F$10,"",VLOOKUP(E273,F.SL!F:O,10,FALSE))</f>
        <v/>
      </c>
      <c r="Q273" s="50"/>
    </row>
    <row r="274" spans="1:17" ht="21.95" customHeight="1">
      <c r="A274" s="52" t="str">
        <f ca="1">IFERROR(VLOOKUP(E274,Rec.!Q:R,2,FALSE),"")</f>
        <v/>
      </c>
      <c r="B274" s="53" t="str">
        <f ca="1">IFERROR(VLOOKUP(E274,Rec.!B:H,4,FALSE),"")</f>
        <v/>
      </c>
      <c r="C274" s="53" t="str">
        <f ca="1">IFERROR(VLOOKUP(E274,Rec.!B:H,5,FALSE),"")</f>
        <v/>
      </c>
      <c r="D274" s="52" t="str">
        <f ca="1">IFERROR(VLOOKUP(E274,Rec.!B:H,6,FALSE),"")</f>
        <v/>
      </c>
      <c r="E274" s="91" t="str">
        <f ca="1">IFERROR(VLOOKUP(ROW()-9,Rec.!T:U,2,FALSE),"")</f>
        <v/>
      </c>
      <c r="F274" s="99" t="str">
        <f ca="1">IF(AND(Inf.!C$10="Onsight",VLOOKUP(E274,Q1.SL!F:M,6,FALSE)="TOP"),VLOOKUP(E274,Q1.SL!F:M,6,FALSE)&amp;"("&amp;VLOOKUP(E274,Q1.SL!F:M,4,FALSE)&amp;")",VLOOKUP(E274,Q1.SL!F:M,6,FALSE))</f>
        <v/>
      </c>
      <c r="G274" s="99" t="str">
        <f ca="1">IF(AND(Inf.!C$10="Onsight",VLOOKUP(E274,Q2.SL!G:O,6,FALSE)="TOP"),VLOOKUP(E274,Q2.SL!G:O,6,FALSE)&amp;"("&amp;VLOOKUP(E274,Q2.SL!G:O,4,FALSE)&amp;")",VLOOKUP(E274,Q2.SL!G:O,6,FALSE))</f>
        <v/>
      </c>
      <c r="H274" s="125" t="str">
        <f ca="1">IF(AND(Inf.!C$10="Onsight",VLOOKUP(E274,Q3.SL!G:O,6,FALSE)="TOP"),VLOOKUP(E274,Q3.SL!G:O,6,FALSE)&amp;"("&amp;VLOOKUP(E274,Q3.SL!G:O,4,FALSE)&amp;")",VLOOKUP(E274,Q3.SL!G:O,6,FALSE))</f>
        <v/>
      </c>
      <c r="I274" s="125" t="str">
        <f ca="1">IF(AND(Inf.!C$10="Onsight",VLOOKUP(E274,Q4.SL!G:O,6,FALSE)="TOP"),VLOOKUP(E274,Q4.SL!G:O,6,FALSE)&amp;"("&amp;VLOOKUP(E274,Q4.SL!G:O,4,FALSE)&amp;")",VLOOKUP(E274,Q4.SL!G:O,6,FALSE))</f>
        <v/>
      </c>
      <c r="J274" s="54" t="str">
        <f ca="1">IFERROR(VLOOKUP(E274,Rec.!H:N,7,FALSE),"")</f>
        <v/>
      </c>
      <c r="K274" s="99" t="str">
        <f ca="1">IFERROR(VLOOKUP(E274,SF.SL!F:J,5,FALSE),"")</f>
        <v/>
      </c>
      <c r="L274" s="55" t="str">
        <f ca="1">IF(ROW()-9&gt;Inf.!$O$2,"",VLOOKUP(E274,SF.SL!F:J,4,FALSE))</f>
        <v/>
      </c>
      <c r="M274" s="54" t="str">
        <f ca="1">IF(ROW()-9&gt;Inf.!$O$2,"",VLOOKUP(E274,SF.SL!F:O,10,FALSE))</f>
        <v/>
      </c>
      <c r="N274" s="99">
        <f ca="1">IFERROR(VLOOKUP(E274,F.SL!F:J,5,FALSE),"")</f>
        <v>1.01</v>
      </c>
      <c r="O274" s="55" t="str">
        <f>IF(ROW()-9&gt;Inf.!$F$10,"",VLOOKUP(E274,F.SL!F:J,4,FALSE))</f>
        <v/>
      </c>
      <c r="P274" s="54" t="str">
        <f>IF(ROW()-9&gt;Inf.!$F$10,"",VLOOKUP(E274,F.SL!F:O,10,FALSE))</f>
        <v/>
      </c>
      <c r="Q274" s="50"/>
    </row>
    <row r="275" spans="1:17" ht="21.95" customHeight="1">
      <c r="A275" s="52" t="str">
        <f ca="1">IFERROR(VLOOKUP(E275,Rec.!Q:R,2,FALSE),"")</f>
        <v/>
      </c>
      <c r="B275" s="53" t="str">
        <f ca="1">IFERROR(VLOOKUP(E275,Rec.!B:H,4,FALSE),"")</f>
        <v/>
      </c>
      <c r="C275" s="53" t="str">
        <f ca="1">IFERROR(VLOOKUP(E275,Rec.!B:H,5,FALSE),"")</f>
        <v/>
      </c>
      <c r="D275" s="52" t="str">
        <f ca="1">IFERROR(VLOOKUP(E275,Rec.!B:H,6,FALSE),"")</f>
        <v/>
      </c>
      <c r="E275" s="91" t="str">
        <f ca="1">IFERROR(VLOOKUP(ROW()-9,Rec.!T:U,2,FALSE),"")</f>
        <v/>
      </c>
      <c r="F275" s="99" t="str">
        <f ca="1">IF(AND(Inf.!C$10="Onsight",VLOOKUP(E275,Q1.SL!F:M,6,FALSE)="TOP"),VLOOKUP(E275,Q1.SL!F:M,6,FALSE)&amp;"("&amp;VLOOKUP(E275,Q1.SL!F:M,4,FALSE)&amp;")",VLOOKUP(E275,Q1.SL!F:M,6,FALSE))</f>
        <v/>
      </c>
      <c r="G275" s="99" t="str">
        <f ca="1">IF(AND(Inf.!C$10="Onsight",VLOOKUP(E275,Q2.SL!G:O,6,FALSE)="TOP"),VLOOKUP(E275,Q2.SL!G:O,6,FALSE)&amp;"("&amp;VLOOKUP(E275,Q2.SL!G:O,4,FALSE)&amp;")",VLOOKUP(E275,Q2.SL!G:O,6,FALSE))</f>
        <v/>
      </c>
      <c r="H275" s="125" t="str">
        <f ca="1">IF(AND(Inf.!C$10="Onsight",VLOOKUP(E275,Q3.SL!G:O,6,FALSE)="TOP"),VLOOKUP(E275,Q3.SL!G:O,6,FALSE)&amp;"("&amp;VLOOKUP(E275,Q3.SL!G:O,4,FALSE)&amp;")",VLOOKUP(E275,Q3.SL!G:O,6,FALSE))</f>
        <v/>
      </c>
      <c r="I275" s="125" t="str">
        <f ca="1">IF(AND(Inf.!C$10="Onsight",VLOOKUP(E275,Q4.SL!G:O,6,FALSE)="TOP"),VLOOKUP(E275,Q4.SL!G:O,6,FALSE)&amp;"("&amp;VLOOKUP(E275,Q4.SL!G:O,4,FALSE)&amp;")",VLOOKUP(E275,Q4.SL!G:O,6,FALSE))</f>
        <v/>
      </c>
      <c r="J275" s="54" t="str">
        <f ca="1">IFERROR(VLOOKUP(E275,Rec.!H:N,7,FALSE),"")</f>
        <v/>
      </c>
      <c r="K275" s="99" t="str">
        <f ca="1">IFERROR(VLOOKUP(E275,SF.SL!F:J,5,FALSE),"")</f>
        <v/>
      </c>
      <c r="L275" s="55" t="str">
        <f ca="1">IF(ROW()-9&gt;Inf.!$O$2,"",VLOOKUP(E275,SF.SL!F:J,4,FALSE))</f>
        <v/>
      </c>
      <c r="M275" s="54" t="str">
        <f ca="1">IF(ROW()-9&gt;Inf.!$O$2,"",VLOOKUP(E275,SF.SL!F:O,10,FALSE))</f>
        <v/>
      </c>
      <c r="N275" s="99">
        <f ca="1">IFERROR(VLOOKUP(E275,F.SL!F:J,5,FALSE),"")</f>
        <v>1.01</v>
      </c>
      <c r="O275" s="55" t="str">
        <f>IF(ROW()-9&gt;Inf.!$F$10,"",VLOOKUP(E275,F.SL!F:J,4,FALSE))</f>
        <v/>
      </c>
      <c r="P275" s="54" t="str">
        <f>IF(ROW()-9&gt;Inf.!$F$10,"",VLOOKUP(E275,F.SL!F:O,10,FALSE))</f>
        <v/>
      </c>
      <c r="Q275" s="50"/>
    </row>
    <row r="276" spans="1:17" ht="21.95" customHeight="1">
      <c r="A276" s="52" t="str">
        <f ca="1">IFERROR(VLOOKUP(E276,Rec.!Q:R,2,FALSE),"")</f>
        <v/>
      </c>
      <c r="B276" s="53" t="str">
        <f ca="1">IFERROR(VLOOKUP(E276,Rec.!B:H,4,FALSE),"")</f>
        <v/>
      </c>
      <c r="C276" s="53" t="str">
        <f ca="1">IFERROR(VLOOKUP(E276,Rec.!B:H,5,FALSE),"")</f>
        <v/>
      </c>
      <c r="D276" s="52" t="str">
        <f ca="1">IFERROR(VLOOKUP(E276,Rec.!B:H,6,FALSE),"")</f>
        <v/>
      </c>
      <c r="E276" s="91" t="str">
        <f ca="1">IFERROR(VLOOKUP(ROW()-9,Rec.!T:U,2,FALSE),"")</f>
        <v/>
      </c>
      <c r="F276" s="99" t="str">
        <f ca="1">IF(AND(Inf.!C$10="Onsight",VLOOKUP(E276,Q1.SL!F:M,6,FALSE)="TOP"),VLOOKUP(E276,Q1.SL!F:M,6,FALSE)&amp;"("&amp;VLOOKUP(E276,Q1.SL!F:M,4,FALSE)&amp;")",VLOOKUP(E276,Q1.SL!F:M,6,FALSE))</f>
        <v/>
      </c>
      <c r="G276" s="99" t="str">
        <f ca="1">IF(AND(Inf.!C$10="Onsight",VLOOKUP(E276,Q2.SL!G:O,6,FALSE)="TOP"),VLOOKUP(E276,Q2.SL!G:O,6,FALSE)&amp;"("&amp;VLOOKUP(E276,Q2.SL!G:O,4,FALSE)&amp;")",VLOOKUP(E276,Q2.SL!G:O,6,FALSE))</f>
        <v/>
      </c>
      <c r="H276" s="125" t="str">
        <f ca="1">IF(AND(Inf.!C$10="Onsight",VLOOKUP(E276,Q3.SL!G:O,6,FALSE)="TOP"),VLOOKUP(E276,Q3.SL!G:O,6,FALSE)&amp;"("&amp;VLOOKUP(E276,Q3.SL!G:O,4,FALSE)&amp;")",VLOOKUP(E276,Q3.SL!G:O,6,FALSE))</f>
        <v/>
      </c>
      <c r="I276" s="125" t="str">
        <f ca="1">IF(AND(Inf.!C$10="Onsight",VLOOKUP(E276,Q4.SL!G:O,6,FALSE)="TOP"),VLOOKUP(E276,Q4.SL!G:O,6,FALSE)&amp;"("&amp;VLOOKUP(E276,Q4.SL!G:O,4,FALSE)&amp;")",VLOOKUP(E276,Q4.SL!G:O,6,FALSE))</f>
        <v/>
      </c>
      <c r="J276" s="54" t="str">
        <f ca="1">IFERROR(VLOOKUP(E276,Rec.!H:N,7,FALSE),"")</f>
        <v/>
      </c>
      <c r="K276" s="99" t="str">
        <f ca="1">IFERROR(VLOOKUP(E276,SF.SL!F:J,5,FALSE),"")</f>
        <v/>
      </c>
      <c r="L276" s="55" t="str">
        <f ca="1">IF(ROW()-9&gt;Inf.!$O$2,"",VLOOKUP(E276,SF.SL!F:J,4,FALSE))</f>
        <v/>
      </c>
      <c r="M276" s="54" t="str">
        <f ca="1">IF(ROW()-9&gt;Inf.!$O$2,"",VLOOKUP(E276,SF.SL!F:O,10,FALSE))</f>
        <v/>
      </c>
      <c r="N276" s="99">
        <f ca="1">IFERROR(VLOOKUP(E276,F.SL!F:J,5,FALSE),"")</f>
        <v>1.01</v>
      </c>
      <c r="O276" s="55" t="str">
        <f>IF(ROW()-9&gt;Inf.!$F$10,"",VLOOKUP(E276,F.SL!F:J,4,FALSE))</f>
        <v/>
      </c>
      <c r="P276" s="54" t="str">
        <f>IF(ROW()-9&gt;Inf.!$F$10,"",VLOOKUP(E276,F.SL!F:O,10,FALSE))</f>
        <v/>
      </c>
      <c r="Q276" s="50"/>
    </row>
    <row r="277" spans="1:17" ht="21.95" customHeight="1">
      <c r="A277" s="52" t="str">
        <f ca="1">IFERROR(VLOOKUP(E277,Rec.!Q:R,2,FALSE),"")</f>
        <v/>
      </c>
      <c r="B277" s="53" t="str">
        <f ca="1">IFERROR(VLOOKUP(E277,Rec.!B:H,4,FALSE),"")</f>
        <v/>
      </c>
      <c r="C277" s="53" t="str">
        <f ca="1">IFERROR(VLOOKUP(E277,Rec.!B:H,5,FALSE),"")</f>
        <v/>
      </c>
      <c r="D277" s="52" t="str">
        <f ca="1">IFERROR(VLOOKUP(E277,Rec.!B:H,6,FALSE),"")</f>
        <v/>
      </c>
      <c r="E277" s="91" t="str">
        <f ca="1">IFERROR(VLOOKUP(ROW()-9,Rec.!T:U,2,FALSE),"")</f>
        <v/>
      </c>
      <c r="F277" s="99" t="str">
        <f ca="1">IF(AND(Inf.!C$10="Onsight",VLOOKUP(E277,Q1.SL!F:M,6,FALSE)="TOP"),VLOOKUP(E277,Q1.SL!F:M,6,FALSE)&amp;"("&amp;VLOOKUP(E277,Q1.SL!F:M,4,FALSE)&amp;")",VLOOKUP(E277,Q1.SL!F:M,6,FALSE))</f>
        <v/>
      </c>
      <c r="G277" s="99" t="str">
        <f ca="1">IF(AND(Inf.!C$10="Onsight",VLOOKUP(E277,Q2.SL!G:O,6,FALSE)="TOP"),VLOOKUP(E277,Q2.SL!G:O,6,FALSE)&amp;"("&amp;VLOOKUP(E277,Q2.SL!G:O,4,FALSE)&amp;")",VLOOKUP(E277,Q2.SL!G:O,6,FALSE))</f>
        <v/>
      </c>
      <c r="H277" s="125" t="str">
        <f ca="1">IF(AND(Inf.!C$10="Onsight",VLOOKUP(E277,Q3.SL!G:O,6,FALSE)="TOP"),VLOOKUP(E277,Q3.SL!G:O,6,FALSE)&amp;"("&amp;VLOOKUP(E277,Q3.SL!G:O,4,FALSE)&amp;")",VLOOKUP(E277,Q3.SL!G:O,6,FALSE))</f>
        <v/>
      </c>
      <c r="I277" s="125" t="str">
        <f ca="1">IF(AND(Inf.!C$10="Onsight",VLOOKUP(E277,Q4.SL!G:O,6,FALSE)="TOP"),VLOOKUP(E277,Q4.SL!G:O,6,FALSE)&amp;"("&amp;VLOOKUP(E277,Q4.SL!G:O,4,FALSE)&amp;")",VLOOKUP(E277,Q4.SL!G:O,6,FALSE))</f>
        <v/>
      </c>
      <c r="J277" s="54" t="str">
        <f ca="1">IFERROR(VLOOKUP(E277,Rec.!H:N,7,FALSE),"")</f>
        <v/>
      </c>
      <c r="K277" s="99" t="str">
        <f ca="1">IFERROR(VLOOKUP(E277,SF.SL!F:J,5,FALSE),"")</f>
        <v/>
      </c>
      <c r="L277" s="55" t="str">
        <f ca="1">IF(ROW()-9&gt;Inf.!$O$2,"",VLOOKUP(E277,SF.SL!F:J,4,FALSE))</f>
        <v/>
      </c>
      <c r="M277" s="54" t="str">
        <f ca="1">IF(ROW()-9&gt;Inf.!$O$2,"",VLOOKUP(E277,SF.SL!F:O,10,FALSE))</f>
        <v/>
      </c>
      <c r="N277" s="99">
        <f ca="1">IFERROR(VLOOKUP(E277,F.SL!F:J,5,FALSE),"")</f>
        <v>1.01</v>
      </c>
      <c r="O277" s="55" t="str">
        <f>IF(ROW()-9&gt;Inf.!$F$10,"",VLOOKUP(E277,F.SL!F:J,4,FALSE))</f>
        <v/>
      </c>
      <c r="P277" s="54" t="str">
        <f>IF(ROW()-9&gt;Inf.!$F$10,"",VLOOKUP(E277,F.SL!F:O,10,FALSE))</f>
        <v/>
      </c>
      <c r="Q277" s="50"/>
    </row>
    <row r="278" spans="1:17" ht="21.95" customHeight="1">
      <c r="A278" s="52" t="str">
        <f ca="1">IFERROR(VLOOKUP(E278,Rec.!Q:R,2,FALSE),"")</f>
        <v/>
      </c>
      <c r="B278" s="53" t="str">
        <f ca="1">IFERROR(VLOOKUP(E278,Rec.!B:H,4,FALSE),"")</f>
        <v/>
      </c>
      <c r="C278" s="53" t="str">
        <f ca="1">IFERROR(VLOOKUP(E278,Rec.!B:H,5,FALSE),"")</f>
        <v/>
      </c>
      <c r="D278" s="52" t="str">
        <f ca="1">IFERROR(VLOOKUP(E278,Rec.!B:H,6,FALSE),"")</f>
        <v/>
      </c>
      <c r="E278" s="91" t="str">
        <f ca="1">IFERROR(VLOOKUP(ROW()-9,Rec.!T:U,2,FALSE),"")</f>
        <v/>
      </c>
      <c r="F278" s="99" t="str">
        <f ca="1">IF(AND(Inf.!C$10="Onsight",VLOOKUP(E278,Q1.SL!F:M,6,FALSE)="TOP"),VLOOKUP(E278,Q1.SL!F:M,6,FALSE)&amp;"("&amp;VLOOKUP(E278,Q1.SL!F:M,4,FALSE)&amp;")",VLOOKUP(E278,Q1.SL!F:M,6,FALSE))</f>
        <v/>
      </c>
      <c r="G278" s="99" t="str">
        <f ca="1">IF(AND(Inf.!C$10="Onsight",VLOOKUP(E278,Q2.SL!G:O,6,FALSE)="TOP"),VLOOKUP(E278,Q2.SL!G:O,6,FALSE)&amp;"("&amp;VLOOKUP(E278,Q2.SL!G:O,4,FALSE)&amp;")",VLOOKUP(E278,Q2.SL!G:O,6,FALSE))</f>
        <v/>
      </c>
      <c r="H278" s="125" t="str">
        <f ca="1">IF(AND(Inf.!C$10="Onsight",VLOOKUP(E278,Q3.SL!G:O,6,FALSE)="TOP"),VLOOKUP(E278,Q3.SL!G:O,6,FALSE)&amp;"("&amp;VLOOKUP(E278,Q3.SL!G:O,4,FALSE)&amp;")",VLOOKUP(E278,Q3.SL!G:O,6,FALSE))</f>
        <v/>
      </c>
      <c r="I278" s="125" t="str">
        <f ca="1">IF(AND(Inf.!C$10="Onsight",VLOOKUP(E278,Q4.SL!G:O,6,FALSE)="TOP"),VLOOKUP(E278,Q4.SL!G:O,6,FALSE)&amp;"("&amp;VLOOKUP(E278,Q4.SL!G:O,4,FALSE)&amp;")",VLOOKUP(E278,Q4.SL!G:O,6,FALSE))</f>
        <v/>
      </c>
      <c r="J278" s="54" t="str">
        <f ca="1">IFERROR(VLOOKUP(E278,Rec.!H:N,7,FALSE),"")</f>
        <v/>
      </c>
      <c r="K278" s="99" t="str">
        <f ca="1">IFERROR(VLOOKUP(E278,SF.SL!F:J,5,FALSE),"")</f>
        <v/>
      </c>
      <c r="L278" s="55" t="str">
        <f ca="1">IF(ROW()-9&gt;Inf.!$O$2,"",VLOOKUP(E278,SF.SL!F:J,4,FALSE))</f>
        <v/>
      </c>
      <c r="M278" s="54" t="str">
        <f ca="1">IF(ROW()-9&gt;Inf.!$O$2,"",VLOOKUP(E278,SF.SL!F:O,10,FALSE))</f>
        <v/>
      </c>
      <c r="N278" s="99">
        <f ca="1">IFERROR(VLOOKUP(E278,F.SL!F:J,5,FALSE),"")</f>
        <v>1.01</v>
      </c>
      <c r="O278" s="55" t="str">
        <f>IF(ROW()-9&gt;Inf.!$F$10,"",VLOOKUP(E278,F.SL!F:J,4,FALSE))</f>
        <v/>
      </c>
      <c r="P278" s="54" t="str">
        <f>IF(ROW()-9&gt;Inf.!$F$10,"",VLOOKUP(E278,F.SL!F:O,10,FALSE))</f>
        <v/>
      </c>
      <c r="Q278" s="50"/>
    </row>
    <row r="279" spans="1:17" ht="21.95" customHeight="1">
      <c r="A279" s="52" t="str">
        <f ca="1">IFERROR(VLOOKUP(E279,Rec.!Q:R,2,FALSE),"")</f>
        <v/>
      </c>
      <c r="B279" s="53" t="str">
        <f ca="1">IFERROR(VLOOKUP(E279,Rec.!B:H,4,FALSE),"")</f>
        <v/>
      </c>
      <c r="C279" s="53" t="str">
        <f ca="1">IFERROR(VLOOKUP(E279,Rec.!B:H,5,FALSE),"")</f>
        <v/>
      </c>
      <c r="D279" s="52" t="str">
        <f ca="1">IFERROR(VLOOKUP(E279,Rec.!B:H,6,FALSE),"")</f>
        <v/>
      </c>
      <c r="E279" s="91" t="str">
        <f ca="1">IFERROR(VLOOKUP(ROW()-9,Rec.!T:U,2,FALSE),"")</f>
        <v/>
      </c>
      <c r="F279" s="99" t="str">
        <f ca="1">IF(AND(Inf.!C$10="Onsight",VLOOKUP(E279,Q1.SL!F:M,6,FALSE)="TOP"),VLOOKUP(E279,Q1.SL!F:M,6,FALSE)&amp;"("&amp;VLOOKUP(E279,Q1.SL!F:M,4,FALSE)&amp;")",VLOOKUP(E279,Q1.SL!F:M,6,FALSE))</f>
        <v/>
      </c>
      <c r="G279" s="99" t="str">
        <f ca="1">IF(AND(Inf.!C$10="Onsight",VLOOKUP(E279,Q2.SL!G:O,6,FALSE)="TOP"),VLOOKUP(E279,Q2.SL!G:O,6,FALSE)&amp;"("&amp;VLOOKUP(E279,Q2.SL!G:O,4,FALSE)&amp;")",VLOOKUP(E279,Q2.SL!G:O,6,FALSE))</f>
        <v/>
      </c>
      <c r="H279" s="125" t="str">
        <f ca="1">IF(AND(Inf.!C$10="Onsight",VLOOKUP(E279,Q3.SL!G:O,6,FALSE)="TOP"),VLOOKUP(E279,Q3.SL!G:O,6,FALSE)&amp;"("&amp;VLOOKUP(E279,Q3.SL!G:O,4,FALSE)&amp;")",VLOOKUP(E279,Q3.SL!G:O,6,FALSE))</f>
        <v/>
      </c>
      <c r="I279" s="125" t="str">
        <f ca="1">IF(AND(Inf.!C$10="Onsight",VLOOKUP(E279,Q4.SL!G:O,6,FALSE)="TOP"),VLOOKUP(E279,Q4.SL!G:O,6,FALSE)&amp;"("&amp;VLOOKUP(E279,Q4.SL!G:O,4,FALSE)&amp;")",VLOOKUP(E279,Q4.SL!G:O,6,FALSE))</f>
        <v/>
      </c>
      <c r="J279" s="54" t="str">
        <f ca="1">IFERROR(VLOOKUP(E279,Rec.!H:N,7,FALSE),"")</f>
        <v/>
      </c>
      <c r="K279" s="99" t="str">
        <f ca="1">IFERROR(VLOOKUP(E279,SF.SL!F:J,5,FALSE),"")</f>
        <v/>
      </c>
      <c r="L279" s="55" t="str">
        <f ca="1">IF(ROW()-9&gt;Inf.!$O$2,"",VLOOKUP(E279,SF.SL!F:J,4,FALSE))</f>
        <v/>
      </c>
      <c r="M279" s="54" t="str">
        <f ca="1">IF(ROW()-9&gt;Inf.!$O$2,"",VLOOKUP(E279,SF.SL!F:O,10,FALSE))</f>
        <v/>
      </c>
      <c r="N279" s="99">
        <f ca="1">IFERROR(VLOOKUP(E279,F.SL!F:J,5,FALSE),"")</f>
        <v>1.01</v>
      </c>
      <c r="O279" s="55" t="str">
        <f>IF(ROW()-9&gt;Inf.!$F$10,"",VLOOKUP(E279,F.SL!F:J,4,FALSE))</f>
        <v/>
      </c>
      <c r="P279" s="54" t="str">
        <f>IF(ROW()-9&gt;Inf.!$F$10,"",VLOOKUP(E279,F.SL!F:O,10,FALSE))</f>
        <v/>
      </c>
      <c r="Q279" s="50"/>
    </row>
    <row r="280" spans="1:17" ht="21.95" customHeight="1">
      <c r="A280" s="52" t="str">
        <f ca="1">IFERROR(VLOOKUP(E280,Rec.!Q:R,2,FALSE),"")</f>
        <v/>
      </c>
      <c r="B280" s="53" t="str">
        <f ca="1">IFERROR(VLOOKUP(E280,Rec.!B:H,4,FALSE),"")</f>
        <v/>
      </c>
      <c r="C280" s="53" t="str">
        <f ca="1">IFERROR(VLOOKUP(E280,Rec.!B:H,5,FALSE),"")</f>
        <v/>
      </c>
      <c r="D280" s="52" t="str">
        <f ca="1">IFERROR(VLOOKUP(E280,Rec.!B:H,6,FALSE),"")</f>
        <v/>
      </c>
      <c r="E280" s="91" t="str">
        <f ca="1">IFERROR(VLOOKUP(ROW()-9,Rec.!T:U,2,FALSE),"")</f>
        <v/>
      </c>
      <c r="F280" s="99" t="str">
        <f ca="1">IF(AND(Inf.!C$10="Onsight",VLOOKUP(E280,Q1.SL!F:M,6,FALSE)="TOP"),VLOOKUP(E280,Q1.SL!F:M,6,FALSE)&amp;"("&amp;VLOOKUP(E280,Q1.SL!F:M,4,FALSE)&amp;")",VLOOKUP(E280,Q1.SL!F:M,6,FALSE))</f>
        <v/>
      </c>
      <c r="G280" s="99" t="str">
        <f ca="1">IF(AND(Inf.!C$10="Onsight",VLOOKUP(E280,Q2.SL!G:O,6,FALSE)="TOP"),VLOOKUP(E280,Q2.SL!G:O,6,FALSE)&amp;"("&amp;VLOOKUP(E280,Q2.SL!G:O,4,FALSE)&amp;")",VLOOKUP(E280,Q2.SL!G:O,6,FALSE))</f>
        <v/>
      </c>
      <c r="H280" s="125" t="str">
        <f ca="1">IF(AND(Inf.!C$10="Onsight",VLOOKUP(E280,Q3.SL!G:O,6,FALSE)="TOP"),VLOOKUP(E280,Q3.SL!G:O,6,FALSE)&amp;"("&amp;VLOOKUP(E280,Q3.SL!G:O,4,FALSE)&amp;")",VLOOKUP(E280,Q3.SL!G:O,6,FALSE))</f>
        <v/>
      </c>
      <c r="I280" s="125" t="str">
        <f ca="1">IF(AND(Inf.!C$10="Onsight",VLOOKUP(E280,Q4.SL!G:O,6,FALSE)="TOP"),VLOOKUP(E280,Q4.SL!G:O,6,FALSE)&amp;"("&amp;VLOOKUP(E280,Q4.SL!G:O,4,FALSE)&amp;")",VLOOKUP(E280,Q4.SL!G:O,6,FALSE))</f>
        <v/>
      </c>
      <c r="J280" s="54" t="str">
        <f ca="1">IFERROR(VLOOKUP(E280,Rec.!H:N,7,FALSE),"")</f>
        <v/>
      </c>
      <c r="K280" s="99" t="str">
        <f ca="1">IFERROR(VLOOKUP(E280,SF.SL!F:J,5,FALSE),"")</f>
        <v/>
      </c>
      <c r="L280" s="55" t="str">
        <f ca="1">IF(ROW()-9&gt;Inf.!$O$2,"",VLOOKUP(E280,SF.SL!F:J,4,FALSE))</f>
        <v/>
      </c>
      <c r="M280" s="54" t="str">
        <f ca="1">IF(ROW()-9&gt;Inf.!$O$2,"",VLOOKUP(E280,SF.SL!F:O,10,FALSE))</f>
        <v/>
      </c>
      <c r="N280" s="99">
        <f ca="1">IFERROR(VLOOKUP(E280,F.SL!F:J,5,FALSE),"")</f>
        <v>1.01</v>
      </c>
      <c r="O280" s="55" t="str">
        <f>IF(ROW()-9&gt;Inf.!$F$10,"",VLOOKUP(E280,F.SL!F:J,4,FALSE))</f>
        <v/>
      </c>
      <c r="P280" s="54" t="str">
        <f>IF(ROW()-9&gt;Inf.!$F$10,"",VLOOKUP(E280,F.SL!F:O,10,FALSE))</f>
        <v/>
      </c>
      <c r="Q280" s="50"/>
    </row>
    <row r="281" spans="1:17" ht="21.95" customHeight="1">
      <c r="A281" s="52" t="str">
        <f ca="1">IFERROR(VLOOKUP(E281,Rec.!Q:R,2,FALSE),"")</f>
        <v/>
      </c>
      <c r="B281" s="53" t="str">
        <f ca="1">IFERROR(VLOOKUP(E281,Rec.!B:H,4,FALSE),"")</f>
        <v/>
      </c>
      <c r="C281" s="53" t="str">
        <f ca="1">IFERROR(VLOOKUP(E281,Rec.!B:H,5,FALSE),"")</f>
        <v/>
      </c>
      <c r="D281" s="52" t="str">
        <f ca="1">IFERROR(VLOOKUP(E281,Rec.!B:H,6,FALSE),"")</f>
        <v/>
      </c>
      <c r="E281" s="91" t="str">
        <f ca="1">IFERROR(VLOOKUP(ROW()-9,Rec.!T:U,2,FALSE),"")</f>
        <v/>
      </c>
      <c r="F281" s="99" t="str">
        <f ca="1">IF(AND(Inf.!C$10="Onsight",VLOOKUP(E281,Q1.SL!F:M,6,FALSE)="TOP"),VLOOKUP(E281,Q1.SL!F:M,6,FALSE)&amp;"("&amp;VLOOKUP(E281,Q1.SL!F:M,4,FALSE)&amp;")",VLOOKUP(E281,Q1.SL!F:M,6,FALSE))</f>
        <v/>
      </c>
      <c r="G281" s="99" t="str">
        <f ca="1">IF(AND(Inf.!C$10="Onsight",VLOOKUP(E281,Q2.SL!G:O,6,FALSE)="TOP"),VLOOKUP(E281,Q2.SL!G:O,6,FALSE)&amp;"("&amp;VLOOKUP(E281,Q2.SL!G:O,4,FALSE)&amp;")",VLOOKUP(E281,Q2.SL!G:O,6,FALSE))</f>
        <v/>
      </c>
      <c r="H281" s="125" t="str">
        <f ca="1">IF(AND(Inf.!C$10="Onsight",VLOOKUP(E281,Q3.SL!G:O,6,FALSE)="TOP"),VLOOKUP(E281,Q3.SL!G:O,6,FALSE)&amp;"("&amp;VLOOKUP(E281,Q3.SL!G:O,4,FALSE)&amp;")",VLOOKUP(E281,Q3.SL!G:O,6,FALSE))</f>
        <v/>
      </c>
      <c r="I281" s="125" t="str">
        <f ca="1">IF(AND(Inf.!C$10="Onsight",VLOOKUP(E281,Q4.SL!G:O,6,FALSE)="TOP"),VLOOKUP(E281,Q4.SL!G:O,6,FALSE)&amp;"("&amp;VLOOKUP(E281,Q4.SL!G:O,4,FALSE)&amp;")",VLOOKUP(E281,Q4.SL!G:O,6,FALSE))</f>
        <v/>
      </c>
      <c r="J281" s="54" t="str">
        <f ca="1">IFERROR(VLOOKUP(E281,Rec.!H:N,7,FALSE),"")</f>
        <v/>
      </c>
      <c r="K281" s="99" t="str">
        <f ca="1">IFERROR(VLOOKUP(E281,SF.SL!F:J,5,FALSE),"")</f>
        <v/>
      </c>
      <c r="L281" s="55" t="str">
        <f ca="1">IF(ROW()-9&gt;Inf.!$O$2,"",VLOOKUP(E281,SF.SL!F:J,4,FALSE))</f>
        <v/>
      </c>
      <c r="M281" s="54" t="str">
        <f ca="1">IF(ROW()-9&gt;Inf.!$O$2,"",VLOOKUP(E281,SF.SL!F:O,10,FALSE))</f>
        <v/>
      </c>
      <c r="N281" s="99">
        <f ca="1">IFERROR(VLOOKUP(E281,F.SL!F:J,5,FALSE),"")</f>
        <v>1.01</v>
      </c>
      <c r="O281" s="55" t="str">
        <f>IF(ROW()-9&gt;Inf.!$F$10,"",VLOOKUP(E281,F.SL!F:J,4,FALSE))</f>
        <v/>
      </c>
      <c r="P281" s="54" t="str">
        <f>IF(ROW()-9&gt;Inf.!$F$10,"",VLOOKUP(E281,F.SL!F:O,10,FALSE))</f>
        <v/>
      </c>
      <c r="Q281" s="50"/>
    </row>
    <row r="282" spans="1:17" ht="21.95" customHeight="1">
      <c r="A282" s="52" t="str">
        <f ca="1">IFERROR(VLOOKUP(E282,Rec.!Q:R,2,FALSE),"")</f>
        <v/>
      </c>
      <c r="B282" s="53" t="str">
        <f ca="1">IFERROR(VLOOKUP(E282,Rec.!B:H,4,FALSE),"")</f>
        <v/>
      </c>
      <c r="C282" s="53" t="str">
        <f ca="1">IFERROR(VLOOKUP(E282,Rec.!B:H,5,FALSE),"")</f>
        <v/>
      </c>
      <c r="D282" s="52" t="str">
        <f ca="1">IFERROR(VLOOKUP(E282,Rec.!B:H,6,FALSE),"")</f>
        <v/>
      </c>
      <c r="E282" s="91" t="str">
        <f ca="1">IFERROR(VLOOKUP(ROW()-9,Rec.!T:U,2,FALSE),"")</f>
        <v/>
      </c>
      <c r="F282" s="99" t="str">
        <f ca="1">IF(AND(Inf.!C$10="Onsight",VLOOKUP(E282,Q1.SL!F:M,6,FALSE)="TOP"),VLOOKUP(E282,Q1.SL!F:M,6,FALSE)&amp;"("&amp;VLOOKUP(E282,Q1.SL!F:M,4,FALSE)&amp;")",VLOOKUP(E282,Q1.SL!F:M,6,FALSE))</f>
        <v/>
      </c>
      <c r="G282" s="99" t="str">
        <f ca="1">IF(AND(Inf.!C$10="Onsight",VLOOKUP(E282,Q2.SL!G:O,6,FALSE)="TOP"),VLOOKUP(E282,Q2.SL!G:O,6,FALSE)&amp;"("&amp;VLOOKUP(E282,Q2.SL!G:O,4,FALSE)&amp;")",VLOOKUP(E282,Q2.SL!G:O,6,FALSE))</f>
        <v/>
      </c>
      <c r="H282" s="125" t="str">
        <f ca="1">IF(AND(Inf.!C$10="Onsight",VLOOKUP(E282,Q3.SL!G:O,6,FALSE)="TOP"),VLOOKUP(E282,Q3.SL!G:O,6,FALSE)&amp;"("&amp;VLOOKUP(E282,Q3.SL!G:O,4,FALSE)&amp;")",VLOOKUP(E282,Q3.SL!G:O,6,FALSE))</f>
        <v/>
      </c>
      <c r="I282" s="125" t="str">
        <f ca="1">IF(AND(Inf.!C$10="Onsight",VLOOKUP(E282,Q4.SL!G:O,6,FALSE)="TOP"),VLOOKUP(E282,Q4.SL!G:O,6,FALSE)&amp;"("&amp;VLOOKUP(E282,Q4.SL!G:O,4,FALSE)&amp;")",VLOOKUP(E282,Q4.SL!G:O,6,FALSE))</f>
        <v/>
      </c>
      <c r="J282" s="54" t="str">
        <f ca="1">IFERROR(VLOOKUP(E282,Rec.!H:N,7,FALSE),"")</f>
        <v/>
      </c>
      <c r="K282" s="99" t="str">
        <f ca="1">IFERROR(VLOOKUP(E282,SF.SL!F:J,5,FALSE),"")</f>
        <v/>
      </c>
      <c r="L282" s="55" t="str">
        <f ca="1">IF(ROW()-9&gt;Inf.!$O$2,"",VLOOKUP(E282,SF.SL!F:J,4,FALSE))</f>
        <v/>
      </c>
      <c r="M282" s="54" t="str">
        <f ca="1">IF(ROW()-9&gt;Inf.!$O$2,"",VLOOKUP(E282,SF.SL!F:O,10,FALSE))</f>
        <v/>
      </c>
      <c r="N282" s="99">
        <f ca="1">IFERROR(VLOOKUP(E282,F.SL!F:J,5,FALSE),"")</f>
        <v>1.01</v>
      </c>
      <c r="O282" s="55" t="str">
        <f>IF(ROW()-9&gt;Inf.!$F$10,"",VLOOKUP(E282,F.SL!F:J,4,FALSE))</f>
        <v/>
      </c>
      <c r="P282" s="54" t="str">
        <f>IF(ROW()-9&gt;Inf.!$F$10,"",VLOOKUP(E282,F.SL!F:O,10,FALSE))</f>
        <v/>
      </c>
      <c r="Q282" s="50"/>
    </row>
    <row r="283" spans="1:17" ht="21.95" customHeight="1">
      <c r="A283" s="52" t="str">
        <f ca="1">IFERROR(VLOOKUP(E283,Rec.!Q:R,2,FALSE),"")</f>
        <v/>
      </c>
      <c r="B283" s="53" t="str">
        <f ca="1">IFERROR(VLOOKUP(E283,Rec.!B:H,4,FALSE),"")</f>
        <v/>
      </c>
      <c r="C283" s="53" t="str">
        <f ca="1">IFERROR(VLOOKUP(E283,Rec.!B:H,5,FALSE),"")</f>
        <v/>
      </c>
      <c r="D283" s="52" t="str">
        <f ca="1">IFERROR(VLOOKUP(E283,Rec.!B:H,6,FALSE),"")</f>
        <v/>
      </c>
      <c r="E283" s="91" t="str">
        <f ca="1">IFERROR(VLOOKUP(ROW()-9,Rec.!T:U,2,FALSE),"")</f>
        <v/>
      </c>
      <c r="F283" s="99" t="str">
        <f ca="1">IF(AND(Inf.!C$10="Onsight",VLOOKUP(E283,Q1.SL!F:M,6,FALSE)="TOP"),VLOOKUP(E283,Q1.SL!F:M,6,FALSE)&amp;"("&amp;VLOOKUP(E283,Q1.SL!F:M,4,FALSE)&amp;")",VLOOKUP(E283,Q1.SL!F:M,6,FALSE))</f>
        <v/>
      </c>
      <c r="G283" s="99" t="str">
        <f ca="1">IF(AND(Inf.!C$10="Onsight",VLOOKUP(E283,Q2.SL!G:O,6,FALSE)="TOP"),VLOOKUP(E283,Q2.SL!G:O,6,FALSE)&amp;"("&amp;VLOOKUP(E283,Q2.SL!G:O,4,FALSE)&amp;")",VLOOKUP(E283,Q2.SL!G:O,6,FALSE))</f>
        <v/>
      </c>
      <c r="H283" s="125" t="str">
        <f ca="1">IF(AND(Inf.!C$10="Onsight",VLOOKUP(E283,Q3.SL!G:O,6,FALSE)="TOP"),VLOOKUP(E283,Q3.SL!G:O,6,FALSE)&amp;"("&amp;VLOOKUP(E283,Q3.SL!G:O,4,FALSE)&amp;")",VLOOKUP(E283,Q3.SL!G:O,6,FALSE))</f>
        <v/>
      </c>
      <c r="I283" s="125" t="str">
        <f ca="1">IF(AND(Inf.!C$10="Onsight",VLOOKUP(E283,Q4.SL!G:O,6,FALSE)="TOP"),VLOOKUP(E283,Q4.SL!G:O,6,FALSE)&amp;"("&amp;VLOOKUP(E283,Q4.SL!G:O,4,FALSE)&amp;")",VLOOKUP(E283,Q4.SL!G:O,6,FALSE))</f>
        <v/>
      </c>
      <c r="J283" s="54" t="str">
        <f ca="1">IFERROR(VLOOKUP(E283,Rec.!H:N,7,FALSE),"")</f>
        <v/>
      </c>
      <c r="K283" s="99" t="str">
        <f ca="1">IFERROR(VLOOKUP(E283,SF.SL!F:J,5,FALSE),"")</f>
        <v/>
      </c>
      <c r="L283" s="55" t="str">
        <f ca="1">IF(ROW()-9&gt;Inf.!$O$2,"",VLOOKUP(E283,SF.SL!F:J,4,FALSE))</f>
        <v/>
      </c>
      <c r="M283" s="54" t="str">
        <f ca="1">IF(ROW()-9&gt;Inf.!$O$2,"",VLOOKUP(E283,SF.SL!F:O,10,FALSE))</f>
        <v/>
      </c>
      <c r="N283" s="99">
        <f ca="1">IFERROR(VLOOKUP(E283,F.SL!F:J,5,FALSE),"")</f>
        <v>1.01</v>
      </c>
      <c r="O283" s="55" t="str">
        <f>IF(ROW()-9&gt;Inf.!$F$10,"",VLOOKUP(E283,F.SL!F:J,4,FALSE))</f>
        <v/>
      </c>
      <c r="P283" s="54" t="str">
        <f>IF(ROW()-9&gt;Inf.!$F$10,"",VLOOKUP(E283,F.SL!F:O,10,FALSE))</f>
        <v/>
      </c>
      <c r="Q283" s="50"/>
    </row>
    <row r="284" spans="1:17" ht="21.95" customHeight="1">
      <c r="A284" s="52" t="str">
        <f ca="1">IFERROR(VLOOKUP(E284,Rec.!Q:R,2,FALSE),"")</f>
        <v/>
      </c>
      <c r="B284" s="53" t="str">
        <f ca="1">IFERROR(VLOOKUP(E284,Rec.!B:H,4,FALSE),"")</f>
        <v/>
      </c>
      <c r="C284" s="53" t="str">
        <f ca="1">IFERROR(VLOOKUP(E284,Rec.!B:H,5,FALSE),"")</f>
        <v/>
      </c>
      <c r="D284" s="52" t="str">
        <f ca="1">IFERROR(VLOOKUP(E284,Rec.!B:H,6,FALSE),"")</f>
        <v/>
      </c>
      <c r="E284" s="91" t="str">
        <f ca="1">IFERROR(VLOOKUP(ROW()-9,Rec.!T:U,2,FALSE),"")</f>
        <v/>
      </c>
      <c r="F284" s="99" t="str">
        <f ca="1">IF(AND(Inf.!C$10="Onsight",VLOOKUP(E284,Q1.SL!F:M,6,FALSE)="TOP"),VLOOKUP(E284,Q1.SL!F:M,6,FALSE)&amp;"("&amp;VLOOKUP(E284,Q1.SL!F:M,4,FALSE)&amp;")",VLOOKUP(E284,Q1.SL!F:M,6,FALSE))</f>
        <v/>
      </c>
      <c r="G284" s="99" t="str">
        <f ca="1">IF(AND(Inf.!C$10="Onsight",VLOOKUP(E284,Q2.SL!G:O,6,FALSE)="TOP"),VLOOKUP(E284,Q2.SL!G:O,6,FALSE)&amp;"("&amp;VLOOKUP(E284,Q2.SL!G:O,4,FALSE)&amp;")",VLOOKUP(E284,Q2.SL!G:O,6,FALSE))</f>
        <v/>
      </c>
      <c r="H284" s="125" t="str">
        <f ca="1">IF(AND(Inf.!C$10="Onsight",VLOOKUP(E284,Q3.SL!G:O,6,FALSE)="TOP"),VLOOKUP(E284,Q3.SL!G:O,6,FALSE)&amp;"("&amp;VLOOKUP(E284,Q3.SL!G:O,4,FALSE)&amp;")",VLOOKUP(E284,Q3.SL!G:O,6,FALSE))</f>
        <v/>
      </c>
      <c r="I284" s="125" t="str">
        <f ca="1">IF(AND(Inf.!C$10="Onsight",VLOOKUP(E284,Q4.SL!G:O,6,FALSE)="TOP"),VLOOKUP(E284,Q4.SL!G:O,6,FALSE)&amp;"("&amp;VLOOKUP(E284,Q4.SL!G:O,4,FALSE)&amp;")",VLOOKUP(E284,Q4.SL!G:O,6,FALSE))</f>
        <v/>
      </c>
      <c r="J284" s="54" t="str">
        <f ca="1">IFERROR(VLOOKUP(E284,Rec.!H:N,7,FALSE),"")</f>
        <v/>
      </c>
      <c r="K284" s="99" t="str">
        <f ca="1">IFERROR(VLOOKUP(E284,SF.SL!F:J,5,FALSE),"")</f>
        <v/>
      </c>
      <c r="L284" s="55" t="str">
        <f ca="1">IF(ROW()-9&gt;Inf.!$O$2,"",VLOOKUP(E284,SF.SL!F:J,4,FALSE))</f>
        <v/>
      </c>
      <c r="M284" s="54" t="str">
        <f ca="1">IF(ROW()-9&gt;Inf.!$O$2,"",VLOOKUP(E284,SF.SL!F:O,10,FALSE))</f>
        <v/>
      </c>
      <c r="N284" s="99">
        <f ca="1">IFERROR(VLOOKUP(E284,F.SL!F:J,5,FALSE),"")</f>
        <v>1.01</v>
      </c>
      <c r="O284" s="55" t="str">
        <f>IF(ROW()-9&gt;Inf.!$F$10,"",VLOOKUP(E284,F.SL!F:J,4,FALSE))</f>
        <v/>
      </c>
      <c r="P284" s="54" t="str">
        <f>IF(ROW()-9&gt;Inf.!$F$10,"",VLOOKUP(E284,F.SL!F:O,10,FALSE))</f>
        <v/>
      </c>
      <c r="Q284" s="50"/>
    </row>
    <row r="285" spans="1:17" ht="21.95" customHeight="1">
      <c r="A285" s="52" t="str">
        <f ca="1">IFERROR(VLOOKUP(E285,Rec.!Q:R,2,FALSE),"")</f>
        <v/>
      </c>
      <c r="B285" s="53" t="str">
        <f ca="1">IFERROR(VLOOKUP(E285,Rec.!B:H,4,FALSE),"")</f>
        <v/>
      </c>
      <c r="C285" s="53" t="str">
        <f ca="1">IFERROR(VLOOKUP(E285,Rec.!B:H,5,FALSE),"")</f>
        <v/>
      </c>
      <c r="D285" s="52" t="str">
        <f ca="1">IFERROR(VLOOKUP(E285,Rec.!B:H,6,FALSE),"")</f>
        <v/>
      </c>
      <c r="E285" s="91" t="str">
        <f ca="1">IFERROR(VLOOKUP(ROW()-9,Rec.!T:U,2,FALSE),"")</f>
        <v/>
      </c>
      <c r="F285" s="99" t="str">
        <f ca="1">IF(AND(Inf.!C$10="Onsight",VLOOKUP(E285,Q1.SL!F:M,6,FALSE)="TOP"),VLOOKUP(E285,Q1.SL!F:M,6,FALSE)&amp;"("&amp;VLOOKUP(E285,Q1.SL!F:M,4,FALSE)&amp;")",VLOOKUP(E285,Q1.SL!F:M,6,FALSE))</f>
        <v/>
      </c>
      <c r="G285" s="99" t="str">
        <f ca="1">IF(AND(Inf.!C$10="Onsight",VLOOKUP(E285,Q2.SL!G:O,6,FALSE)="TOP"),VLOOKUP(E285,Q2.SL!G:O,6,FALSE)&amp;"("&amp;VLOOKUP(E285,Q2.SL!G:O,4,FALSE)&amp;")",VLOOKUP(E285,Q2.SL!G:O,6,FALSE))</f>
        <v/>
      </c>
      <c r="H285" s="125" t="str">
        <f ca="1">IF(AND(Inf.!C$10="Onsight",VLOOKUP(E285,Q3.SL!G:O,6,FALSE)="TOP"),VLOOKUP(E285,Q3.SL!G:O,6,FALSE)&amp;"("&amp;VLOOKUP(E285,Q3.SL!G:O,4,FALSE)&amp;")",VLOOKUP(E285,Q3.SL!G:O,6,FALSE))</f>
        <v/>
      </c>
      <c r="I285" s="125" t="str">
        <f ca="1">IF(AND(Inf.!C$10="Onsight",VLOOKUP(E285,Q4.SL!G:O,6,FALSE)="TOP"),VLOOKUP(E285,Q4.SL!G:O,6,FALSE)&amp;"("&amp;VLOOKUP(E285,Q4.SL!G:O,4,FALSE)&amp;")",VLOOKUP(E285,Q4.SL!G:O,6,FALSE))</f>
        <v/>
      </c>
      <c r="J285" s="54" t="str">
        <f ca="1">IFERROR(VLOOKUP(E285,Rec.!H:N,7,FALSE),"")</f>
        <v/>
      </c>
      <c r="K285" s="99" t="str">
        <f ca="1">IFERROR(VLOOKUP(E285,SF.SL!F:J,5,FALSE),"")</f>
        <v/>
      </c>
      <c r="L285" s="55" t="str">
        <f ca="1">IF(ROW()-9&gt;Inf.!$O$2,"",VLOOKUP(E285,SF.SL!F:J,4,FALSE))</f>
        <v/>
      </c>
      <c r="M285" s="54" t="str">
        <f ca="1">IF(ROW()-9&gt;Inf.!$O$2,"",VLOOKUP(E285,SF.SL!F:O,10,FALSE))</f>
        <v/>
      </c>
      <c r="N285" s="99">
        <f ca="1">IFERROR(VLOOKUP(E285,F.SL!F:J,5,FALSE),"")</f>
        <v>1.01</v>
      </c>
      <c r="O285" s="55" t="str">
        <f>IF(ROW()-9&gt;Inf.!$F$10,"",VLOOKUP(E285,F.SL!F:J,4,FALSE))</f>
        <v/>
      </c>
      <c r="P285" s="54" t="str">
        <f>IF(ROW()-9&gt;Inf.!$F$10,"",VLOOKUP(E285,F.SL!F:O,10,FALSE))</f>
        <v/>
      </c>
      <c r="Q285" s="50"/>
    </row>
    <row r="286" spans="1:17" ht="21.95" customHeight="1">
      <c r="A286" s="52" t="str">
        <f ca="1">IFERROR(VLOOKUP(E286,Rec.!Q:R,2,FALSE),"")</f>
        <v/>
      </c>
      <c r="B286" s="53" t="str">
        <f ca="1">IFERROR(VLOOKUP(E286,Rec.!B:H,4,FALSE),"")</f>
        <v/>
      </c>
      <c r="C286" s="53" t="str">
        <f ca="1">IFERROR(VLOOKUP(E286,Rec.!B:H,5,FALSE),"")</f>
        <v/>
      </c>
      <c r="D286" s="52" t="str">
        <f ca="1">IFERROR(VLOOKUP(E286,Rec.!B:H,6,FALSE),"")</f>
        <v/>
      </c>
      <c r="E286" s="91" t="str">
        <f ca="1">IFERROR(VLOOKUP(ROW()-9,Rec.!T:U,2,FALSE),"")</f>
        <v/>
      </c>
      <c r="F286" s="99" t="str">
        <f ca="1">IF(AND(Inf.!C$10="Onsight",VLOOKUP(E286,Q1.SL!F:M,6,FALSE)="TOP"),VLOOKUP(E286,Q1.SL!F:M,6,FALSE)&amp;"("&amp;VLOOKUP(E286,Q1.SL!F:M,4,FALSE)&amp;")",VLOOKUP(E286,Q1.SL!F:M,6,FALSE))</f>
        <v/>
      </c>
      <c r="G286" s="99" t="str">
        <f ca="1">IF(AND(Inf.!C$10="Onsight",VLOOKUP(E286,Q2.SL!G:O,6,FALSE)="TOP"),VLOOKUP(E286,Q2.SL!G:O,6,FALSE)&amp;"("&amp;VLOOKUP(E286,Q2.SL!G:O,4,FALSE)&amp;")",VLOOKUP(E286,Q2.SL!G:O,6,FALSE))</f>
        <v/>
      </c>
      <c r="H286" s="125" t="str">
        <f ca="1">IF(AND(Inf.!C$10="Onsight",VLOOKUP(E286,Q3.SL!G:O,6,FALSE)="TOP"),VLOOKUP(E286,Q3.SL!G:O,6,FALSE)&amp;"("&amp;VLOOKUP(E286,Q3.SL!G:O,4,FALSE)&amp;")",VLOOKUP(E286,Q3.SL!G:O,6,FALSE))</f>
        <v/>
      </c>
      <c r="I286" s="125" t="str">
        <f ca="1">IF(AND(Inf.!C$10="Onsight",VLOOKUP(E286,Q4.SL!G:O,6,FALSE)="TOP"),VLOOKUP(E286,Q4.SL!G:O,6,FALSE)&amp;"("&amp;VLOOKUP(E286,Q4.SL!G:O,4,FALSE)&amp;")",VLOOKUP(E286,Q4.SL!G:O,6,FALSE))</f>
        <v/>
      </c>
      <c r="J286" s="54" t="str">
        <f ca="1">IFERROR(VLOOKUP(E286,Rec.!H:N,7,FALSE),"")</f>
        <v/>
      </c>
      <c r="K286" s="99" t="str">
        <f ca="1">IFERROR(VLOOKUP(E286,SF.SL!F:J,5,FALSE),"")</f>
        <v/>
      </c>
      <c r="L286" s="55" t="str">
        <f ca="1">IF(ROW()-9&gt;Inf.!$O$2,"",VLOOKUP(E286,SF.SL!F:J,4,FALSE))</f>
        <v/>
      </c>
      <c r="M286" s="54" t="str">
        <f ca="1">IF(ROW()-9&gt;Inf.!$O$2,"",VLOOKUP(E286,SF.SL!F:O,10,FALSE))</f>
        <v/>
      </c>
      <c r="N286" s="99">
        <f ca="1">IFERROR(VLOOKUP(E286,F.SL!F:J,5,FALSE),"")</f>
        <v>1.01</v>
      </c>
      <c r="O286" s="55" t="str">
        <f>IF(ROW()-9&gt;Inf.!$F$10,"",VLOOKUP(E286,F.SL!F:J,4,FALSE))</f>
        <v/>
      </c>
      <c r="P286" s="54" t="str">
        <f>IF(ROW()-9&gt;Inf.!$F$10,"",VLOOKUP(E286,F.SL!F:O,10,FALSE))</f>
        <v/>
      </c>
      <c r="Q286" s="50"/>
    </row>
    <row r="287" spans="1:17" ht="21.95" customHeight="1">
      <c r="A287" s="52" t="str">
        <f ca="1">IFERROR(VLOOKUP(E287,Rec.!Q:R,2,FALSE),"")</f>
        <v/>
      </c>
      <c r="B287" s="53" t="str">
        <f ca="1">IFERROR(VLOOKUP(E287,Rec.!B:H,4,FALSE),"")</f>
        <v/>
      </c>
      <c r="C287" s="53" t="str">
        <f ca="1">IFERROR(VLOOKUP(E287,Rec.!B:H,5,FALSE),"")</f>
        <v/>
      </c>
      <c r="D287" s="52" t="str">
        <f ca="1">IFERROR(VLOOKUP(E287,Rec.!B:H,6,FALSE),"")</f>
        <v/>
      </c>
      <c r="E287" s="91" t="str">
        <f ca="1">IFERROR(VLOOKUP(ROW()-9,Rec.!T:U,2,FALSE),"")</f>
        <v/>
      </c>
      <c r="F287" s="99" t="str">
        <f ca="1">IF(AND(Inf.!C$10="Onsight",VLOOKUP(E287,Q1.SL!F:M,6,FALSE)="TOP"),VLOOKUP(E287,Q1.SL!F:M,6,FALSE)&amp;"("&amp;VLOOKUP(E287,Q1.SL!F:M,4,FALSE)&amp;")",VLOOKUP(E287,Q1.SL!F:M,6,FALSE))</f>
        <v/>
      </c>
      <c r="G287" s="99" t="str">
        <f ca="1">IF(AND(Inf.!C$10="Onsight",VLOOKUP(E287,Q2.SL!G:O,6,FALSE)="TOP"),VLOOKUP(E287,Q2.SL!G:O,6,FALSE)&amp;"("&amp;VLOOKUP(E287,Q2.SL!G:O,4,FALSE)&amp;")",VLOOKUP(E287,Q2.SL!G:O,6,FALSE))</f>
        <v/>
      </c>
      <c r="H287" s="125" t="str">
        <f ca="1">IF(AND(Inf.!C$10="Onsight",VLOOKUP(E287,Q3.SL!G:O,6,FALSE)="TOP"),VLOOKUP(E287,Q3.SL!G:O,6,FALSE)&amp;"("&amp;VLOOKUP(E287,Q3.SL!G:O,4,FALSE)&amp;")",VLOOKUP(E287,Q3.SL!G:O,6,FALSE))</f>
        <v/>
      </c>
      <c r="I287" s="125" t="str">
        <f ca="1">IF(AND(Inf.!C$10="Onsight",VLOOKUP(E287,Q4.SL!G:O,6,FALSE)="TOP"),VLOOKUP(E287,Q4.SL!G:O,6,FALSE)&amp;"("&amp;VLOOKUP(E287,Q4.SL!G:O,4,FALSE)&amp;")",VLOOKUP(E287,Q4.SL!G:O,6,FALSE))</f>
        <v/>
      </c>
      <c r="J287" s="54" t="str">
        <f ca="1">IFERROR(VLOOKUP(E287,Rec.!H:N,7,FALSE),"")</f>
        <v/>
      </c>
      <c r="K287" s="99" t="str">
        <f ca="1">IFERROR(VLOOKUP(E287,SF.SL!F:J,5,FALSE),"")</f>
        <v/>
      </c>
      <c r="L287" s="55" t="str">
        <f ca="1">IF(ROW()-9&gt;Inf.!$O$2,"",VLOOKUP(E287,SF.SL!F:J,4,FALSE))</f>
        <v/>
      </c>
      <c r="M287" s="54" t="str">
        <f ca="1">IF(ROW()-9&gt;Inf.!$O$2,"",VLOOKUP(E287,SF.SL!F:O,10,FALSE))</f>
        <v/>
      </c>
      <c r="N287" s="99">
        <f ca="1">IFERROR(VLOOKUP(E287,F.SL!F:J,5,FALSE),"")</f>
        <v>1.01</v>
      </c>
      <c r="O287" s="55" t="str">
        <f>IF(ROW()-9&gt;Inf.!$F$10,"",VLOOKUP(E287,F.SL!F:J,4,FALSE))</f>
        <v/>
      </c>
      <c r="P287" s="54" t="str">
        <f>IF(ROW()-9&gt;Inf.!$F$10,"",VLOOKUP(E287,F.SL!F:O,10,FALSE))</f>
        <v/>
      </c>
      <c r="Q287" s="50"/>
    </row>
    <row r="288" spans="1:17" ht="21.95" customHeight="1">
      <c r="A288" s="52" t="str">
        <f ca="1">IFERROR(VLOOKUP(E288,Rec.!Q:R,2,FALSE),"")</f>
        <v/>
      </c>
      <c r="B288" s="53" t="str">
        <f ca="1">IFERROR(VLOOKUP(E288,Rec.!B:H,4,FALSE),"")</f>
        <v/>
      </c>
      <c r="C288" s="53" t="str">
        <f ca="1">IFERROR(VLOOKUP(E288,Rec.!B:H,5,FALSE),"")</f>
        <v/>
      </c>
      <c r="D288" s="52" t="str">
        <f ca="1">IFERROR(VLOOKUP(E288,Rec.!B:H,6,FALSE),"")</f>
        <v/>
      </c>
      <c r="E288" s="91" t="str">
        <f ca="1">IFERROR(VLOOKUP(ROW()-9,Rec.!T:U,2,FALSE),"")</f>
        <v/>
      </c>
      <c r="F288" s="99" t="str">
        <f ca="1">IF(AND(Inf.!C$10="Onsight",VLOOKUP(E288,Q1.SL!F:M,6,FALSE)="TOP"),VLOOKUP(E288,Q1.SL!F:M,6,FALSE)&amp;"("&amp;VLOOKUP(E288,Q1.SL!F:M,4,FALSE)&amp;")",VLOOKUP(E288,Q1.SL!F:M,6,FALSE))</f>
        <v/>
      </c>
      <c r="G288" s="99" t="str">
        <f ca="1">IF(AND(Inf.!C$10="Onsight",VLOOKUP(E288,Q2.SL!G:O,6,FALSE)="TOP"),VLOOKUP(E288,Q2.SL!G:O,6,FALSE)&amp;"("&amp;VLOOKUP(E288,Q2.SL!G:O,4,FALSE)&amp;")",VLOOKUP(E288,Q2.SL!G:O,6,FALSE))</f>
        <v/>
      </c>
      <c r="H288" s="125" t="str">
        <f ca="1">IF(AND(Inf.!C$10="Onsight",VLOOKUP(E288,Q3.SL!G:O,6,FALSE)="TOP"),VLOOKUP(E288,Q3.SL!G:O,6,FALSE)&amp;"("&amp;VLOOKUP(E288,Q3.SL!G:O,4,FALSE)&amp;")",VLOOKUP(E288,Q3.SL!G:O,6,FALSE))</f>
        <v/>
      </c>
      <c r="I288" s="125" t="str">
        <f ca="1">IF(AND(Inf.!C$10="Onsight",VLOOKUP(E288,Q4.SL!G:O,6,FALSE)="TOP"),VLOOKUP(E288,Q4.SL!G:O,6,FALSE)&amp;"("&amp;VLOOKUP(E288,Q4.SL!G:O,4,FALSE)&amp;")",VLOOKUP(E288,Q4.SL!G:O,6,FALSE))</f>
        <v/>
      </c>
      <c r="J288" s="54" t="str">
        <f ca="1">IFERROR(VLOOKUP(E288,Rec.!H:N,7,FALSE),"")</f>
        <v/>
      </c>
      <c r="K288" s="99" t="str">
        <f ca="1">IFERROR(VLOOKUP(E288,SF.SL!F:J,5,FALSE),"")</f>
        <v/>
      </c>
      <c r="L288" s="55" t="str">
        <f ca="1">IF(ROW()-9&gt;Inf.!$O$2,"",VLOOKUP(E288,SF.SL!F:J,4,FALSE))</f>
        <v/>
      </c>
      <c r="M288" s="54" t="str">
        <f ca="1">IF(ROW()-9&gt;Inf.!$O$2,"",VLOOKUP(E288,SF.SL!F:O,10,FALSE))</f>
        <v/>
      </c>
      <c r="N288" s="99">
        <f ca="1">IFERROR(VLOOKUP(E288,F.SL!F:J,5,FALSE),"")</f>
        <v>1.01</v>
      </c>
      <c r="O288" s="55" t="str">
        <f>IF(ROW()-9&gt;Inf.!$F$10,"",VLOOKUP(E288,F.SL!F:J,4,FALSE))</f>
        <v/>
      </c>
      <c r="P288" s="54" t="str">
        <f>IF(ROW()-9&gt;Inf.!$F$10,"",VLOOKUP(E288,F.SL!F:O,10,FALSE))</f>
        <v/>
      </c>
      <c r="Q288" s="50"/>
    </row>
    <row r="289" spans="1:17" ht="21.95" customHeight="1">
      <c r="A289" s="52" t="str">
        <f ca="1">IFERROR(VLOOKUP(E289,Rec.!Q:R,2,FALSE),"")</f>
        <v/>
      </c>
      <c r="B289" s="53" t="str">
        <f ca="1">IFERROR(VLOOKUP(E289,Rec.!B:H,4,FALSE),"")</f>
        <v/>
      </c>
      <c r="C289" s="53" t="str">
        <f ca="1">IFERROR(VLOOKUP(E289,Rec.!B:H,5,FALSE),"")</f>
        <v/>
      </c>
      <c r="D289" s="52" t="str">
        <f ca="1">IFERROR(VLOOKUP(E289,Rec.!B:H,6,FALSE),"")</f>
        <v/>
      </c>
      <c r="E289" s="91" t="str">
        <f ca="1">IFERROR(VLOOKUP(ROW()-9,Rec.!T:U,2,FALSE),"")</f>
        <v/>
      </c>
      <c r="F289" s="99" t="str">
        <f ca="1">IF(AND(Inf.!C$10="Onsight",VLOOKUP(E289,Q1.SL!F:M,6,FALSE)="TOP"),VLOOKUP(E289,Q1.SL!F:M,6,FALSE)&amp;"("&amp;VLOOKUP(E289,Q1.SL!F:M,4,FALSE)&amp;")",VLOOKUP(E289,Q1.SL!F:M,6,FALSE))</f>
        <v/>
      </c>
      <c r="G289" s="99" t="str">
        <f ca="1">IF(AND(Inf.!C$10="Onsight",VLOOKUP(E289,Q2.SL!G:O,6,FALSE)="TOP"),VLOOKUP(E289,Q2.SL!G:O,6,FALSE)&amp;"("&amp;VLOOKUP(E289,Q2.SL!G:O,4,FALSE)&amp;")",VLOOKUP(E289,Q2.SL!G:O,6,FALSE))</f>
        <v/>
      </c>
      <c r="H289" s="125" t="str">
        <f ca="1">IF(AND(Inf.!C$10="Onsight",VLOOKUP(E289,Q3.SL!G:O,6,FALSE)="TOP"),VLOOKUP(E289,Q3.SL!G:O,6,FALSE)&amp;"("&amp;VLOOKUP(E289,Q3.SL!G:O,4,FALSE)&amp;")",VLOOKUP(E289,Q3.SL!G:O,6,FALSE))</f>
        <v/>
      </c>
      <c r="I289" s="125" t="str">
        <f ca="1">IF(AND(Inf.!C$10="Onsight",VLOOKUP(E289,Q4.SL!G:O,6,FALSE)="TOP"),VLOOKUP(E289,Q4.SL!G:O,6,FALSE)&amp;"("&amp;VLOOKUP(E289,Q4.SL!G:O,4,FALSE)&amp;")",VLOOKUP(E289,Q4.SL!G:O,6,FALSE))</f>
        <v/>
      </c>
      <c r="J289" s="54" t="str">
        <f ca="1">IFERROR(VLOOKUP(E289,Rec.!H:N,7,FALSE),"")</f>
        <v/>
      </c>
      <c r="K289" s="99" t="str">
        <f ca="1">IFERROR(VLOOKUP(E289,SF.SL!F:J,5,FALSE),"")</f>
        <v/>
      </c>
      <c r="L289" s="55" t="str">
        <f ca="1">IF(ROW()-9&gt;Inf.!$O$2,"",VLOOKUP(E289,SF.SL!F:J,4,FALSE))</f>
        <v/>
      </c>
      <c r="M289" s="54" t="str">
        <f ca="1">IF(ROW()-9&gt;Inf.!$O$2,"",VLOOKUP(E289,SF.SL!F:O,10,FALSE))</f>
        <v/>
      </c>
      <c r="N289" s="99">
        <f ca="1">IFERROR(VLOOKUP(E289,F.SL!F:J,5,FALSE),"")</f>
        <v>1.01</v>
      </c>
      <c r="O289" s="55" t="str">
        <f>IF(ROW()-9&gt;Inf.!$F$10,"",VLOOKUP(E289,F.SL!F:J,4,FALSE))</f>
        <v/>
      </c>
      <c r="P289" s="54" t="str">
        <f>IF(ROW()-9&gt;Inf.!$F$10,"",VLOOKUP(E289,F.SL!F:O,10,FALSE))</f>
        <v/>
      </c>
      <c r="Q289" s="50"/>
    </row>
    <row r="290" spans="1:17" ht="21.95" customHeight="1">
      <c r="A290" s="52" t="str">
        <f ca="1">IFERROR(VLOOKUP(E290,Rec.!Q:R,2,FALSE),"")</f>
        <v/>
      </c>
      <c r="B290" s="53" t="str">
        <f ca="1">IFERROR(VLOOKUP(E290,Rec.!B:H,4,FALSE),"")</f>
        <v/>
      </c>
      <c r="C290" s="53" t="str">
        <f ca="1">IFERROR(VLOOKUP(E290,Rec.!B:H,5,FALSE),"")</f>
        <v/>
      </c>
      <c r="D290" s="52" t="str">
        <f ca="1">IFERROR(VLOOKUP(E290,Rec.!B:H,6,FALSE),"")</f>
        <v/>
      </c>
      <c r="E290" s="91" t="str">
        <f ca="1">IFERROR(VLOOKUP(ROW()-9,Rec.!T:U,2,FALSE),"")</f>
        <v/>
      </c>
      <c r="F290" s="99" t="str">
        <f ca="1">IF(AND(Inf.!C$10="Onsight",VLOOKUP(E290,Q1.SL!F:M,6,FALSE)="TOP"),VLOOKUP(E290,Q1.SL!F:M,6,FALSE)&amp;"("&amp;VLOOKUP(E290,Q1.SL!F:M,4,FALSE)&amp;")",VLOOKUP(E290,Q1.SL!F:M,6,FALSE))</f>
        <v/>
      </c>
      <c r="G290" s="99" t="str">
        <f ca="1">IF(AND(Inf.!C$10="Onsight",VLOOKUP(E290,Q2.SL!G:O,6,FALSE)="TOP"),VLOOKUP(E290,Q2.SL!G:O,6,FALSE)&amp;"("&amp;VLOOKUP(E290,Q2.SL!G:O,4,FALSE)&amp;")",VLOOKUP(E290,Q2.SL!G:O,6,FALSE))</f>
        <v/>
      </c>
      <c r="H290" s="125" t="str">
        <f ca="1">IF(AND(Inf.!C$10="Onsight",VLOOKUP(E290,Q3.SL!G:O,6,FALSE)="TOP"),VLOOKUP(E290,Q3.SL!G:O,6,FALSE)&amp;"("&amp;VLOOKUP(E290,Q3.SL!G:O,4,FALSE)&amp;")",VLOOKUP(E290,Q3.SL!G:O,6,FALSE))</f>
        <v/>
      </c>
      <c r="I290" s="125" t="str">
        <f ca="1">IF(AND(Inf.!C$10="Onsight",VLOOKUP(E290,Q4.SL!G:O,6,FALSE)="TOP"),VLOOKUP(E290,Q4.SL!G:O,6,FALSE)&amp;"("&amp;VLOOKUP(E290,Q4.SL!G:O,4,FALSE)&amp;")",VLOOKUP(E290,Q4.SL!G:O,6,FALSE))</f>
        <v/>
      </c>
      <c r="J290" s="54" t="str">
        <f ca="1">IFERROR(VLOOKUP(E290,Rec.!H:N,7,FALSE),"")</f>
        <v/>
      </c>
      <c r="K290" s="99" t="str">
        <f ca="1">IFERROR(VLOOKUP(E290,SF.SL!F:J,5,FALSE),"")</f>
        <v/>
      </c>
      <c r="L290" s="55" t="str">
        <f ca="1">IF(ROW()-9&gt;Inf.!$O$2,"",VLOOKUP(E290,SF.SL!F:J,4,FALSE))</f>
        <v/>
      </c>
      <c r="M290" s="54" t="str">
        <f ca="1">IF(ROW()-9&gt;Inf.!$O$2,"",VLOOKUP(E290,SF.SL!F:O,10,FALSE))</f>
        <v/>
      </c>
      <c r="N290" s="99">
        <f ca="1">IFERROR(VLOOKUP(E290,F.SL!F:J,5,FALSE),"")</f>
        <v>1.01</v>
      </c>
      <c r="O290" s="55" t="str">
        <f>IF(ROW()-9&gt;Inf.!$F$10,"",VLOOKUP(E290,F.SL!F:J,4,FALSE))</f>
        <v/>
      </c>
      <c r="P290" s="54" t="str">
        <f>IF(ROW()-9&gt;Inf.!$F$10,"",VLOOKUP(E290,F.SL!F:O,10,FALSE))</f>
        <v/>
      </c>
      <c r="Q290" s="50"/>
    </row>
    <row r="291" spans="1:17" ht="21.95" customHeight="1">
      <c r="A291" s="52" t="str">
        <f ca="1">IFERROR(VLOOKUP(E291,Rec.!Q:R,2,FALSE),"")</f>
        <v/>
      </c>
      <c r="B291" s="53" t="str">
        <f ca="1">IFERROR(VLOOKUP(E291,Rec.!B:H,4,FALSE),"")</f>
        <v/>
      </c>
      <c r="C291" s="53" t="str">
        <f ca="1">IFERROR(VLOOKUP(E291,Rec.!B:H,5,FALSE),"")</f>
        <v/>
      </c>
      <c r="D291" s="52" t="str">
        <f ca="1">IFERROR(VLOOKUP(E291,Rec.!B:H,6,FALSE),"")</f>
        <v/>
      </c>
      <c r="E291" s="91" t="str">
        <f ca="1">IFERROR(VLOOKUP(ROW()-9,Rec.!T:U,2,FALSE),"")</f>
        <v/>
      </c>
      <c r="F291" s="99" t="str">
        <f ca="1">IF(AND(Inf.!C$10="Onsight",VLOOKUP(E291,Q1.SL!F:M,6,FALSE)="TOP"),VLOOKUP(E291,Q1.SL!F:M,6,FALSE)&amp;"("&amp;VLOOKUP(E291,Q1.SL!F:M,4,FALSE)&amp;")",VLOOKUP(E291,Q1.SL!F:M,6,FALSE))</f>
        <v/>
      </c>
      <c r="G291" s="99" t="str">
        <f ca="1">IF(AND(Inf.!C$10="Onsight",VLOOKUP(E291,Q2.SL!G:O,6,FALSE)="TOP"),VLOOKUP(E291,Q2.SL!G:O,6,FALSE)&amp;"("&amp;VLOOKUP(E291,Q2.SL!G:O,4,FALSE)&amp;")",VLOOKUP(E291,Q2.SL!G:O,6,FALSE))</f>
        <v/>
      </c>
      <c r="H291" s="125" t="str">
        <f ca="1">IF(AND(Inf.!C$10="Onsight",VLOOKUP(E291,Q3.SL!G:O,6,FALSE)="TOP"),VLOOKUP(E291,Q3.SL!G:O,6,FALSE)&amp;"("&amp;VLOOKUP(E291,Q3.SL!G:O,4,FALSE)&amp;")",VLOOKUP(E291,Q3.SL!G:O,6,FALSE))</f>
        <v/>
      </c>
      <c r="I291" s="125" t="str">
        <f ca="1">IF(AND(Inf.!C$10="Onsight",VLOOKUP(E291,Q4.SL!G:O,6,FALSE)="TOP"),VLOOKUP(E291,Q4.SL!G:O,6,FALSE)&amp;"("&amp;VLOOKUP(E291,Q4.SL!G:O,4,FALSE)&amp;")",VLOOKUP(E291,Q4.SL!G:O,6,FALSE))</f>
        <v/>
      </c>
      <c r="J291" s="54" t="str">
        <f ca="1">IFERROR(VLOOKUP(E291,Rec.!H:N,7,FALSE),"")</f>
        <v/>
      </c>
      <c r="K291" s="99" t="str">
        <f ca="1">IFERROR(VLOOKUP(E291,SF.SL!F:J,5,FALSE),"")</f>
        <v/>
      </c>
      <c r="L291" s="55" t="str">
        <f ca="1">IF(ROW()-9&gt;Inf.!$O$2,"",VLOOKUP(E291,SF.SL!F:J,4,FALSE))</f>
        <v/>
      </c>
      <c r="M291" s="54" t="str">
        <f ca="1">IF(ROW()-9&gt;Inf.!$O$2,"",VLOOKUP(E291,SF.SL!F:O,10,FALSE))</f>
        <v/>
      </c>
      <c r="N291" s="99">
        <f ca="1">IFERROR(VLOOKUP(E291,F.SL!F:J,5,FALSE),"")</f>
        <v>1.01</v>
      </c>
      <c r="O291" s="55" t="str">
        <f>IF(ROW()-9&gt;Inf.!$F$10,"",VLOOKUP(E291,F.SL!F:J,4,FALSE))</f>
        <v/>
      </c>
      <c r="P291" s="54" t="str">
        <f>IF(ROW()-9&gt;Inf.!$F$10,"",VLOOKUP(E291,F.SL!F:O,10,FALSE))</f>
        <v/>
      </c>
      <c r="Q291" s="50"/>
    </row>
    <row r="292" spans="1:17" ht="21.95" customHeight="1">
      <c r="A292" s="52" t="str">
        <f ca="1">IFERROR(VLOOKUP(E292,Rec.!Q:R,2,FALSE),"")</f>
        <v/>
      </c>
      <c r="B292" s="53" t="str">
        <f ca="1">IFERROR(VLOOKUP(E292,Rec.!B:H,4,FALSE),"")</f>
        <v/>
      </c>
      <c r="C292" s="53" t="str">
        <f ca="1">IFERROR(VLOOKUP(E292,Rec.!B:H,5,FALSE),"")</f>
        <v/>
      </c>
      <c r="D292" s="52" t="str">
        <f ca="1">IFERROR(VLOOKUP(E292,Rec.!B:H,6,FALSE),"")</f>
        <v/>
      </c>
      <c r="E292" s="91" t="str">
        <f ca="1">IFERROR(VLOOKUP(ROW()-9,Rec.!T:U,2,FALSE),"")</f>
        <v/>
      </c>
      <c r="F292" s="99" t="str">
        <f ca="1">IF(AND(Inf.!C$10="Onsight",VLOOKUP(E292,Q1.SL!F:M,6,FALSE)="TOP"),VLOOKUP(E292,Q1.SL!F:M,6,FALSE)&amp;"("&amp;VLOOKUP(E292,Q1.SL!F:M,4,FALSE)&amp;")",VLOOKUP(E292,Q1.SL!F:M,6,FALSE))</f>
        <v/>
      </c>
      <c r="G292" s="99" t="str">
        <f ca="1">IF(AND(Inf.!C$10="Onsight",VLOOKUP(E292,Q2.SL!G:O,6,FALSE)="TOP"),VLOOKUP(E292,Q2.SL!G:O,6,FALSE)&amp;"("&amp;VLOOKUP(E292,Q2.SL!G:O,4,FALSE)&amp;")",VLOOKUP(E292,Q2.SL!G:O,6,FALSE))</f>
        <v/>
      </c>
      <c r="H292" s="125" t="str">
        <f ca="1">IF(AND(Inf.!C$10="Onsight",VLOOKUP(E292,Q3.SL!G:O,6,FALSE)="TOP"),VLOOKUP(E292,Q3.SL!G:O,6,FALSE)&amp;"("&amp;VLOOKUP(E292,Q3.SL!G:O,4,FALSE)&amp;")",VLOOKUP(E292,Q3.SL!G:O,6,FALSE))</f>
        <v/>
      </c>
      <c r="I292" s="125" t="str">
        <f ca="1">IF(AND(Inf.!C$10="Onsight",VLOOKUP(E292,Q4.SL!G:O,6,FALSE)="TOP"),VLOOKUP(E292,Q4.SL!G:O,6,FALSE)&amp;"("&amp;VLOOKUP(E292,Q4.SL!G:O,4,FALSE)&amp;")",VLOOKUP(E292,Q4.SL!G:O,6,FALSE))</f>
        <v/>
      </c>
      <c r="J292" s="54" t="str">
        <f ca="1">IFERROR(VLOOKUP(E292,Rec.!H:N,7,FALSE),"")</f>
        <v/>
      </c>
      <c r="K292" s="99" t="str">
        <f ca="1">IFERROR(VLOOKUP(E292,SF.SL!F:J,5,FALSE),"")</f>
        <v/>
      </c>
      <c r="L292" s="55" t="str">
        <f ca="1">IF(ROW()-9&gt;Inf.!$O$2,"",VLOOKUP(E292,SF.SL!F:J,4,FALSE))</f>
        <v/>
      </c>
      <c r="M292" s="54" t="str">
        <f ca="1">IF(ROW()-9&gt;Inf.!$O$2,"",VLOOKUP(E292,SF.SL!F:O,10,FALSE))</f>
        <v/>
      </c>
      <c r="N292" s="99">
        <f ca="1">IFERROR(VLOOKUP(E292,F.SL!F:J,5,FALSE),"")</f>
        <v>1.01</v>
      </c>
      <c r="O292" s="55" t="str">
        <f>IF(ROW()-9&gt;Inf.!$F$10,"",VLOOKUP(E292,F.SL!F:J,4,FALSE))</f>
        <v/>
      </c>
      <c r="P292" s="54" t="str">
        <f>IF(ROW()-9&gt;Inf.!$F$10,"",VLOOKUP(E292,F.SL!F:O,10,FALSE))</f>
        <v/>
      </c>
      <c r="Q292" s="50"/>
    </row>
    <row r="293" spans="1:17" ht="21.95" customHeight="1">
      <c r="A293" s="52" t="str">
        <f ca="1">IFERROR(VLOOKUP(E293,Rec.!Q:R,2,FALSE),"")</f>
        <v/>
      </c>
      <c r="B293" s="53" t="str">
        <f ca="1">IFERROR(VLOOKUP(E293,Rec.!B:H,4,FALSE),"")</f>
        <v/>
      </c>
      <c r="C293" s="53" t="str">
        <f ca="1">IFERROR(VLOOKUP(E293,Rec.!B:H,5,FALSE),"")</f>
        <v/>
      </c>
      <c r="D293" s="52" t="str">
        <f ca="1">IFERROR(VLOOKUP(E293,Rec.!B:H,6,FALSE),"")</f>
        <v/>
      </c>
      <c r="E293" s="91" t="str">
        <f ca="1">IFERROR(VLOOKUP(ROW()-9,Rec.!T:U,2,FALSE),"")</f>
        <v/>
      </c>
      <c r="F293" s="99" t="str">
        <f ca="1">IF(AND(Inf.!C$10="Onsight",VLOOKUP(E293,Q1.SL!F:M,6,FALSE)="TOP"),VLOOKUP(E293,Q1.SL!F:M,6,FALSE)&amp;"("&amp;VLOOKUP(E293,Q1.SL!F:M,4,FALSE)&amp;")",VLOOKUP(E293,Q1.SL!F:M,6,FALSE))</f>
        <v/>
      </c>
      <c r="G293" s="99" t="str">
        <f ca="1">IF(AND(Inf.!C$10="Onsight",VLOOKUP(E293,Q2.SL!G:O,6,FALSE)="TOP"),VLOOKUP(E293,Q2.SL!G:O,6,FALSE)&amp;"("&amp;VLOOKUP(E293,Q2.SL!G:O,4,FALSE)&amp;")",VLOOKUP(E293,Q2.SL!G:O,6,FALSE))</f>
        <v/>
      </c>
      <c r="H293" s="125" t="str">
        <f ca="1">IF(AND(Inf.!C$10="Onsight",VLOOKUP(E293,Q3.SL!G:O,6,FALSE)="TOP"),VLOOKUP(E293,Q3.SL!G:O,6,FALSE)&amp;"("&amp;VLOOKUP(E293,Q3.SL!G:O,4,FALSE)&amp;")",VLOOKUP(E293,Q3.SL!G:O,6,FALSE))</f>
        <v/>
      </c>
      <c r="I293" s="125" t="str">
        <f ca="1">IF(AND(Inf.!C$10="Onsight",VLOOKUP(E293,Q4.SL!G:O,6,FALSE)="TOP"),VLOOKUP(E293,Q4.SL!G:O,6,FALSE)&amp;"("&amp;VLOOKUP(E293,Q4.SL!G:O,4,FALSE)&amp;")",VLOOKUP(E293,Q4.SL!G:O,6,FALSE))</f>
        <v/>
      </c>
      <c r="J293" s="54" t="str">
        <f ca="1">IFERROR(VLOOKUP(E293,Rec.!H:N,7,FALSE),"")</f>
        <v/>
      </c>
      <c r="K293" s="99" t="str">
        <f ca="1">IFERROR(VLOOKUP(E293,SF.SL!F:J,5,FALSE),"")</f>
        <v/>
      </c>
      <c r="L293" s="55" t="str">
        <f ca="1">IF(ROW()-9&gt;Inf.!$O$2,"",VLOOKUP(E293,SF.SL!F:J,4,FALSE))</f>
        <v/>
      </c>
      <c r="M293" s="54" t="str">
        <f ca="1">IF(ROW()-9&gt;Inf.!$O$2,"",VLOOKUP(E293,SF.SL!F:O,10,FALSE))</f>
        <v/>
      </c>
      <c r="N293" s="99">
        <f ca="1">IFERROR(VLOOKUP(E293,F.SL!F:J,5,FALSE),"")</f>
        <v>1.01</v>
      </c>
      <c r="O293" s="55" t="str">
        <f>IF(ROW()-9&gt;Inf.!$F$10,"",VLOOKUP(E293,F.SL!F:J,4,FALSE))</f>
        <v/>
      </c>
      <c r="P293" s="54" t="str">
        <f>IF(ROW()-9&gt;Inf.!$F$10,"",VLOOKUP(E293,F.SL!F:O,10,FALSE))</f>
        <v/>
      </c>
      <c r="Q293" s="50"/>
    </row>
    <row r="294" spans="1:17" ht="21.95" customHeight="1">
      <c r="A294" s="52" t="str">
        <f ca="1">IFERROR(VLOOKUP(E294,Rec.!Q:R,2,FALSE),"")</f>
        <v/>
      </c>
      <c r="B294" s="53" t="str">
        <f ca="1">IFERROR(VLOOKUP(E294,Rec.!B:H,4,FALSE),"")</f>
        <v/>
      </c>
      <c r="C294" s="53" t="str">
        <f ca="1">IFERROR(VLOOKUP(E294,Rec.!B:H,5,FALSE),"")</f>
        <v/>
      </c>
      <c r="D294" s="52" t="str">
        <f ca="1">IFERROR(VLOOKUP(E294,Rec.!B:H,6,FALSE),"")</f>
        <v/>
      </c>
      <c r="E294" s="91" t="str">
        <f ca="1">IFERROR(VLOOKUP(ROW()-9,Rec.!T:U,2,FALSE),"")</f>
        <v/>
      </c>
      <c r="F294" s="99" t="str">
        <f ca="1">IF(AND(Inf.!C$10="Onsight",VLOOKUP(E294,Q1.SL!F:M,6,FALSE)="TOP"),VLOOKUP(E294,Q1.SL!F:M,6,FALSE)&amp;"("&amp;VLOOKUP(E294,Q1.SL!F:M,4,FALSE)&amp;")",VLOOKUP(E294,Q1.SL!F:M,6,FALSE))</f>
        <v/>
      </c>
      <c r="G294" s="99" t="str">
        <f ca="1">IF(AND(Inf.!C$10="Onsight",VLOOKUP(E294,Q2.SL!G:O,6,FALSE)="TOP"),VLOOKUP(E294,Q2.SL!G:O,6,FALSE)&amp;"("&amp;VLOOKUP(E294,Q2.SL!G:O,4,FALSE)&amp;")",VLOOKUP(E294,Q2.SL!G:O,6,FALSE))</f>
        <v/>
      </c>
      <c r="H294" s="125" t="str">
        <f ca="1">IF(AND(Inf.!C$10="Onsight",VLOOKUP(E294,Q3.SL!G:O,6,FALSE)="TOP"),VLOOKUP(E294,Q3.SL!G:O,6,FALSE)&amp;"("&amp;VLOOKUP(E294,Q3.SL!G:O,4,FALSE)&amp;")",VLOOKUP(E294,Q3.SL!G:O,6,FALSE))</f>
        <v/>
      </c>
      <c r="I294" s="125" t="str">
        <f ca="1">IF(AND(Inf.!C$10="Onsight",VLOOKUP(E294,Q4.SL!G:O,6,FALSE)="TOP"),VLOOKUP(E294,Q4.SL!G:O,6,FALSE)&amp;"("&amp;VLOOKUP(E294,Q4.SL!G:O,4,FALSE)&amp;")",VLOOKUP(E294,Q4.SL!G:O,6,FALSE))</f>
        <v/>
      </c>
      <c r="J294" s="54" t="str">
        <f ca="1">IFERROR(VLOOKUP(E294,Rec.!H:N,7,FALSE),"")</f>
        <v/>
      </c>
      <c r="K294" s="99" t="str">
        <f ca="1">IFERROR(VLOOKUP(E294,SF.SL!F:J,5,FALSE),"")</f>
        <v/>
      </c>
      <c r="L294" s="55" t="str">
        <f ca="1">IF(ROW()-9&gt;Inf.!$O$2,"",VLOOKUP(E294,SF.SL!F:J,4,FALSE))</f>
        <v/>
      </c>
      <c r="M294" s="54" t="str">
        <f ca="1">IF(ROW()-9&gt;Inf.!$O$2,"",VLOOKUP(E294,SF.SL!F:O,10,FALSE))</f>
        <v/>
      </c>
      <c r="N294" s="99">
        <f ca="1">IFERROR(VLOOKUP(E294,F.SL!F:J,5,FALSE),"")</f>
        <v>1.01</v>
      </c>
      <c r="O294" s="55" t="str">
        <f>IF(ROW()-9&gt;Inf.!$F$10,"",VLOOKUP(E294,F.SL!F:J,4,FALSE))</f>
        <v/>
      </c>
      <c r="P294" s="54" t="str">
        <f>IF(ROW()-9&gt;Inf.!$F$10,"",VLOOKUP(E294,F.SL!F:O,10,FALSE))</f>
        <v/>
      </c>
      <c r="Q294" s="50"/>
    </row>
    <row r="295" spans="1:17" ht="21.95" customHeight="1">
      <c r="A295" s="52" t="str">
        <f ca="1">IFERROR(VLOOKUP(E295,Rec.!Q:R,2,FALSE),"")</f>
        <v/>
      </c>
      <c r="B295" s="53" t="str">
        <f ca="1">IFERROR(VLOOKUP(E295,Rec.!B:H,4,FALSE),"")</f>
        <v/>
      </c>
      <c r="C295" s="53" t="str">
        <f ca="1">IFERROR(VLOOKUP(E295,Rec.!B:H,5,FALSE),"")</f>
        <v/>
      </c>
      <c r="D295" s="52" t="str">
        <f ca="1">IFERROR(VLOOKUP(E295,Rec.!B:H,6,FALSE),"")</f>
        <v/>
      </c>
      <c r="E295" s="91" t="str">
        <f ca="1">IFERROR(VLOOKUP(ROW()-9,Rec.!T:U,2,FALSE),"")</f>
        <v/>
      </c>
      <c r="F295" s="99" t="str">
        <f ca="1">IF(AND(Inf.!C$10="Onsight",VLOOKUP(E295,Q1.SL!F:M,6,FALSE)="TOP"),VLOOKUP(E295,Q1.SL!F:M,6,FALSE)&amp;"("&amp;VLOOKUP(E295,Q1.SL!F:M,4,FALSE)&amp;")",VLOOKUP(E295,Q1.SL!F:M,6,FALSE))</f>
        <v/>
      </c>
      <c r="G295" s="99" t="str">
        <f ca="1">IF(AND(Inf.!C$10="Onsight",VLOOKUP(E295,Q2.SL!G:O,6,FALSE)="TOP"),VLOOKUP(E295,Q2.SL!G:O,6,FALSE)&amp;"("&amp;VLOOKUP(E295,Q2.SL!G:O,4,FALSE)&amp;")",VLOOKUP(E295,Q2.SL!G:O,6,FALSE))</f>
        <v/>
      </c>
      <c r="H295" s="125" t="str">
        <f ca="1">IF(AND(Inf.!C$10="Onsight",VLOOKUP(E295,Q3.SL!G:O,6,FALSE)="TOP"),VLOOKUP(E295,Q3.SL!G:O,6,FALSE)&amp;"("&amp;VLOOKUP(E295,Q3.SL!G:O,4,FALSE)&amp;")",VLOOKUP(E295,Q3.SL!G:O,6,FALSE))</f>
        <v/>
      </c>
      <c r="I295" s="125" t="str">
        <f ca="1">IF(AND(Inf.!C$10="Onsight",VLOOKUP(E295,Q4.SL!G:O,6,FALSE)="TOP"),VLOOKUP(E295,Q4.SL!G:O,6,FALSE)&amp;"("&amp;VLOOKUP(E295,Q4.SL!G:O,4,FALSE)&amp;")",VLOOKUP(E295,Q4.SL!G:O,6,FALSE))</f>
        <v/>
      </c>
      <c r="J295" s="54" t="str">
        <f ca="1">IFERROR(VLOOKUP(E295,Rec.!H:N,7,FALSE),"")</f>
        <v/>
      </c>
      <c r="K295" s="99" t="str">
        <f ca="1">IFERROR(VLOOKUP(E295,SF.SL!F:J,5,FALSE),"")</f>
        <v/>
      </c>
      <c r="L295" s="55" t="str">
        <f ca="1">IF(ROW()-9&gt;Inf.!$O$2,"",VLOOKUP(E295,SF.SL!F:J,4,FALSE))</f>
        <v/>
      </c>
      <c r="M295" s="54" t="str">
        <f ca="1">IF(ROW()-9&gt;Inf.!$O$2,"",VLOOKUP(E295,SF.SL!F:O,10,FALSE))</f>
        <v/>
      </c>
      <c r="N295" s="99">
        <f ca="1">IFERROR(VLOOKUP(E295,F.SL!F:J,5,FALSE),"")</f>
        <v>1.01</v>
      </c>
      <c r="O295" s="55" t="str">
        <f>IF(ROW()-9&gt;Inf.!$F$10,"",VLOOKUP(E295,F.SL!F:J,4,FALSE))</f>
        <v/>
      </c>
      <c r="P295" s="54" t="str">
        <f>IF(ROW()-9&gt;Inf.!$F$10,"",VLOOKUP(E295,F.SL!F:O,10,FALSE))</f>
        <v/>
      </c>
      <c r="Q295" s="50"/>
    </row>
    <row r="296" spans="1:17" ht="21.95" customHeight="1">
      <c r="A296" s="52" t="str">
        <f ca="1">IFERROR(VLOOKUP(E296,Rec.!Q:R,2,FALSE),"")</f>
        <v/>
      </c>
      <c r="B296" s="53" t="str">
        <f ca="1">IFERROR(VLOOKUP(E296,Rec.!B:H,4,FALSE),"")</f>
        <v/>
      </c>
      <c r="C296" s="53" t="str">
        <f ca="1">IFERROR(VLOOKUP(E296,Rec.!B:H,5,FALSE),"")</f>
        <v/>
      </c>
      <c r="D296" s="52" t="str">
        <f ca="1">IFERROR(VLOOKUP(E296,Rec.!B:H,6,FALSE),"")</f>
        <v/>
      </c>
      <c r="E296" s="91" t="str">
        <f ca="1">IFERROR(VLOOKUP(ROW()-9,Rec.!T:U,2,FALSE),"")</f>
        <v/>
      </c>
      <c r="F296" s="99" t="str">
        <f ca="1">IF(AND(Inf.!C$10="Onsight",VLOOKUP(E296,Q1.SL!F:M,6,FALSE)="TOP"),VLOOKUP(E296,Q1.SL!F:M,6,FALSE)&amp;"("&amp;VLOOKUP(E296,Q1.SL!F:M,4,FALSE)&amp;")",VLOOKUP(E296,Q1.SL!F:M,6,FALSE))</f>
        <v/>
      </c>
      <c r="G296" s="99" t="str">
        <f ca="1">IF(AND(Inf.!C$10="Onsight",VLOOKUP(E296,Q2.SL!G:O,6,FALSE)="TOP"),VLOOKUP(E296,Q2.SL!G:O,6,FALSE)&amp;"("&amp;VLOOKUP(E296,Q2.SL!G:O,4,FALSE)&amp;")",VLOOKUP(E296,Q2.SL!G:O,6,FALSE))</f>
        <v/>
      </c>
      <c r="H296" s="125" t="str">
        <f ca="1">IF(AND(Inf.!C$10="Onsight",VLOOKUP(E296,Q3.SL!G:O,6,FALSE)="TOP"),VLOOKUP(E296,Q3.SL!G:O,6,FALSE)&amp;"("&amp;VLOOKUP(E296,Q3.SL!G:O,4,FALSE)&amp;")",VLOOKUP(E296,Q3.SL!G:O,6,FALSE))</f>
        <v/>
      </c>
      <c r="I296" s="125" t="str">
        <f ca="1">IF(AND(Inf.!C$10="Onsight",VLOOKUP(E296,Q4.SL!G:O,6,FALSE)="TOP"),VLOOKUP(E296,Q4.SL!G:O,6,FALSE)&amp;"("&amp;VLOOKUP(E296,Q4.SL!G:O,4,FALSE)&amp;")",VLOOKUP(E296,Q4.SL!G:O,6,FALSE))</f>
        <v/>
      </c>
      <c r="J296" s="54" t="str">
        <f ca="1">IFERROR(VLOOKUP(E296,Rec.!H:N,7,FALSE),"")</f>
        <v/>
      </c>
      <c r="K296" s="99" t="str">
        <f ca="1">IFERROR(VLOOKUP(E296,SF.SL!F:J,5,FALSE),"")</f>
        <v/>
      </c>
      <c r="L296" s="55" t="str">
        <f ca="1">IF(ROW()-9&gt;Inf.!$O$2,"",VLOOKUP(E296,SF.SL!F:J,4,FALSE))</f>
        <v/>
      </c>
      <c r="M296" s="54" t="str">
        <f ca="1">IF(ROW()-9&gt;Inf.!$O$2,"",VLOOKUP(E296,SF.SL!F:O,10,FALSE))</f>
        <v/>
      </c>
      <c r="N296" s="99">
        <f ca="1">IFERROR(VLOOKUP(E296,F.SL!F:J,5,FALSE),"")</f>
        <v>1.01</v>
      </c>
      <c r="O296" s="55" t="str">
        <f>IF(ROW()-9&gt;Inf.!$F$10,"",VLOOKUP(E296,F.SL!F:J,4,FALSE))</f>
        <v/>
      </c>
      <c r="P296" s="54" t="str">
        <f>IF(ROW()-9&gt;Inf.!$F$10,"",VLOOKUP(E296,F.SL!F:O,10,FALSE))</f>
        <v/>
      </c>
      <c r="Q296" s="50"/>
    </row>
    <row r="297" spans="1:17" ht="21.95" customHeight="1">
      <c r="A297" s="52" t="str">
        <f ca="1">IFERROR(VLOOKUP(E297,Rec.!Q:R,2,FALSE),"")</f>
        <v/>
      </c>
      <c r="B297" s="53" t="str">
        <f ca="1">IFERROR(VLOOKUP(E297,Rec.!B:H,4,FALSE),"")</f>
        <v/>
      </c>
      <c r="C297" s="53" t="str">
        <f ca="1">IFERROR(VLOOKUP(E297,Rec.!B:H,5,FALSE),"")</f>
        <v/>
      </c>
      <c r="D297" s="52" t="str">
        <f ca="1">IFERROR(VLOOKUP(E297,Rec.!B:H,6,FALSE),"")</f>
        <v/>
      </c>
      <c r="E297" s="91" t="str">
        <f ca="1">IFERROR(VLOOKUP(ROW()-9,Rec.!T:U,2,FALSE),"")</f>
        <v/>
      </c>
      <c r="F297" s="99" t="str">
        <f ca="1">IF(AND(Inf.!C$10="Onsight",VLOOKUP(E297,Q1.SL!F:M,6,FALSE)="TOP"),VLOOKUP(E297,Q1.SL!F:M,6,FALSE)&amp;"("&amp;VLOOKUP(E297,Q1.SL!F:M,4,FALSE)&amp;")",VLOOKUP(E297,Q1.SL!F:M,6,FALSE))</f>
        <v/>
      </c>
      <c r="G297" s="99" t="str">
        <f ca="1">IF(AND(Inf.!C$10="Onsight",VLOOKUP(E297,Q2.SL!G:O,6,FALSE)="TOP"),VLOOKUP(E297,Q2.SL!G:O,6,FALSE)&amp;"("&amp;VLOOKUP(E297,Q2.SL!G:O,4,FALSE)&amp;")",VLOOKUP(E297,Q2.SL!G:O,6,FALSE))</f>
        <v/>
      </c>
      <c r="H297" s="125" t="str">
        <f ca="1">IF(AND(Inf.!C$10="Onsight",VLOOKUP(E297,Q3.SL!G:O,6,FALSE)="TOP"),VLOOKUP(E297,Q3.SL!G:O,6,FALSE)&amp;"("&amp;VLOOKUP(E297,Q3.SL!G:O,4,FALSE)&amp;")",VLOOKUP(E297,Q3.SL!G:O,6,FALSE))</f>
        <v/>
      </c>
      <c r="I297" s="125" t="str">
        <f ca="1">IF(AND(Inf.!C$10="Onsight",VLOOKUP(E297,Q4.SL!G:O,6,FALSE)="TOP"),VLOOKUP(E297,Q4.SL!G:O,6,FALSE)&amp;"("&amp;VLOOKUP(E297,Q4.SL!G:O,4,FALSE)&amp;")",VLOOKUP(E297,Q4.SL!G:O,6,FALSE))</f>
        <v/>
      </c>
      <c r="J297" s="54" t="str">
        <f ca="1">IFERROR(VLOOKUP(E297,Rec.!H:N,7,FALSE),"")</f>
        <v/>
      </c>
      <c r="K297" s="99" t="str">
        <f ca="1">IFERROR(VLOOKUP(E297,SF.SL!F:J,5,FALSE),"")</f>
        <v/>
      </c>
      <c r="L297" s="55" t="str">
        <f ca="1">IF(ROW()-9&gt;Inf.!$O$2,"",VLOOKUP(E297,SF.SL!F:J,4,FALSE))</f>
        <v/>
      </c>
      <c r="M297" s="54" t="str">
        <f ca="1">IF(ROW()-9&gt;Inf.!$O$2,"",VLOOKUP(E297,SF.SL!F:O,10,FALSE))</f>
        <v/>
      </c>
      <c r="N297" s="99">
        <f ca="1">IFERROR(VLOOKUP(E297,F.SL!F:J,5,FALSE),"")</f>
        <v>1.01</v>
      </c>
      <c r="O297" s="55" t="str">
        <f>IF(ROW()-9&gt;Inf.!$F$10,"",VLOOKUP(E297,F.SL!F:J,4,FALSE))</f>
        <v/>
      </c>
      <c r="P297" s="54" t="str">
        <f>IF(ROW()-9&gt;Inf.!$F$10,"",VLOOKUP(E297,F.SL!F:O,10,FALSE))</f>
        <v/>
      </c>
      <c r="Q297" s="50"/>
    </row>
    <row r="298" spans="1:17" ht="21.95" customHeight="1">
      <c r="A298" s="52" t="str">
        <f ca="1">IFERROR(VLOOKUP(E298,Rec.!Q:R,2,FALSE),"")</f>
        <v/>
      </c>
      <c r="B298" s="53" t="str">
        <f ca="1">IFERROR(VLOOKUP(E298,Rec.!B:H,4,FALSE),"")</f>
        <v/>
      </c>
      <c r="C298" s="53" t="str">
        <f ca="1">IFERROR(VLOOKUP(E298,Rec.!B:H,5,FALSE),"")</f>
        <v/>
      </c>
      <c r="D298" s="52" t="str">
        <f ca="1">IFERROR(VLOOKUP(E298,Rec.!B:H,6,FALSE),"")</f>
        <v/>
      </c>
      <c r="E298" s="91" t="str">
        <f ca="1">IFERROR(VLOOKUP(ROW()-9,Rec.!T:U,2,FALSE),"")</f>
        <v/>
      </c>
      <c r="F298" s="99" t="str">
        <f ca="1">IF(AND(Inf.!C$10="Onsight",VLOOKUP(E298,Q1.SL!F:M,6,FALSE)="TOP"),VLOOKUP(E298,Q1.SL!F:M,6,FALSE)&amp;"("&amp;VLOOKUP(E298,Q1.SL!F:M,4,FALSE)&amp;")",VLOOKUP(E298,Q1.SL!F:M,6,FALSE))</f>
        <v/>
      </c>
      <c r="G298" s="99" t="str">
        <f ca="1">IF(AND(Inf.!C$10="Onsight",VLOOKUP(E298,Q2.SL!G:O,6,FALSE)="TOP"),VLOOKUP(E298,Q2.SL!G:O,6,FALSE)&amp;"("&amp;VLOOKUP(E298,Q2.SL!G:O,4,FALSE)&amp;")",VLOOKUP(E298,Q2.SL!G:O,6,FALSE))</f>
        <v/>
      </c>
      <c r="H298" s="125" t="str">
        <f ca="1">IF(AND(Inf.!C$10="Onsight",VLOOKUP(E298,Q3.SL!G:O,6,FALSE)="TOP"),VLOOKUP(E298,Q3.SL!G:O,6,FALSE)&amp;"("&amp;VLOOKUP(E298,Q3.SL!G:O,4,FALSE)&amp;")",VLOOKUP(E298,Q3.SL!G:O,6,FALSE))</f>
        <v/>
      </c>
      <c r="I298" s="125" t="str">
        <f ca="1">IF(AND(Inf.!C$10="Onsight",VLOOKUP(E298,Q4.SL!G:O,6,FALSE)="TOP"),VLOOKUP(E298,Q4.SL!G:O,6,FALSE)&amp;"("&amp;VLOOKUP(E298,Q4.SL!G:O,4,FALSE)&amp;")",VLOOKUP(E298,Q4.SL!G:O,6,FALSE))</f>
        <v/>
      </c>
      <c r="J298" s="54" t="str">
        <f ca="1">IFERROR(VLOOKUP(E298,Rec.!H:N,7,FALSE),"")</f>
        <v/>
      </c>
      <c r="K298" s="99" t="str">
        <f ca="1">IFERROR(VLOOKUP(E298,SF.SL!F:J,5,FALSE),"")</f>
        <v/>
      </c>
      <c r="L298" s="55" t="str">
        <f ca="1">IF(ROW()-9&gt;Inf.!$O$2,"",VLOOKUP(E298,SF.SL!F:J,4,FALSE))</f>
        <v/>
      </c>
      <c r="M298" s="54" t="str">
        <f ca="1">IF(ROW()-9&gt;Inf.!$O$2,"",VLOOKUP(E298,SF.SL!F:O,10,FALSE))</f>
        <v/>
      </c>
      <c r="N298" s="99">
        <f ca="1">IFERROR(VLOOKUP(E298,F.SL!F:J,5,FALSE),"")</f>
        <v>1.01</v>
      </c>
      <c r="O298" s="55" t="str">
        <f>IF(ROW()-9&gt;Inf.!$F$10,"",VLOOKUP(E298,F.SL!F:J,4,FALSE))</f>
        <v/>
      </c>
      <c r="P298" s="54" t="str">
        <f>IF(ROW()-9&gt;Inf.!$F$10,"",VLOOKUP(E298,F.SL!F:O,10,FALSE))</f>
        <v/>
      </c>
      <c r="Q298" s="50"/>
    </row>
    <row r="299" spans="1:17" ht="21.95" customHeight="1">
      <c r="A299" s="52" t="str">
        <f ca="1">IFERROR(VLOOKUP(E299,Rec.!Q:R,2,FALSE),"")</f>
        <v/>
      </c>
      <c r="B299" s="53" t="str">
        <f ca="1">IFERROR(VLOOKUP(E299,Rec.!B:H,4,FALSE),"")</f>
        <v/>
      </c>
      <c r="C299" s="53" t="str">
        <f ca="1">IFERROR(VLOOKUP(E299,Rec.!B:H,5,FALSE),"")</f>
        <v/>
      </c>
      <c r="D299" s="52" t="str">
        <f ca="1">IFERROR(VLOOKUP(E299,Rec.!B:H,6,FALSE),"")</f>
        <v/>
      </c>
      <c r="E299" s="91" t="str">
        <f ca="1">IFERROR(VLOOKUP(ROW()-9,Rec.!T:U,2,FALSE),"")</f>
        <v/>
      </c>
      <c r="F299" s="99" t="str">
        <f ca="1">IF(AND(Inf.!C$10="Onsight",VLOOKUP(E299,Q1.SL!F:M,6,FALSE)="TOP"),VLOOKUP(E299,Q1.SL!F:M,6,FALSE)&amp;"("&amp;VLOOKUP(E299,Q1.SL!F:M,4,FALSE)&amp;")",VLOOKUP(E299,Q1.SL!F:M,6,FALSE))</f>
        <v/>
      </c>
      <c r="G299" s="99" t="str">
        <f ca="1">IF(AND(Inf.!C$10="Onsight",VLOOKUP(E299,Q2.SL!G:O,6,FALSE)="TOP"),VLOOKUP(E299,Q2.SL!G:O,6,FALSE)&amp;"("&amp;VLOOKUP(E299,Q2.SL!G:O,4,FALSE)&amp;")",VLOOKUP(E299,Q2.SL!G:O,6,FALSE))</f>
        <v/>
      </c>
      <c r="H299" s="125" t="str">
        <f ca="1">IF(AND(Inf.!C$10="Onsight",VLOOKUP(E299,Q3.SL!G:O,6,FALSE)="TOP"),VLOOKUP(E299,Q3.SL!G:O,6,FALSE)&amp;"("&amp;VLOOKUP(E299,Q3.SL!G:O,4,FALSE)&amp;")",VLOOKUP(E299,Q3.SL!G:O,6,FALSE))</f>
        <v/>
      </c>
      <c r="I299" s="125" t="str">
        <f ca="1">IF(AND(Inf.!C$10="Onsight",VLOOKUP(E299,Q4.SL!G:O,6,FALSE)="TOP"),VLOOKUP(E299,Q4.SL!G:O,6,FALSE)&amp;"("&amp;VLOOKUP(E299,Q4.SL!G:O,4,FALSE)&amp;")",VLOOKUP(E299,Q4.SL!G:O,6,FALSE))</f>
        <v/>
      </c>
      <c r="J299" s="54" t="str">
        <f ca="1">IFERROR(VLOOKUP(E299,Rec.!H:N,7,FALSE),"")</f>
        <v/>
      </c>
      <c r="K299" s="99" t="str">
        <f ca="1">IFERROR(VLOOKUP(E299,SF.SL!F:J,5,FALSE),"")</f>
        <v/>
      </c>
      <c r="L299" s="55" t="str">
        <f ca="1">IF(ROW()-9&gt;Inf.!$O$2,"",VLOOKUP(E299,SF.SL!F:J,4,FALSE))</f>
        <v/>
      </c>
      <c r="M299" s="54" t="str">
        <f ca="1">IF(ROW()-9&gt;Inf.!$O$2,"",VLOOKUP(E299,SF.SL!F:O,10,FALSE))</f>
        <v/>
      </c>
      <c r="N299" s="99">
        <f ca="1">IFERROR(VLOOKUP(E299,F.SL!F:J,5,FALSE),"")</f>
        <v>1.01</v>
      </c>
      <c r="O299" s="55" t="str">
        <f>IF(ROW()-9&gt;Inf.!$F$10,"",VLOOKUP(E299,F.SL!F:J,4,FALSE))</f>
        <v/>
      </c>
      <c r="P299" s="54" t="str">
        <f>IF(ROW()-9&gt;Inf.!$F$10,"",VLOOKUP(E299,F.SL!F:O,10,FALSE))</f>
        <v/>
      </c>
      <c r="Q299" s="50"/>
    </row>
    <row r="300" spans="1:17" ht="21.95" customHeight="1">
      <c r="A300" s="52" t="str">
        <f ca="1">IFERROR(VLOOKUP(E300,Rec.!Q:R,2,FALSE),"")</f>
        <v/>
      </c>
      <c r="B300" s="53" t="str">
        <f ca="1">IFERROR(VLOOKUP(E300,Rec.!B:H,4,FALSE),"")</f>
        <v/>
      </c>
      <c r="C300" s="53" t="str">
        <f ca="1">IFERROR(VLOOKUP(E300,Rec.!B:H,5,FALSE),"")</f>
        <v/>
      </c>
      <c r="D300" s="52" t="str">
        <f ca="1">IFERROR(VLOOKUP(E300,Rec.!B:H,6,FALSE),"")</f>
        <v/>
      </c>
      <c r="E300" s="91" t="str">
        <f ca="1">IFERROR(VLOOKUP(ROW()-9,Rec.!T:U,2,FALSE),"")</f>
        <v/>
      </c>
      <c r="F300" s="99" t="str">
        <f ca="1">IF(AND(Inf.!C$10="Onsight",VLOOKUP(E300,Q1.SL!F:M,6,FALSE)="TOP"),VLOOKUP(E300,Q1.SL!F:M,6,FALSE)&amp;"("&amp;VLOOKUP(E300,Q1.SL!F:M,4,FALSE)&amp;")",VLOOKUP(E300,Q1.SL!F:M,6,FALSE))</f>
        <v/>
      </c>
      <c r="G300" s="99" t="str">
        <f ca="1">IF(AND(Inf.!C$10="Onsight",VLOOKUP(E300,Q2.SL!G:O,6,FALSE)="TOP"),VLOOKUP(E300,Q2.SL!G:O,6,FALSE)&amp;"("&amp;VLOOKUP(E300,Q2.SL!G:O,4,FALSE)&amp;")",VLOOKUP(E300,Q2.SL!G:O,6,FALSE))</f>
        <v/>
      </c>
      <c r="H300" s="125" t="str">
        <f ca="1">IF(AND(Inf.!C$10="Onsight",VLOOKUP(E300,Q3.SL!G:O,6,FALSE)="TOP"),VLOOKUP(E300,Q3.SL!G:O,6,FALSE)&amp;"("&amp;VLOOKUP(E300,Q3.SL!G:O,4,FALSE)&amp;")",VLOOKUP(E300,Q3.SL!G:O,6,FALSE))</f>
        <v/>
      </c>
      <c r="I300" s="125" t="str">
        <f ca="1">IF(AND(Inf.!C$10="Onsight",VLOOKUP(E300,Q4.SL!G:O,6,FALSE)="TOP"),VLOOKUP(E300,Q4.SL!G:O,6,FALSE)&amp;"("&amp;VLOOKUP(E300,Q4.SL!G:O,4,FALSE)&amp;")",VLOOKUP(E300,Q4.SL!G:O,6,FALSE))</f>
        <v/>
      </c>
      <c r="J300" s="54" t="str">
        <f ca="1">IFERROR(VLOOKUP(E300,Rec.!H:N,7,FALSE),"")</f>
        <v/>
      </c>
      <c r="K300" s="99" t="str">
        <f ca="1">IFERROR(VLOOKUP(E300,SF.SL!F:J,5,FALSE),"")</f>
        <v/>
      </c>
      <c r="L300" s="55" t="str">
        <f ca="1">IF(ROW()-9&gt;Inf.!$O$2,"",VLOOKUP(E300,SF.SL!F:J,4,FALSE))</f>
        <v/>
      </c>
      <c r="M300" s="54" t="str">
        <f ca="1">IF(ROW()-9&gt;Inf.!$O$2,"",VLOOKUP(E300,SF.SL!F:O,10,FALSE))</f>
        <v/>
      </c>
      <c r="N300" s="99">
        <f ca="1">IFERROR(VLOOKUP(E300,F.SL!F:J,5,FALSE),"")</f>
        <v>1.01</v>
      </c>
      <c r="O300" s="55" t="str">
        <f>IF(ROW()-9&gt;Inf.!$F$10,"",VLOOKUP(E300,F.SL!F:J,4,FALSE))</f>
        <v/>
      </c>
      <c r="P300" s="54" t="str">
        <f>IF(ROW()-9&gt;Inf.!$F$10,"",VLOOKUP(E300,F.SL!F:O,10,FALSE))</f>
        <v/>
      </c>
      <c r="Q300" s="50"/>
    </row>
    <row r="301" spans="1:17" ht="21.95" customHeight="1">
      <c r="A301" s="52" t="str">
        <f ca="1">IFERROR(VLOOKUP(E301,Rec.!Q:R,2,FALSE),"")</f>
        <v/>
      </c>
      <c r="B301" s="53" t="str">
        <f ca="1">IFERROR(VLOOKUP(E301,Rec.!B:H,4,FALSE),"")</f>
        <v/>
      </c>
      <c r="C301" s="53" t="str">
        <f ca="1">IFERROR(VLOOKUP(E301,Rec.!B:H,5,FALSE),"")</f>
        <v/>
      </c>
      <c r="D301" s="52" t="str">
        <f ca="1">IFERROR(VLOOKUP(E301,Rec.!B:H,6,FALSE),"")</f>
        <v/>
      </c>
      <c r="E301" s="91" t="str">
        <f ca="1">IFERROR(VLOOKUP(ROW()-9,Rec.!T:U,2,FALSE),"")</f>
        <v/>
      </c>
      <c r="F301" s="99" t="str">
        <f ca="1">IF(AND(Inf.!C$10="Onsight",VLOOKUP(E301,Q1.SL!F:M,6,FALSE)="TOP"),VLOOKUP(E301,Q1.SL!F:M,6,FALSE)&amp;"("&amp;VLOOKUP(E301,Q1.SL!F:M,4,FALSE)&amp;")",VLOOKUP(E301,Q1.SL!F:M,6,FALSE))</f>
        <v/>
      </c>
      <c r="G301" s="99" t="str">
        <f ca="1">IF(AND(Inf.!C$10="Onsight",VLOOKUP(E301,Q2.SL!G:O,6,FALSE)="TOP"),VLOOKUP(E301,Q2.SL!G:O,6,FALSE)&amp;"("&amp;VLOOKUP(E301,Q2.SL!G:O,4,FALSE)&amp;")",VLOOKUP(E301,Q2.SL!G:O,6,FALSE))</f>
        <v/>
      </c>
      <c r="H301" s="125" t="str">
        <f ca="1">IF(AND(Inf.!C$10="Onsight",VLOOKUP(E301,Q3.SL!G:O,6,FALSE)="TOP"),VLOOKUP(E301,Q3.SL!G:O,6,FALSE)&amp;"("&amp;VLOOKUP(E301,Q3.SL!G:O,4,FALSE)&amp;")",VLOOKUP(E301,Q3.SL!G:O,6,FALSE))</f>
        <v/>
      </c>
      <c r="I301" s="125" t="str">
        <f ca="1">IF(AND(Inf.!C$10="Onsight",VLOOKUP(E301,Q4.SL!G:O,6,FALSE)="TOP"),VLOOKUP(E301,Q4.SL!G:O,6,FALSE)&amp;"("&amp;VLOOKUP(E301,Q4.SL!G:O,4,FALSE)&amp;")",VLOOKUP(E301,Q4.SL!G:O,6,FALSE))</f>
        <v/>
      </c>
      <c r="J301" s="54" t="str">
        <f ca="1">IFERROR(VLOOKUP(E301,Rec.!H:N,7,FALSE),"")</f>
        <v/>
      </c>
      <c r="K301" s="99" t="str">
        <f ca="1">IFERROR(VLOOKUP(E301,SF.SL!F:J,5,FALSE),"")</f>
        <v/>
      </c>
      <c r="L301" s="55" t="str">
        <f ca="1">IF(ROW()-9&gt;Inf.!$O$2,"",VLOOKUP(E301,SF.SL!F:J,4,FALSE))</f>
        <v/>
      </c>
      <c r="M301" s="54" t="str">
        <f ca="1">IF(ROW()-9&gt;Inf.!$O$2,"",VLOOKUP(E301,SF.SL!F:O,10,FALSE))</f>
        <v/>
      </c>
      <c r="N301" s="99">
        <f ca="1">IFERROR(VLOOKUP(E301,F.SL!F:J,5,FALSE),"")</f>
        <v>1.01</v>
      </c>
      <c r="O301" s="55" t="str">
        <f>IF(ROW()-9&gt;Inf.!$F$10,"",VLOOKUP(E301,F.SL!F:J,4,FALSE))</f>
        <v/>
      </c>
      <c r="P301" s="54" t="str">
        <f>IF(ROW()-9&gt;Inf.!$F$10,"",VLOOKUP(E301,F.SL!F:O,10,FALSE))</f>
        <v/>
      </c>
      <c r="Q301" s="50"/>
    </row>
    <row r="302" spans="1:17" ht="21.95" customHeight="1">
      <c r="A302" s="52" t="str">
        <f ca="1">IFERROR(VLOOKUP(E302,Rec.!Q:R,2,FALSE),"")</f>
        <v/>
      </c>
      <c r="B302" s="53" t="str">
        <f ca="1">IFERROR(VLOOKUP(E302,Rec.!B:H,4,FALSE),"")</f>
        <v/>
      </c>
      <c r="C302" s="53" t="str">
        <f ca="1">IFERROR(VLOOKUP(E302,Rec.!B:H,5,FALSE),"")</f>
        <v/>
      </c>
      <c r="D302" s="52" t="str">
        <f ca="1">IFERROR(VLOOKUP(E302,Rec.!B:H,6,FALSE),"")</f>
        <v/>
      </c>
      <c r="E302" s="91" t="str">
        <f ca="1">IFERROR(VLOOKUP(ROW()-9,Rec.!T:U,2,FALSE),"")</f>
        <v/>
      </c>
      <c r="F302" s="99" t="str">
        <f ca="1">IF(AND(Inf.!C$10="Onsight",VLOOKUP(E302,Q1.SL!F:M,6,FALSE)="TOP"),VLOOKUP(E302,Q1.SL!F:M,6,FALSE)&amp;"("&amp;VLOOKUP(E302,Q1.SL!F:M,4,FALSE)&amp;")",VLOOKUP(E302,Q1.SL!F:M,6,FALSE))</f>
        <v/>
      </c>
      <c r="G302" s="99" t="str">
        <f ca="1">IF(AND(Inf.!C$10="Onsight",VLOOKUP(E302,Q2.SL!G:O,6,FALSE)="TOP"),VLOOKUP(E302,Q2.SL!G:O,6,FALSE)&amp;"("&amp;VLOOKUP(E302,Q2.SL!G:O,4,FALSE)&amp;")",VLOOKUP(E302,Q2.SL!G:O,6,FALSE))</f>
        <v/>
      </c>
      <c r="H302" s="125" t="str">
        <f ca="1">IF(AND(Inf.!C$10="Onsight",VLOOKUP(E302,Q3.SL!G:O,6,FALSE)="TOP"),VLOOKUP(E302,Q3.SL!G:O,6,FALSE)&amp;"("&amp;VLOOKUP(E302,Q3.SL!G:O,4,FALSE)&amp;")",VLOOKUP(E302,Q3.SL!G:O,6,FALSE))</f>
        <v/>
      </c>
      <c r="I302" s="125" t="str">
        <f ca="1">IF(AND(Inf.!C$10="Onsight",VLOOKUP(E302,Q4.SL!G:O,6,FALSE)="TOP"),VLOOKUP(E302,Q4.SL!G:O,6,FALSE)&amp;"("&amp;VLOOKUP(E302,Q4.SL!G:O,4,FALSE)&amp;")",VLOOKUP(E302,Q4.SL!G:O,6,FALSE))</f>
        <v/>
      </c>
      <c r="J302" s="54" t="str">
        <f ca="1">IFERROR(VLOOKUP(E302,Rec.!H:N,7,FALSE),"")</f>
        <v/>
      </c>
      <c r="K302" s="99" t="str">
        <f ca="1">IFERROR(VLOOKUP(E302,SF.SL!F:J,5,FALSE),"")</f>
        <v/>
      </c>
      <c r="L302" s="55" t="str">
        <f ca="1">IF(ROW()-9&gt;Inf.!$O$2,"",VLOOKUP(E302,SF.SL!F:J,4,FALSE))</f>
        <v/>
      </c>
      <c r="M302" s="54" t="str">
        <f ca="1">IF(ROW()-9&gt;Inf.!$O$2,"",VLOOKUP(E302,SF.SL!F:O,10,FALSE))</f>
        <v/>
      </c>
      <c r="N302" s="99">
        <f ca="1">IFERROR(VLOOKUP(E302,F.SL!F:J,5,FALSE),"")</f>
        <v>1.01</v>
      </c>
      <c r="O302" s="55" t="str">
        <f>IF(ROW()-9&gt;Inf.!$F$10,"",VLOOKUP(E302,F.SL!F:J,4,FALSE))</f>
        <v/>
      </c>
      <c r="P302" s="54" t="str">
        <f>IF(ROW()-9&gt;Inf.!$F$10,"",VLOOKUP(E302,F.SL!F:O,10,FALSE))</f>
        <v/>
      </c>
      <c r="Q302" s="50"/>
    </row>
    <row r="303" spans="1:17" ht="21.95" customHeight="1">
      <c r="A303" s="52" t="str">
        <f ca="1">IFERROR(VLOOKUP(E303,Rec.!Q:R,2,FALSE),"")</f>
        <v/>
      </c>
      <c r="B303" s="53" t="str">
        <f ca="1">IFERROR(VLOOKUP(E303,Rec.!B:H,4,FALSE),"")</f>
        <v/>
      </c>
      <c r="C303" s="53" t="str">
        <f ca="1">IFERROR(VLOOKUP(E303,Rec.!B:H,5,FALSE),"")</f>
        <v/>
      </c>
      <c r="D303" s="52" t="str">
        <f ca="1">IFERROR(VLOOKUP(E303,Rec.!B:H,6,FALSE),"")</f>
        <v/>
      </c>
      <c r="E303" s="91" t="str">
        <f ca="1">IFERROR(VLOOKUP(ROW()-9,Rec.!T:U,2,FALSE),"")</f>
        <v/>
      </c>
      <c r="F303" s="99" t="str">
        <f ca="1">IF(AND(Inf.!C$10="Onsight",VLOOKUP(E303,Q1.SL!F:M,6,FALSE)="TOP"),VLOOKUP(E303,Q1.SL!F:M,6,FALSE)&amp;"("&amp;VLOOKUP(E303,Q1.SL!F:M,4,FALSE)&amp;")",VLOOKUP(E303,Q1.SL!F:M,6,FALSE))</f>
        <v/>
      </c>
      <c r="G303" s="99" t="str">
        <f ca="1">IF(AND(Inf.!C$10="Onsight",VLOOKUP(E303,Q2.SL!G:O,6,FALSE)="TOP"),VLOOKUP(E303,Q2.SL!G:O,6,FALSE)&amp;"("&amp;VLOOKUP(E303,Q2.SL!G:O,4,FALSE)&amp;")",VLOOKUP(E303,Q2.SL!G:O,6,FALSE))</f>
        <v/>
      </c>
      <c r="H303" s="125" t="str">
        <f ca="1">IF(AND(Inf.!C$10="Onsight",VLOOKUP(E303,Q3.SL!G:O,6,FALSE)="TOP"),VLOOKUP(E303,Q3.SL!G:O,6,FALSE)&amp;"("&amp;VLOOKUP(E303,Q3.SL!G:O,4,FALSE)&amp;")",VLOOKUP(E303,Q3.SL!G:O,6,FALSE))</f>
        <v/>
      </c>
      <c r="I303" s="125" t="str">
        <f ca="1">IF(AND(Inf.!C$10="Onsight",VLOOKUP(E303,Q4.SL!G:O,6,FALSE)="TOP"),VLOOKUP(E303,Q4.SL!G:O,6,FALSE)&amp;"("&amp;VLOOKUP(E303,Q4.SL!G:O,4,FALSE)&amp;")",VLOOKUP(E303,Q4.SL!G:O,6,FALSE))</f>
        <v/>
      </c>
      <c r="J303" s="54" t="str">
        <f ca="1">IFERROR(VLOOKUP(E303,Rec.!H:N,7,FALSE),"")</f>
        <v/>
      </c>
      <c r="K303" s="99" t="str">
        <f ca="1">IFERROR(VLOOKUP(E303,SF.SL!F:J,5,FALSE),"")</f>
        <v/>
      </c>
      <c r="L303" s="55" t="str">
        <f ca="1">IF(ROW()-9&gt;Inf.!$O$2,"",VLOOKUP(E303,SF.SL!F:J,4,FALSE))</f>
        <v/>
      </c>
      <c r="M303" s="54" t="str">
        <f ca="1">IF(ROW()-9&gt;Inf.!$O$2,"",VLOOKUP(E303,SF.SL!F:O,10,FALSE))</f>
        <v/>
      </c>
      <c r="N303" s="99">
        <f ca="1">IFERROR(VLOOKUP(E303,F.SL!F:J,5,FALSE),"")</f>
        <v>1.01</v>
      </c>
      <c r="O303" s="55" t="str">
        <f>IF(ROW()-9&gt;Inf.!$F$10,"",VLOOKUP(E303,F.SL!F:J,4,FALSE))</f>
        <v/>
      </c>
      <c r="P303" s="54" t="str">
        <f>IF(ROW()-9&gt;Inf.!$F$10,"",VLOOKUP(E303,F.SL!F:O,10,FALSE))</f>
        <v/>
      </c>
      <c r="Q303" s="50"/>
    </row>
    <row r="304" spans="1:17" ht="21.95" customHeight="1">
      <c r="A304" s="52" t="str">
        <f ca="1">IFERROR(VLOOKUP(E304,Rec.!Q:R,2,FALSE),"")</f>
        <v/>
      </c>
      <c r="B304" s="53" t="str">
        <f ca="1">IFERROR(VLOOKUP(E304,Rec.!B:H,4,FALSE),"")</f>
        <v/>
      </c>
      <c r="C304" s="53" t="str">
        <f ca="1">IFERROR(VLOOKUP(E304,Rec.!B:H,5,FALSE),"")</f>
        <v/>
      </c>
      <c r="D304" s="52" t="str">
        <f ca="1">IFERROR(VLOOKUP(E304,Rec.!B:H,6,FALSE),"")</f>
        <v/>
      </c>
      <c r="E304" s="91" t="str">
        <f ca="1">IFERROR(VLOOKUP(ROW()-9,Rec.!T:U,2,FALSE),"")</f>
        <v/>
      </c>
      <c r="F304" s="99" t="str">
        <f ca="1">IF(AND(Inf.!C$10="Onsight",VLOOKUP(E304,Q1.SL!F:M,6,FALSE)="TOP"),VLOOKUP(E304,Q1.SL!F:M,6,FALSE)&amp;"("&amp;VLOOKUP(E304,Q1.SL!F:M,4,FALSE)&amp;")",VLOOKUP(E304,Q1.SL!F:M,6,FALSE))</f>
        <v/>
      </c>
      <c r="G304" s="99" t="str">
        <f ca="1">IF(AND(Inf.!C$10="Onsight",VLOOKUP(E304,Q2.SL!G:O,6,FALSE)="TOP"),VLOOKUP(E304,Q2.SL!G:O,6,FALSE)&amp;"("&amp;VLOOKUP(E304,Q2.SL!G:O,4,FALSE)&amp;")",VLOOKUP(E304,Q2.SL!G:O,6,FALSE))</f>
        <v/>
      </c>
      <c r="H304" s="125" t="str">
        <f ca="1">IF(AND(Inf.!C$10="Onsight",VLOOKUP(E304,Q3.SL!G:O,6,FALSE)="TOP"),VLOOKUP(E304,Q3.SL!G:O,6,FALSE)&amp;"("&amp;VLOOKUP(E304,Q3.SL!G:O,4,FALSE)&amp;")",VLOOKUP(E304,Q3.SL!G:O,6,FALSE))</f>
        <v/>
      </c>
      <c r="I304" s="125" t="str">
        <f ca="1">IF(AND(Inf.!C$10="Onsight",VLOOKUP(E304,Q4.SL!G:O,6,FALSE)="TOP"),VLOOKUP(E304,Q4.SL!G:O,6,FALSE)&amp;"("&amp;VLOOKUP(E304,Q4.SL!G:O,4,FALSE)&amp;")",VLOOKUP(E304,Q4.SL!G:O,6,FALSE))</f>
        <v/>
      </c>
      <c r="J304" s="54" t="str">
        <f ca="1">IFERROR(VLOOKUP(E304,Rec.!H:N,7,FALSE),"")</f>
        <v/>
      </c>
      <c r="K304" s="99" t="str">
        <f ca="1">IFERROR(VLOOKUP(E304,SF.SL!F:J,5,FALSE),"")</f>
        <v/>
      </c>
      <c r="L304" s="55" t="str">
        <f ca="1">IF(ROW()-9&gt;Inf.!$O$2,"",VLOOKUP(E304,SF.SL!F:J,4,FALSE))</f>
        <v/>
      </c>
      <c r="M304" s="54" t="str">
        <f ca="1">IF(ROW()-9&gt;Inf.!$O$2,"",VLOOKUP(E304,SF.SL!F:O,10,FALSE))</f>
        <v/>
      </c>
      <c r="N304" s="99">
        <f ca="1">IFERROR(VLOOKUP(E304,F.SL!F:J,5,FALSE),"")</f>
        <v>1.01</v>
      </c>
      <c r="O304" s="55" t="str">
        <f>IF(ROW()-9&gt;Inf.!$F$10,"",VLOOKUP(E304,F.SL!F:J,4,FALSE))</f>
        <v/>
      </c>
      <c r="P304" s="54" t="str">
        <f>IF(ROW()-9&gt;Inf.!$F$10,"",VLOOKUP(E304,F.SL!F:O,10,FALSE))</f>
        <v/>
      </c>
      <c r="Q304" s="50"/>
    </row>
    <row r="305" spans="1:17" ht="21.95" customHeight="1">
      <c r="A305" s="52" t="str">
        <f ca="1">IFERROR(VLOOKUP(E305,Rec.!Q:R,2,FALSE),"")</f>
        <v/>
      </c>
      <c r="B305" s="53" t="str">
        <f ca="1">IFERROR(VLOOKUP(E305,Rec.!B:H,4,FALSE),"")</f>
        <v/>
      </c>
      <c r="C305" s="53" t="str">
        <f ca="1">IFERROR(VLOOKUP(E305,Rec.!B:H,5,FALSE),"")</f>
        <v/>
      </c>
      <c r="D305" s="52" t="str">
        <f ca="1">IFERROR(VLOOKUP(E305,Rec.!B:H,6,FALSE),"")</f>
        <v/>
      </c>
      <c r="E305" s="91" t="str">
        <f ca="1">IFERROR(VLOOKUP(ROW()-9,Rec.!T:U,2,FALSE),"")</f>
        <v/>
      </c>
      <c r="F305" s="99" t="str">
        <f ca="1">IF(AND(Inf.!C$10="Onsight",VLOOKUP(E305,Q1.SL!F:M,6,FALSE)="TOP"),VLOOKUP(E305,Q1.SL!F:M,6,FALSE)&amp;"("&amp;VLOOKUP(E305,Q1.SL!F:M,4,FALSE)&amp;")",VLOOKUP(E305,Q1.SL!F:M,6,FALSE))</f>
        <v/>
      </c>
      <c r="G305" s="99" t="str">
        <f ca="1">IF(AND(Inf.!C$10="Onsight",VLOOKUP(E305,Q2.SL!G:O,6,FALSE)="TOP"),VLOOKUP(E305,Q2.SL!G:O,6,FALSE)&amp;"("&amp;VLOOKUP(E305,Q2.SL!G:O,4,FALSE)&amp;")",VLOOKUP(E305,Q2.SL!G:O,6,FALSE))</f>
        <v/>
      </c>
      <c r="H305" s="125" t="str">
        <f ca="1">IF(AND(Inf.!C$10="Onsight",VLOOKUP(E305,Q3.SL!G:O,6,FALSE)="TOP"),VLOOKUP(E305,Q3.SL!G:O,6,FALSE)&amp;"("&amp;VLOOKUP(E305,Q3.SL!G:O,4,FALSE)&amp;")",VLOOKUP(E305,Q3.SL!G:O,6,FALSE))</f>
        <v/>
      </c>
      <c r="I305" s="125" t="str">
        <f ca="1">IF(AND(Inf.!C$10="Onsight",VLOOKUP(E305,Q4.SL!G:O,6,FALSE)="TOP"),VLOOKUP(E305,Q4.SL!G:O,6,FALSE)&amp;"("&amp;VLOOKUP(E305,Q4.SL!G:O,4,FALSE)&amp;")",VLOOKUP(E305,Q4.SL!G:O,6,FALSE))</f>
        <v/>
      </c>
      <c r="J305" s="54" t="str">
        <f ca="1">IFERROR(VLOOKUP(E305,Rec.!H:N,7,FALSE),"")</f>
        <v/>
      </c>
      <c r="K305" s="99" t="str">
        <f ca="1">IFERROR(VLOOKUP(E305,SF.SL!F:J,5,FALSE),"")</f>
        <v/>
      </c>
      <c r="L305" s="55" t="str">
        <f ca="1">IF(ROW()-9&gt;Inf.!$O$2,"",VLOOKUP(E305,SF.SL!F:J,4,FALSE))</f>
        <v/>
      </c>
      <c r="M305" s="54" t="str">
        <f ca="1">IF(ROW()-9&gt;Inf.!$O$2,"",VLOOKUP(E305,SF.SL!F:O,10,FALSE))</f>
        <v/>
      </c>
      <c r="N305" s="99">
        <f ca="1">IFERROR(VLOOKUP(E305,F.SL!F:J,5,FALSE),"")</f>
        <v>1.01</v>
      </c>
      <c r="O305" s="55" t="str">
        <f>IF(ROW()-9&gt;Inf.!$F$10,"",VLOOKUP(E305,F.SL!F:J,4,FALSE))</f>
        <v/>
      </c>
      <c r="P305" s="54" t="str">
        <f>IF(ROW()-9&gt;Inf.!$F$10,"",VLOOKUP(E305,F.SL!F:O,10,FALSE))</f>
        <v/>
      </c>
      <c r="Q305" s="50"/>
    </row>
    <row r="306" spans="1:17" ht="21.95" customHeight="1">
      <c r="A306" s="52" t="str">
        <f ca="1">IFERROR(VLOOKUP(E306,Rec.!Q:R,2,FALSE),"")</f>
        <v/>
      </c>
      <c r="B306" s="53" t="str">
        <f ca="1">IFERROR(VLOOKUP(E306,Rec.!B:H,4,FALSE),"")</f>
        <v/>
      </c>
      <c r="C306" s="53" t="str">
        <f ca="1">IFERROR(VLOOKUP(E306,Rec.!B:H,5,FALSE),"")</f>
        <v/>
      </c>
      <c r="D306" s="52" t="str">
        <f ca="1">IFERROR(VLOOKUP(E306,Rec.!B:H,6,FALSE),"")</f>
        <v/>
      </c>
      <c r="E306" s="91" t="str">
        <f ca="1">IFERROR(VLOOKUP(ROW()-9,Rec.!T:U,2,FALSE),"")</f>
        <v/>
      </c>
      <c r="F306" s="99" t="str">
        <f ca="1">IF(AND(Inf.!C$10="Onsight",VLOOKUP(E306,Q1.SL!F:M,6,FALSE)="TOP"),VLOOKUP(E306,Q1.SL!F:M,6,FALSE)&amp;"("&amp;VLOOKUP(E306,Q1.SL!F:M,4,FALSE)&amp;")",VLOOKUP(E306,Q1.SL!F:M,6,FALSE))</f>
        <v/>
      </c>
      <c r="G306" s="99" t="str">
        <f ca="1">IF(AND(Inf.!C$10="Onsight",VLOOKUP(E306,Q2.SL!G:O,6,FALSE)="TOP"),VLOOKUP(E306,Q2.SL!G:O,6,FALSE)&amp;"("&amp;VLOOKUP(E306,Q2.SL!G:O,4,FALSE)&amp;")",VLOOKUP(E306,Q2.SL!G:O,6,FALSE))</f>
        <v/>
      </c>
      <c r="H306" s="125" t="str">
        <f ca="1">IF(AND(Inf.!C$10="Onsight",VLOOKUP(E306,Q3.SL!G:O,6,FALSE)="TOP"),VLOOKUP(E306,Q3.SL!G:O,6,FALSE)&amp;"("&amp;VLOOKUP(E306,Q3.SL!G:O,4,FALSE)&amp;")",VLOOKUP(E306,Q3.SL!G:O,6,FALSE))</f>
        <v/>
      </c>
      <c r="I306" s="125" t="str">
        <f ca="1">IF(AND(Inf.!C$10="Onsight",VLOOKUP(E306,Q4.SL!G:O,6,FALSE)="TOP"),VLOOKUP(E306,Q4.SL!G:O,6,FALSE)&amp;"("&amp;VLOOKUP(E306,Q4.SL!G:O,4,FALSE)&amp;")",VLOOKUP(E306,Q4.SL!G:O,6,FALSE))</f>
        <v/>
      </c>
      <c r="J306" s="54" t="str">
        <f ca="1">IFERROR(VLOOKUP(E306,Rec.!H:N,7,FALSE),"")</f>
        <v/>
      </c>
      <c r="K306" s="99" t="str">
        <f ca="1">IFERROR(VLOOKUP(E306,SF.SL!F:J,5,FALSE),"")</f>
        <v/>
      </c>
      <c r="L306" s="55" t="str">
        <f ca="1">IF(ROW()-9&gt;Inf.!$O$2,"",VLOOKUP(E306,SF.SL!F:J,4,FALSE))</f>
        <v/>
      </c>
      <c r="M306" s="54" t="str">
        <f ca="1">IF(ROW()-9&gt;Inf.!$O$2,"",VLOOKUP(E306,SF.SL!F:O,10,FALSE))</f>
        <v/>
      </c>
      <c r="N306" s="99">
        <f ca="1">IFERROR(VLOOKUP(E306,F.SL!F:J,5,FALSE),"")</f>
        <v>1.01</v>
      </c>
      <c r="O306" s="55" t="str">
        <f>IF(ROW()-9&gt;Inf.!$F$10,"",VLOOKUP(E306,F.SL!F:J,4,FALSE))</f>
        <v/>
      </c>
      <c r="P306" s="54" t="str">
        <f>IF(ROW()-9&gt;Inf.!$F$10,"",VLOOKUP(E306,F.SL!F:O,10,FALSE))</f>
        <v/>
      </c>
      <c r="Q306" s="50"/>
    </row>
    <row r="307" spans="1:17" ht="21.95" customHeight="1">
      <c r="A307" s="52" t="str">
        <f ca="1">IFERROR(VLOOKUP(E307,Rec.!Q:R,2,FALSE),"")</f>
        <v/>
      </c>
      <c r="B307" s="53" t="str">
        <f ca="1">IFERROR(VLOOKUP(E307,Rec.!B:H,4,FALSE),"")</f>
        <v/>
      </c>
      <c r="C307" s="53" t="str">
        <f ca="1">IFERROR(VLOOKUP(E307,Rec.!B:H,5,FALSE),"")</f>
        <v/>
      </c>
      <c r="D307" s="52" t="str">
        <f ca="1">IFERROR(VLOOKUP(E307,Rec.!B:H,6,FALSE),"")</f>
        <v/>
      </c>
      <c r="E307" s="91" t="str">
        <f ca="1">IFERROR(VLOOKUP(ROW()-9,Rec.!T:U,2,FALSE),"")</f>
        <v/>
      </c>
      <c r="F307" s="99" t="str">
        <f ca="1">IF(AND(Inf.!C$10="Onsight",VLOOKUP(E307,Q1.SL!F:M,6,FALSE)="TOP"),VLOOKUP(E307,Q1.SL!F:M,6,FALSE)&amp;"("&amp;VLOOKUP(E307,Q1.SL!F:M,4,FALSE)&amp;")",VLOOKUP(E307,Q1.SL!F:M,6,FALSE))</f>
        <v/>
      </c>
      <c r="G307" s="99" t="str">
        <f ca="1">IF(AND(Inf.!C$10="Onsight",VLOOKUP(E307,Q2.SL!G:O,6,FALSE)="TOP"),VLOOKUP(E307,Q2.SL!G:O,6,FALSE)&amp;"("&amp;VLOOKUP(E307,Q2.SL!G:O,4,FALSE)&amp;")",VLOOKUP(E307,Q2.SL!G:O,6,FALSE))</f>
        <v/>
      </c>
      <c r="H307" s="125" t="str">
        <f ca="1">IF(AND(Inf.!C$10="Onsight",VLOOKUP(E307,Q3.SL!G:O,6,FALSE)="TOP"),VLOOKUP(E307,Q3.SL!G:O,6,FALSE)&amp;"("&amp;VLOOKUP(E307,Q3.SL!G:O,4,FALSE)&amp;")",VLOOKUP(E307,Q3.SL!G:O,6,FALSE))</f>
        <v/>
      </c>
      <c r="I307" s="125" t="str">
        <f ca="1">IF(AND(Inf.!C$10="Onsight",VLOOKUP(E307,Q4.SL!G:O,6,FALSE)="TOP"),VLOOKUP(E307,Q4.SL!G:O,6,FALSE)&amp;"("&amp;VLOOKUP(E307,Q4.SL!G:O,4,FALSE)&amp;")",VLOOKUP(E307,Q4.SL!G:O,6,FALSE))</f>
        <v/>
      </c>
      <c r="J307" s="54" t="str">
        <f ca="1">IFERROR(VLOOKUP(E307,Rec.!H:N,7,FALSE),"")</f>
        <v/>
      </c>
      <c r="K307" s="99" t="str">
        <f ca="1">IFERROR(VLOOKUP(E307,SF.SL!F:J,5,FALSE),"")</f>
        <v/>
      </c>
      <c r="L307" s="55" t="str">
        <f ca="1">IF(ROW()-9&gt;Inf.!$O$2,"",VLOOKUP(E307,SF.SL!F:J,4,FALSE))</f>
        <v/>
      </c>
      <c r="M307" s="54" t="str">
        <f ca="1">IF(ROW()-9&gt;Inf.!$O$2,"",VLOOKUP(E307,SF.SL!F:O,10,FALSE))</f>
        <v/>
      </c>
      <c r="N307" s="99">
        <f ca="1">IFERROR(VLOOKUP(E307,F.SL!F:J,5,FALSE),"")</f>
        <v>1.01</v>
      </c>
      <c r="O307" s="55" t="str">
        <f>IF(ROW()-9&gt;Inf.!$F$10,"",VLOOKUP(E307,F.SL!F:J,4,FALSE))</f>
        <v/>
      </c>
      <c r="P307" s="54" t="str">
        <f>IF(ROW()-9&gt;Inf.!$F$10,"",VLOOKUP(E307,F.SL!F:O,10,FALSE))</f>
        <v/>
      </c>
      <c r="Q307" s="50"/>
    </row>
    <row r="308" spans="1:17" ht="21.95" customHeight="1">
      <c r="A308" s="52" t="str">
        <f ca="1">IFERROR(VLOOKUP(E308,Rec.!Q:R,2,FALSE),"")</f>
        <v/>
      </c>
      <c r="B308" s="53" t="str">
        <f ca="1">IFERROR(VLOOKUP(E308,Rec.!B:H,4,FALSE),"")</f>
        <v/>
      </c>
      <c r="C308" s="53" t="str">
        <f ca="1">IFERROR(VLOOKUP(E308,Rec.!B:H,5,FALSE),"")</f>
        <v/>
      </c>
      <c r="D308" s="52" t="str">
        <f ca="1">IFERROR(VLOOKUP(E308,Rec.!B:H,6,FALSE),"")</f>
        <v/>
      </c>
      <c r="E308" s="91" t="str">
        <f ca="1">IFERROR(VLOOKUP(ROW()-9,Rec.!T:U,2,FALSE),"")</f>
        <v/>
      </c>
      <c r="F308" s="99" t="str">
        <f ca="1">IF(AND(Inf.!C$10="Onsight",VLOOKUP(E308,Q1.SL!F:M,6,FALSE)="TOP"),VLOOKUP(E308,Q1.SL!F:M,6,FALSE)&amp;"("&amp;VLOOKUP(E308,Q1.SL!F:M,4,FALSE)&amp;")",VLOOKUP(E308,Q1.SL!F:M,6,FALSE))</f>
        <v/>
      </c>
      <c r="G308" s="99" t="str">
        <f ca="1">IF(AND(Inf.!C$10="Onsight",VLOOKUP(E308,Q2.SL!G:O,6,FALSE)="TOP"),VLOOKUP(E308,Q2.SL!G:O,6,FALSE)&amp;"("&amp;VLOOKUP(E308,Q2.SL!G:O,4,FALSE)&amp;")",VLOOKUP(E308,Q2.SL!G:O,6,FALSE))</f>
        <v/>
      </c>
      <c r="H308" s="125" t="str">
        <f ca="1">IF(AND(Inf.!C$10="Onsight",VLOOKUP(E308,Q3.SL!G:O,6,FALSE)="TOP"),VLOOKUP(E308,Q3.SL!G:O,6,FALSE)&amp;"("&amp;VLOOKUP(E308,Q3.SL!G:O,4,FALSE)&amp;")",VLOOKUP(E308,Q3.SL!G:O,6,FALSE))</f>
        <v/>
      </c>
      <c r="I308" s="125" t="str">
        <f ca="1">IF(AND(Inf.!C$10="Onsight",VLOOKUP(E308,Q4.SL!G:O,6,FALSE)="TOP"),VLOOKUP(E308,Q4.SL!G:O,6,FALSE)&amp;"("&amp;VLOOKUP(E308,Q4.SL!G:O,4,FALSE)&amp;")",VLOOKUP(E308,Q4.SL!G:O,6,FALSE))</f>
        <v/>
      </c>
      <c r="J308" s="54" t="str">
        <f ca="1">IFERROR(VLOOKUP(E308,Rec.!H:N,7,FALSE),"")</f>
        <v/>
      </c>
      <c r="K308" s="99" t="str">
        <f ca="1">IFERROR(VLOOKUP(E308,SF.SL!F:J,5,FALSE),"")</f>
        <v/>
      </c>
      <c r="L308" s="55" t="str">
        <f ca="1">IF(ROW()-9&gt;Inf.!$O$2,"",VLOOKUP(E308,SF.SL!F:J,4,FALSE))</f>
        <v/>
      </c>
      <c r="M308" s="54" t="str">
        <f ca="1">IF(ROW()-9&gt;Inf.!$O$2,"",VLOOKUP(E308,SF.SL!F:O,10,FALSE))</f>
        <v/>
      </c>
      <c r="N308" s="99">
        <f ca="1">IFERROR(VLOOKUP(E308,F.SL!F:J,5,FALSE),"")</f>
        <v>1.01</v>
      </c>
      <c r="O308" s="55" t="str">
        <f>IF(ROW()-9&gt;Inf.!$F$10,"",VLOOKUP(E308,F.SL!F:J,4,FALSE))</f>
        <v/>
      </c>
      <c r="P308" s="54" t="str">
        <f>IF(ROW()-9&gt;Inf.!$F$10,"",VLOOKUP(E308,F.SL!F:O,10,FALSE))</f>
        <v/>
      </c>
      <c r="Q308" s="50"/>
    </row>
    <row r="309" spans="1:17" ht="21.95" customHeight="1">
      <c r="A309" s="52" t="str">
        <f ca="1">IFERROR(VLOOKUP(E309,Rec.!Q:R,2,FALSE),"")</f>
        <v/>
      </c>
      <c r="B309" s="53" t="str">
        <f ca="1">IFERROR(VLOOKUP(E309,Rec.!B:H,4,FALSE),"")</f>
        <v/>
      </c>
      <c r="C309" s="53" t="str">
        <f ca="1">IFERROR(VLOOKUP(E309,Rec.!B:H,5,FALSE),"")</f>
        <v/>
      </c>
      <c r="D309" s="52" t="str">
        <f ca="1">IFERROR(VLOOKUP(E309,Rec.!B:H,6,FALSE),"")</f>
        <v/>
      </c>
      <c r="E309" s="91" t="str">
        <f ca="1">IFERROR(VLOOKUP(ROW()-9,Rec.!T:U,2,FALSE),"")</f>
        <v/>
      </c>
      <c r="F309" s="99" t="str">
        <f ca="1">IF(AND(Inf.!C$10="Onsight",VLOOKUP(E309,Q1.SL!F:M,6,FALSE)="TOP"),VLOOKUP(E309,Q1.SL!F:M,6,FALSE)&amp;"("&amp;VLOOKUP(E309,Q1.SL!F:M,4,FALSE)&amp;")",VLOOKUP(E309,Q1.SL!F:M,6,FALSE))</f>
        <v/>
      </c>
      <c r="G309" s="99" t="str">
        <f ca="1">IF(AND(Inf.!C$10="Onsight",VLOOKUP(E309,Q2.SL!G:O,6,FALSE)="TOP"),VLOOKUP(E309,Q2.SL!G:O,6,FALSE)&amp;"("&amp;VLOOKUP(E309,Q2.SL!G:O,4,FALSE)&amp;")",VLOOKUP(E309,Q2.SL!G:O,6,FALSE))</f>
        <v/>
      </c>
      <c r="H309" s="125" t="str">
        <f ca="1">IF(AND(Inf.!C$10="Onsight",VLOOKUP(E309,Q3.SL!G:O,6,FALSE)="TOP"),VLOOKUP(E309,Q3.SL!G:O,6,FALSE)&amp;"("&amp;VLOOKUP(E309,Q3.SL!G:O,4,FALSE)&amp;")",VLOOKUP(E309,Q3.SL!G:O,6,FALSE))</f>
        <v/>
      </c>
      <c r="I309" s="125" t="str">
        <f ca="1">IF(AND(Inf.!C$10="Onsight",VLOOKUP(E309,Q4.SL!G:O,6,FALSE)="TOP"),VLOOKUP(E309,Q4.SL!G:O,6,FALSE)&amp;"("&amp;VLOOKUP(E309,Q4.SL!G:O,4,FALSE)&amp;")",VLOOKUP(E309,Q4.SL!G:O,6,FALSE))</f>
        <v/>
      </c>
      <c r="J309" s="54" t="str">
        <f ca="1">IFERROR(VLOOKUP(E309,Rec.!H:N,7,FALSE),"")</f>
        <v/>
      </c>
      <c r="K309" s="99" t="str">
        <f ca="1">IFERROR(VLOOKUP(E309,SF.SL!F:J,5,FALSE),"")</f>
        <v/>
      </c>
      <c r="L309" s="55" t="str">
        <f ca="1">IF(ROW()-9&gt;Inf.!$O$2,"",VLOOKUP(E309,SF.SL!F:J,4,FALSE))</f>
        <v/>
      </c>
      <c r="M309" s="54" t="str">
        <f ca="1">IF(ROW()-9&gt;Inf.!$O$2,"",VLOOKUP(E309,SF.SL!F:O,10,FALSE))</f>
        <v/>
      </c>
      <c r="N309" s="99">
        <f ca="1">IFERROR(VLOOKUP(E309,F.SL!F:J,5,FALSE),"")</f>
        <v>1.01</v>
      </c>
      <c r="O309" s="55" t="str">
        <f>IF(ROW()-9&gt;Inf.!$F$10,"",VLOOKUP(E309,F.SL!F:J,4,FALSE))</f>
        <v/>
      </c>
      <c r="P309" s="54" t="str">
        <f>IF(ROW()-9&gt;Inf.!$F$10,"",VLOOKUP(E309,F.SL!F:O,10,FALSE))</f>
        <v/>
      </c>
      <c r="Q309" s="50"/>
    </row>
    <row r="310" spans="1:17" ht="21.95" customHeight="1">
      <c r="A310" s="52" t="str">
        <f ca="1">IFERROR(VLOOKUP(E310,Rec.!Q:R,2,FALSE),"")</f>
        <v/>
      </c>
      <c r="B310" s="53" t="str">
        <f ca="1">IFERROR(VLOOKUP(E310,Rec.!B:H,4,FALSE),"")</f>
        <v/>
      </c>
      <c r="C310" s="53" t="str">
        <f ca="1">IFERROR(VLOOKUP(E310,Rec.!B:H,5,FALSE),"")</f>
        <v/>
      </c>
      <c r="D310" s="52" t="str">
        <f ca="1">IFERROR(VLOOKUP(E310,Rec.!B:H,6,FALSE),"")</f>
        <v/>
      </c>
      <c r="E310" s="91" t="str">
        <f ca="1">IFERROR(VLOOKUP(ROW()-9,Rec.!T:U,2,FALSE),"")</f>
        <v/>
      </c>
      <c r="F310" s="99" t="str">
        <f ca="1">IF(AND(Inf.!C$10="Onsight",VLOOKUP(E310,Q1.SL!F:M,6,FALSE)="TOP"),VLOOKUP(E310,Q1.SL!F:M,6,FALSE)&amp;"("&amp;VLOOKUP(E310,Q1.SL!F:M,4,FALSE)&amp;")",VLOOKUP(E310,Q1.SL!F:M,6,FALSE))</f>
        <v/>
      </c>
      <c r="G310" s="99" t="str">
        <f ca="1">IF(AND(Inf.!C$10="Onsight",VLOOKUP(E310,Q2.SL!G:O,6,FALSE)="TOP"),VLOOKUP(E310,Q2.SL!G:O,6,FALSE)&amp;"("&amp;VLOOKUP(E310,Q2.SL!G:O,4,FALSE)&amp;")",VLOOKUP(E310,Q2.SL!G:O,6,FALSE))</f>
        <v/>
      </c>
      <c r="H310" s="125" t="str">
        <f ca="1">IF(AND(Inf.!C$10="Onsight",VLOOKUP(E310,Q3.SL!G:O,6,FALSE)="TOP"),VLOOKUP(E310,Q3.SL!G:O,6,FALSE)&amp;"("&amp;VLOOKUP(E310,Q3.SL!G:O,4,FALSE)&amp;")",VLOOKUP(E310,Q3.SL!G:O,6,FALSE))</f>
        <v/>
      </c>
      <c r="I310" s="125" t="str">
        <f ca="1">IF(AND(Inf.!C$10="Onsight",VLOOKUP(E310,Q4.SL!G:O,6,FALSE)="TOP"),VLOOKUP(E310,Q4.SL!G:O,6,FALSE)&amp;"("&amp;VLOOKUP(E310,Q4.SL!G:O,4,FALSE)&amp;")",VLOOKUP(E310,Q4.SL!G:O,6,FALSE))</f>
        <v/>
      </c>
      <c r="J310" s="54" t="str">
        <f ca="1">IFERROR(VLOOKUP(E310,Rec.!H:N,7,FALSE),"")</f>
        <v/>
      </c>
      <c r="K310" s="99" t="str">
        <f ca="1">IFERROR(VLOOKUP(E310,SF.SL!F:J,5,FALSE),"")</f>
        <v/>
      </c>
      <c r="L310" s="55" t="str">
        <f ca="1">IF(ROW()-9&gt;Inf.!$O$2,"",VLOOKUP(E310,SF.SL!F:J,4,FALSE))</f>
        <v/>
      </c>
      <c r="M310" s="54" t="str">
        <f ca="1">IF(ROW()-9&gt;Inf.!$O$2,"",VLOOKUP(E310,SF.SL!F:O,10,FALSE))</f>
        <v/>
      </c>
      <c r="N310" s="99">
        <f ca="1">IFERROR(VLOOKUP(E310,F.SL!F:J,5,FALSE),"")</f>
        <v>1.01</v>
      </c>
      <c r="O310" s="55" t="str">
        <f>IF(ROW()-9&gt;Inf.!$F$10,"",VLOOKUP(E310,F.SL!F:J,4,FALSE))</f>
        <v/>
      </c>
      <c r="P310" s="54" t="str">
        <f>IF(ROW()-9&gt;Inf.!$F$10,"",VLOOKUP(E310,F.SL!F:O,10,FALSE))</f>
        <v/>
      </c>
      <c r="Q310" s="50"/>
    </row>
  </sheetData>
  <mergeCells count="95">
    <mergeCell ref="A1:Q1"/>
    <mergeCell ref="A2:Q2"/>
    <mergeCell ref="N8:P8"/>
    <mergeCell ref="Q8:Q9"/>
    <mergeCell ref="K8:M8"/>
    <mergeCell ref="E4:G4"/>
    <mergeCell ref="I5:J5"/>
    <mergeCell ref="E5:F5"/>
    <mergeCell ref="AG2:AU2"/>
    <mergeCell ref="AV2:BJ2"/>
    <mergeCell ref="BK2:BY2"/>
    <mergeCell ref="BZ2:CN2"/>
    <mergeCell ref="A8:A9"/>
    <mergeCell ref="B8:B9"/>
    <mergeCell ref="C8:C9"/>
    <mergeCell ref="D8:D9"/>
    <mergeCell ref="E8:E9"/>
    <mergeCell ref="J3:N3"/>
    <mergeCell ref="F8:J8"/>
    <mergeCell ref="CO2:DC2"/>
    <mergeCell ref="DD2:DR2"/>
    <mergeCell ref="DS2:EG2"/>
    <mergeCell ref="EH2:EV2"/>
    <mergeCell ref="EW2:FK2"/>
    <mergeCell ref="FL2:FZ2"/>
    <mergeCell ref="GA2:GO2"/>
    <mergeCell ref="GP2:HD2"/>
    <mergeCell ref="HE2:HS2"/>
    <mergeCell ref="HT2:IH2"/>
    <mergeCell ref="II2:IW2"/>
    <mergeCell ref="IX2:JL2"/>
    <mergeCell ref="JM2:KA2"/>
    <mergeCell ref="KB2:KP2"/>
    <mergeCell ref="KQ2:LE2"/>
    <mergeCell ref="LF2:LT2"/>
    <mergeCell ref="LU2:MI2"/>
    <mergeCell ref="MJ2:MX2"/>
    <mergeCell ref="MY2:NM2"/>
    <mergeCell ref="NN2:OB2"/>
    <mergeCell ref="OC2:OQ2"/>
    <mergeCell ref="OR2:PF2"/>
    <mergeCell ref="PG2:PU2"/>
    <mergeCell ref="PV2:QJ2"/>
    <mergeCell ref="QK2:QY2"/>
    <mergeCell ref="QZ2:RN2"/>
    <mergeCell ref="RO2:SC2"/>
    <mergeCell ref="SD2:SR2"/>
    <mergeCell ref="SS2:TG2"/>
    <mergeCell ref="TH2:TV2"/>
    <mergeCell ref="TW2:UK2"/>
    <mergeCell ref="UL2:UZ2"/>
    <mergeCell ref="VA2:VO2"/>
    <mergeCell ref="VP2:WD2"/>
    <mergeCell ref="WE2:WS2"/>
    <mergeCell ref="WT2:XH2"/>
    <mergeCell ref="XI2:XW2"/>
    <mergeCell ref="XX2:YL2"/>
    <mergeCell ref="YM2:ZA2"/>
    <mergeCell ref="ZB2:ZP2"/>
    <mergeCell ref="ZQ2:AAE2"/>
    <mergeCell ref="AAF2:AAT2"/>
    <mergeCell ref="AAU2:ABI2"/>
    <mergeCell ref="ABJ2:ABX2"/>
    <mergeCell ref="ABY2:ACM2"/>
    <mergeCell ref="ACN2:ADB2"/>
    <mergeCell ref="ADC2:ADQ2"/>
    <mergeCell ref="ADR2:AEF2"/>
    <mergeCell ref="AEG2:AEU2"/>
    <mergeCell ref="AEV2:AFJ2"/>
    <mergeCell ref="AFK2:AFY2"/>
    <mergeCell ref="AFZ2:AGN2"/>
    <mergeCell ref="AGO2:AHC2"/>
    <mergeCell ref="AHD2:AHR2"/>
    <mergeCell ref="AHS2:AIG2"/>
    <mergeCell ref="BPT2:BQH2"/>
    <mergeCell ref="BQI2:BQW2"/>
    <mergeCell ref="BLD2:BLR2"/>
    <mergeCell ref="BLS2:BMG2"/>
    <mergeCell ref="BMH2:BMV2"/>
    <mergeCell ref="BMW2:BNK2"/>
    <mergeCell ref="BNL2:BNZ2"/>
    <mergeCell ref="BOA2:BOO2"/>
    <mergeCell ref="BOP2:BPD2"/>
    <mergeCell ref="BPE2:BPS2"/>
    <mergeCell ref="BKO2:BLC2"/>
    <mergeCell ref="ALE2:ALS2"/>
    <mergeCell ref="ALT2:AMH2"/>
    <mergeCell ref="AMI2:AMW2"/>
    <mergeCell ref="AMX2:ANL2"/>
    <mergeCell ref="ANM2:AOA2"/>
    <mergeCell ref="AIH2:AIV2"/>
    <mergeCell ref="AIW2:AJK2"/>
    <mergeCell ref="AJL2:AJZ2"/>
    <mergeCell ref="AKA2:AKO2"/>
    <mergeCell ref="AKP2:ALD2"/>
  </mergeCells>
  <conditionalFormatting sqref="N10:N310 A10:G310 J10:J310">
    <cfRule type="expression" dxfId="11" priority="13">
      <formula>$A10&lt;&gt;""</formula>
    </cfRule>
  </conditionalFormatting>
  <conditionalFormatting sqref="O10:O310">
    <cfRule type="expression" dxfId="10" priority="12">
      <formula>$A10&lt;&gt;""</formula>
    </cfRule>
  </conditionalFormatting>
  <conditionalFormatting sqref="P10:P310">
    <cfRule type="expression" dxfId="9" priority="11">
      <formula>$A10&lt;&gt;""</formula>
    </cfRule>
  </conditionalFormatting>
  <conditionalFormatting sqref="Q10:Q310">
    <cfRule type="expression" dxfId="8" priority="9">
      <formula>$A10&lt;&gt;""</formula>
    </cfRule>
  </conditionalFormatting>
  <conditionalFormatting sqref="K10:K310">
    <cfRule type="expression" dxfId="7" priority="8">
      <formula>$A10&lt;&gt;""</formula>
    </cfRule>
  </conditionalFormatting>
  <conditionalFormatting sqref="L10:L310">
    <cfRule type="expression" dxfId="6" priority="7">
      <formula>$A10&lt;&gt;""</formula>
    </cfRule>
  </conditionalFormatting>
  <conditionalFormatting sqref="M10:M310">
    <cfRule type="expression" dxfId="5" priority="6">
      <formula>$A10&lt;&gt;""</formula>
    </cfRule>
  </conditionalFormatting>
  <conditionalFormatting sqref="F10:G310 J10:P310">
    <cfRule type="cellIs" dxfId="4" priority="5" operator="equal">
      <formula>0</formula>
    </cfRule>
  </conditionalFormatting>
  <conditionalFormatting sqref="H10:H310">
    <cfRule type="expression" dxfId="3" priority="4">
      <formula>$A10&lt;&gt;""</formula>
    </cfRule>
  </conditionalFormatting>
  <conditionalFormatting sqref="H10:H310">
    <cfRule type="cellIs" dxfId="2" priority="3" operator="equal">
      <formula>0</formula>
    </cfRule>
  </conditionalFormatting>
  <conditionalFormatting sqref="I10:I310">
    <cfRule type="expression" dxfId="1" priority="2">
      <formula>$A10&lt;&gt;""</formula>
    </cfRule>
  </conditionalFormatting>
  <conditionalFormatting sqref="I10:I310">
    <cfRule type="cellIs" dxfId="0" priority="1" operator="equal">
      <formula>0</formula>
    </cfRule>
  </conditionalFormatting>
  <pageMargins left="1" right="1" top="1" bottom="1" header="0.5" footer="0.5"/>
  <pageSetup paperSize="9" fitToHeight="0" orientation="portrait" horizontalDpi="200" verticalDpi="200" r:id="rId1"/>
  <headerFooter>
    <oddFooter>&amp;R&amp;"B Titr"&amp;10   Jury President:  &amp;"B Mitra"&amp;12Peter Kuric st&amp;L&amp;"B Titr"&amp;10Category Judge:  &amp;"B Mitra"&amp;12Marek Radovský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C20" sqref="C20"/>
    </sheetView>
  </sheetViews>
  <sheetFormatPr defaultRowHeight="15"/>
  <sheetData>
    <row r="2" spans="1:5">
      <c r="E2" t="s">
        <v>99</v>
      </c>
    </row>
    <row r="4" spans="1:5">
      <c r="A4" t="s">
        <v>96</v>
      </c>
      <c r="B4" t="s">
        <v>97</v>
      </c>
      <c r="E4" t="s">
        <v>98</v>
      </c>
    </row>
    <row r="5" spans="1:5">
      <c r="A5">
        <v>1</v>
      </c>
      <c r="B5" t="s">
        <v>100</v>
      </c>
      <c r="C5" t="s">
        <v>101</v>
      </c>
      <c r="D5" t="s">
        <v>81</v>
      </c>
      <c r="E5">
        <v>69</v>
      </c>
    </row>
    <row r="6" spans="1:5">
      <c r="A6">
        <v>2</v>
      </c>
      <c r="B6" t="s">
        <v>84</v>
      </c>
      <c r="C6" t="s">
        <v>83</v>
      </c>
      <c r="D6" t="s">
        <v>81</v>
      </c>
      <c r="E6">
        <v>7</v>
      </c>
    </row>
    <row r="7" spans="1:5">
      <c r="A7">
        <v>3</v>
      </c>
      <c r="B7" t="s">
        <v>102</v>
      </c>
      <c r="C7" t="s">
        <v>103</v>
      </c>
      <c r="D7" t="s">
        <v>81</v>
      </c>
      <c r="E7">
        <v>55</v>
      </c>
    </row>
    <row r="8" spans="1:5">
      <c r="A8">
        <v>4</v>
      </c>
      <c r="B8" t="s">
        <v>85</v>
      </c>
      <c r="C8" t="s">
        <v>86</v>
      </c>
      <c r="D8" t="s">
        <v>81</v>
      </c>
      <c r="E8">
        <v>2</v>
      </c>
    </row>
    <row r="9" spans="1:5">
      <c r="A9">
        <v>5</v>
      </c>
      <c r="B9" t="s">
        <v>104</v>
      </c>
      <c r="C9" t="s">
        <v>105</v>
      </c>
      <c r="D9" t="s">
        <v>81</v>
      </c>
      <c r="E9">
        <v>45</v>
      </c>
    </row>
    <row r="10" spans="1:5">
      <c r="A10">
        <v>6</v>
      </c>
      <c r="B10" t="s">
        <v>91</v>
      </c>
      <c r="C10" t="s">
        <v>92</v>
      </c>
      <c r="D10" t="s">
        <v>81</v>
      </c>
      <c r="E10">
        <v>21</v>
      </c>
    </row>
    <row r="11" spans="1:5">
      <c r="A11">
        <v>7</v>
      </c>
      <c r="B11" t="s">
        <v>106</v>
      </c>
      <c r="C11" t="s">
        <v>107</v>
      </c>
      <c r="D11" t="s">
        <v>81</v>
      </c>
      <c r="E11">
        <v>56</v>
      </c>
    </row>
    <row r="12" spans="1:5">
      <c r="A12">
        <v>8</v>
      </c>
      <c r="B12" t="s">
        <v>93</v>
      </c>
      <c r="C12" t="s">
        <v>75</v>
      </c>
      <c r="D12" t="s">
        <v>81</v>
      </c>
      <c r="E12">
        <v>10</v>
      </c>
    </row>
    <row r="13" spans="1:5">
      <c r="A13">
        <v>9</v>
      </c>
      <c r="B13" t="s">
        <v>108</v>
      </c>
      <c r="C13" t="s">
        <v>109</v>
      </c>
      <c r="D13" t="s">
        <v>81</v>
      </c>
      <c r="E13">
        <v>35</v>
      </c>
    </row>
    <row r="14" spans="1:5">
      <c r="A14">
        <v>10</v>
      </c>
      <c r="B14" t="s">
        <v>82</v>
      </c>
      <c r="C14" t="s">
        <v>83</v>
      </c>
      <c r="D14" t="s">
        <v>81</v>
      </c>
      <c r="E14">
        <v>13</v>
      </c>
    </row>
    <row r="15" spans="1:5">
      <c r="A15">
        <v>11</v>
      </c>
      <c r="B15" t="s">
        <v>110</v>
      </c>
      <c r="C15" t="s">
        <v>111</v>
      </c>
      <c r="D15" t="s">
        <v>81</v>
      </c>
      <c r="E15">
        <v>68</v>
      </c>
    </row>
    <row r="16" spans="1:5">
      <c r="A16">
        <v>12</v>
      </c>
      <c r="B16" t="s">
        <v>88</v>
      </c>
      <c r="C16" t="s">
        <v>89</v>
      </c>
      <c r="D16" t="s">
        <v>90</v>
      </c>
      <c r="E16">
        <v>9</v>
      </c>
    </row>
    <row r="17" spans="1:5">
      <c r="A17">
        <v>13</v>
      </c>
      <c r="B17" t="s">
        <v>112</v>
      </c>
      <c r="C17" t="s">
        <v>113</v>
      </c>
      <c r="D17" t="s">
        <v>81</v>
      </c>
      <c r="E17">
        <v>43</v>
      </c>
    </row>
    <row r="18" spans="1:5">
      <c r="A18">
        <v>14</v>
      </c>
      <c r="B18" t="s">
        <v>78</v>
      </c>
      <c r="C18" t="s">
        <v>79</v>
      </c>
      <c r="D18" t="s">
        <v>87</v>
      </c>
      <c r="E18">
        <v>8</v>
      </c>
    </row>
    <row r="19" spans="1:5">
      <c r="A19">
        <v>15</v>
      </c>
      <c r="B19" t="s">
        <v>114</v>
      </c>
      <c r="C19" t="s">
        <v>115</v>
      </c>
      <c r="D19" t="s">
        <v>81</v>
      </c>
      <c r="E19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02"/>
  <sheetViews>
    <sheetView workbookViewId="0">
      <pane ySplit="1" topLeftCell="A2" activePane="bottomLeft" state="frozen"/>
      <selection activeCell="D1" sqref="D1"/>
      <selection pane="bottomLeft" activeCell="E3" sqref="E3"/>
    </sheetView>
  </sheetViews>
  <sheetFormatPr defaultColWidth="9" defaultRowHeight="15"/>
  <cols>
    <col min="1" max="1" width="8.7109375" style="10" hidden="1" customWidth="1"/>
    <col min="2" max="2" width="7.42578125" style="10" hidden="1" customWidth="1"/>
    <col min="3" max="3" width="6.85546875" style="10" hidden="1" customWidth="1"/>
    <col min="4" max="4" width="7" style="25" bestFit="1" customWidth="1"/>
    <col min="5" max="5" width="18.28515625" style="63" customWidth="1"/>
    <col min="6" max="6" width="16.85546875" style="63" customWidth="1"/>
    <col min="7" max="7" width="6.5703125" style="63" bestFit="1" customWidth="1"/>
    <col min="8" max="8" width="9.140625" style="64" bestFit="1" customWidth="1"/>
    <col min="9" max="9" width="7.42578125" style="10" hidden="1" customWidth="1"/>
    <col min="10" max="10" width="12" style="10" hidden="1" customWidth="1"/>
    <col min="11" max="11" width="5" style="10" hidden="1" customWidth="1"/>
    <col min="12" max="12" width="4" style="10" hidden="1" customWidth="1"/>
    <col min="13" max="13" width="7" style="10" hidden="1" customWidth="1"/>
    <col min="14" max="14" width="9.42578125" style="10" hidden="1" customWidth="1"/>
    <col min="15" max="15" width="12" style="10" hidden="1" customWidth="1"/>
    <col min="16" max="16" width="8.42578125" style="10" hidden="1" customWidth="1"/>
    <col min="17" max="17" width="7.7109375" style="10" hidden="1" customWidth="1"/>
    <col min="18" max="18" width="3" style="10" hidden="1" customWidth="1"/>
    <col min="19" max="19" width="12" style="10" hidden="1" customWidth="1"/>
    <col min="20" max="20" width="3" style="10" hidden="1" customWidth="1"/>
    <col min="21" max="21" width="4" style="10" hidden="1" customWidth="1"/>
    <col min="22" max="22" width="7.5703125" style="10" hidden="1" customWidth="1"/>
    <col min="23" max="24" width="9" style="10" hidden="1" customWidth="1"/>
    <col min="25" max="16384" width="9" style="10"/>
  </cols>
  <sheetData>
    <row r="1" spans="2:24" ht="21" customHeight="1">
      <c r="B1" s="10" t="s">
        <v>22</v>
      </c>
      <c r="C1" s="10" t="s">
        <v>21</v>
      </c>
      <c r="D1" s="9" t="s">
        <v>14</v>
      </c>
      <c r="E1" s="9" t="s">
        <v>15</v>
      </c>
      <c r="F1" s="9" t="s">
        <v>16</v>
      </c>
      <c r="G1" s="9" t="s">
        <v>45</v>
      </c>
      <c r="H1" s="9" t="s">
        <v>17</v>
      </c>
      <c r="I1" s="10" t="s">
        <v>20</v>
      </c>
      <c r="K1" s="10" t="s">
        <v>34</v>
      </c>
      <c r="L1" s="10" t="s">
        <v>35</v>
      </c>
      <c r="M1" s="10" t="s">
        <v>36</v>
      </c>
      <c r="N1" s="10" t="s">
        <v>59</v>
      </c>
      <c r="W1" s="10" t="s">
        <v>66</v>
      </c>
      <c r="X1" s="10" t="s">
        <v>67</v>
      </c>
    </row>
    <row r="2" spans="2:24" ht="21" customHeight="1">
      <c r="B2" s="10">
        <f t="shared" ref="B2:B15" si="0">H2</f>
        <v>10</v>
      </c>
      <c r="C2" s="10">
        <f t="shared" ref="C2:C65" si="1">IFERROR(RANK(J2,J:J,1),"")</f>
        <v>1</v>
      </c>
      <c r="D2" s="40">
        <f>ROW()-1</f>
        <v>1</v>
      </c>
      <c r="E2" s="129" t="s">
        <v>82</v>
      </c>
      <c r="F2" s="129" t="s">
        <v>83</v>
      </c>
      <c r="G2" s="63" t="s">
        <v>81</v>
      </c>
      <c r="H2" s="63">
        <v>10</v>
      </c>
      <c r="I2" s="10">
        <v>0.59244577885186001</v>
      </c>
      <c r="J2" s="10">
        <f>IF(E2&lt;&gt;"",I2,"")</f>
        <v>0.59244577885186001</v>
      </c>
      <c r="K2" s="10" t="str">
        <f ca="1">IFERROR(VLOOKUP(H2,Q1.R!E:J,6,FALSE),"")</f>
        <v/>
      </c>
      <c r="L2" s="10" t="str">
        <f ca="1">IFERROR(VLOOKUP(H2,Q2.R!E:J,6,FALSE),"")</f>
        <v/>
      </c>
      <c r="M2" s="10" t="str">
        <f ca="1">IFERROR(K2*L2*W2*X2,"")</f>
        <v/>
      </c>
      <c r="N2" s="10" t="str">
        <f ca="1">IFERROR(RANK(M2,M:M,1),"")</f>
        <v/>
      </c>
      <c r="O2" s="10" t="str">
        <f ca="1">IFERROR(N2*100+J2,"")</f>
        <v/>
      </c>
      <c r="P2" s="10" t="str">
        <f ca="1">IFERROR(RANK(O2,O:O,1),"")</f>
        <v/>
      </c>
      <c r="Q2" s="10">
        <f t="shared" ref="Q2:Q15" si="2">H2</f>
        <v>10</v>
      </c>
      <c r="R2" s="10" t="str">
        <f ca="1">IFERROR(IF(IFERROR(VLOOKUP(Q2,F.SL!F:O,10,FALSE),0)=0,IF(IFERROR(VLOOKUP(Q2,SF.SL!F:O,10,FALSE),0)=0,N2,IFERROR(VLOOKUP(Q2,SF.SL!F:O,10,FALSE),0)),IFERROR(VLOOKUP(Q2,F.SL!F:O,10,FALSE),0)),"")</f>
        <v/>
      </c>
      <c r="S2" s="10" t="str">
        <f t="shared" ref="S2:S65" ca="1" si="3">IFERROR(R2+J2,"")</f>
        <v/>
      </c>
      <c r="T2" s="10" t="str">
        <f ca="1">IFERROR(RANK(S2,S:S,1),"")</f>
        <v/>
      </c>
      <c r="U2" s="10">
        <f>Q2</f>
        <v>10</v>
      </c>
      <c r="V2" s="65">
        <f t="shared" ref="V2:V15" si="4">IFERROR(1/COUNTIF(G:G,G2),"")</f>
        <v>0.25</v>
      </c>
      <c r="W2" s="10" t="str">
        <f ca="1">IFERROR(VLOOKUP(H2,Q3.R!E:J,6,FALSE),"")</f>
        <v/>
      </c>
      <c r="X2" s="10" t="str">
        <f ca="1">IFERROR(VLOOKUP(H2,Q4.R!E:J,6,FALSE),"")</f>
        <v/>
      </c>
    </row>
    <row r="3" spans="2:24" ht="21" customHeight="1">
      <c r="B3" s="10">
        <f t="shared" si="0"/>
        <v>23</v>
      </c>
      <c r="C3" s="10">
        <f t="shared" si="1"/>
        <v>4</v>
      </c>
      <c r="D3" s="40">
        <f t="shared" ref="D3:D66" si="5">ROW()-1</f>
        <v>2</v>
      </c>
      <c r="E3" s="129" t="s">
        <v>120</v>
      </c>
      <c r="F3" s="129" t="s">
        <v>83</v>
      </c>
      <c r="G3" s="63" t="s">
        <v>81</v>
      </c>
      <c r="H3" s="63">
        <v>23</v>
      </c>
      <c r="I3" s="10">
        <v>0.65367959353385741</v>
      </c>
      <c r="J3" s="10">
        <f>IF(E3&lt;&gt;"",I3,"")</f>
        <v>0.65367959353385741</v>
      </c>
      <c r="K3" s="10" t="str">
        <f ca="1">IFERROR(VLOOKUP(H3,Q1.R!E:J,6,FALSE),"")</f>
        <v/>
      </c>
      <c r="L3" s="10" t="str">
        <f ca="1">IFERROR(VLOOKUP(H3,Q2.R!E:J,6,FALSE),"")</f>
        <v/>
      </c>
      <c r="M3" s="10" t="str">
        <f t="shared" ref="M3:M66" ca="1" si="6">IFERROR(K3*L3*W3*X3,"")</f>
        <v/>
      </c>
      <c r="N3" s="10" t="str">
        <f t="shared" ref="N3:N66" ca="1" si="7">IFERROR(RANK(M3,M:M,1),"")</f>
        <v/>
      </c>
      <c r="O3" s="10" t="str">
        <f t="shared" ref="O3:O66" ca="1" si="8">IFERROR(N3*100+J3,"")</f>
        <v/>
      </c>
      <c r="P3" s="10" t="str">
        <f t="shared" ref="P3:P66" ca="1" si="9">IFERROR(RANK(O3,O:O,1),"")</f>
        <v/>
      </c>
      <c r="Q3" s="10">
        <f t="shared" si="2"/>
        <v>23</v>
      </c>
      <c r="R3" s="10" t="str">
        <f ca="1">IFERROR(IF(IFERROR(VLOOKUP(Q3,F.SL!F:O,10,FALSE),0)=0,IF(IFERROR(VLOOKUP(Q3,SF.SL!F:O,10,FALSE),0)=0,N3,IFERROR(VLOOKUP(Q3,SF.SL!F:O,10,FALSE),0)),IFERROR(VLOOKUP(Q3,F.SL!F:O,10,FALSE),0)),"")</f>
        <v/>
      </c>
      <c r="S3" s="10" t="str">
        <f t="shared" ca="1" si="3"/>
        <v/>
      </c>
      <c r="T3" s="10" t="str">
        <f t="shared" ref="T3:T66" ca="1" si="10">IFERROR(RANK(S3,S:S,1),"")</f>
        <v/>
      </c>
      <c r="U3" s="10">
        <f t="shared" ref="U3:U66" si="11">Q3</f>
        <v>23</v>
      </c>
      <c r="V3" s="65">
        <f t="shared" si="4"/>
        <v>0.25</v>
      </c>
      <c r="W3" s="10" t="str">
        <f ca="1">IFERROR(VLOOKUP(H3,Q3.R!E:J,6,FALSE),"")</f>
        <v/>
      </c>
      <c r="X3" s="10" t="str">
        <f ca="1">IFERROR(VLOOKUP(H3,Q4.R!E:J,6,FALSE),"")</f>
        <v/>
      </c>
    </row>
    <row r="4" spans="2:24" ht="21" customHeight="1">
      <c r="B4" s="10">
        <f t="shared" si="0"/>
        <v>2</v>
      </c>
      <c r="C4" s="10">
        <f t="shared" si="1"/>
        <v>3</v>
      </c>
      <c r="D4" s="40">
        <f t="shared" si="5"/>
        <v>3</v>
      </c>
      <c r="E4" s="129" t="s">
        <v>85</v>
      </c>
      <c r="F4" s="129" t="s">
        <v>86</v>
      </c>
      <c r="G4" s="63" t="s">
        <v>81</v>
      </c>
      <c r="H4" s="63">
        <v>2</v>
      </c>
      <c r="I4" s="10">
        <v>0.61527073976689695</v>
      </c>
      <c r="J4" s="10">
        <f t="shared" ref="J4:J65" si="12">IF(E4&lt;&gt;"",I4,"")</f>
        <v>0.61527073976689695</v>
      </c>
      <c r="K4" s="10" t="str">
        <f ca="1">IFERROR(VLOOKUP(H4,Q1.R!E:J,6,FALSE),"")</f>
        <v/>
      </c>
      <c r="L4" s="10" t="str">
        <f ca="1">IFERROR(VLOOKUP(H4,Q2.R!E:J,6,FALSE),"")</f>
        <v/>
      </c>
      <c r="M4" s="10" t="str">
        <f t="shared" ca="1" si="6"/>
        <v/>
      </c>
      <c r="N4" s="10" t="str">
        <f t="shared" ca="1" si="7"/>
        <v/>
      </c>
      <c r="O4" s="10" t="str">
        <f t="shared" ca="1" si="8"/>
        <v/>
      </c>
      <c r="P4" s="10" t="str">
        <f t="shared" ca="1" si="9"/>
        <v/>
      </c>
      <c r="Q4" s="10">
        <f t="shared" si="2"/>
        <v>2</v>
      </c>
      <c r="R4" s="10" t="str">
        <f ca="1">IFERROR(IF(IFERROR(VLOOKUP(Q4,F.SL!F:O,10,FALSE),0)=0,IF(IFERROR(VLOOKUP(Q4,SF.SL!F:O,10,FALSE),0)=0,N4,IFERROR(VLOOKUP(Q4,SF.SL!F:O,10,FALSE),0)),IFERROR(VLOOKUP(Q4,F.SL!F:O,10,FALSE),0)),"")</f>
        <v/>
      </c>
      <c r="S4" s="10" t="str">
        <f t="shared" ca="1" si="3"/>
        <v/>
      </c>
      <c r="T4" s="10" t="str">
        <f t="shared" ca="1" si="10"/>
        <v/>
      </c>
      <c r="U4" s="10">
        <f t="shared" si="11"/>
        <v>2</v>
      </c>
      <c r="V4" s="65">
        <f t="shared" si="4"/>
        <v>0.25</v>
      </c>
      <c r="W4" s="10" t="str">
        <f ca="1">IFERROR(VLOOKUP(H4,Q3.R!E:J,6,FALSE),"")</f>
        <v/>
      </c>
      <c r="X4" s="10" t="str">
        <f ca="1">IFERROR(VLOOKUP(H4,Q4.R!E:J,6,FALSE),"")</f>
        <v/>
      </c>
    </row>
    <row r="5" spans="2:24" ht="21" customHeight="1">
      <c r="B5" s="10">
        <f t="shared" si="0"/>
        <v>7</v>
      </c>
      <c r="C5" s="10">
        <f t="shared" si="1"/>
        <v>5</v>
      </c>
      <c r="D5" s="40">
        <f t="shared" si="5"/>
        <v>4</v>
      </c>
      <c r="E5" s="129" t="s">
        <v>78</v>
      </c>
      <c r="F5" s="129" t="s">
        <v>79</v>
      </c>
      <c r="G5" s="63" t="s">
        <v>87</v>
      </c>
      <c r="H5" s="63">
        <v>7</v>
      </c>
      <c r="I5" s="10">
        <v>0.84688635133675949</v>
      </c>
      <c r="J5" s="10">
        <f t="shared" si="12"/>
        <v>0.84688635133675949</v>
      </c>
      <c r="K5" s="10" t="str">
        <f ca="1">IFERROR(VLOOKUP(H5,Q1.R!E:J,6,FALSE),"")</f>
        <v/>
      </c>
      <c r="L5" s="10" t="str">
        <f ca="1">IFERROR(VLOOKUP(H5,Q2.R!E:J,6,FALSE),"")</f>
        <v/>
      </c>
      <c r="M5" s="10" t="str">
        <f t="shared" ca="1" si="6"/>
        <v/>
      </c>
      <c r="N5" s="10" t="str">
        <f t="shared" ca="1" si="7"/>
        <v/>
      </c>
      <c r="O5" s="10" t="str">
        <f t="shared" ca="1" si="8"/>
        <v/>
      </c>
      <c r="P5" s="10" t="str">
        <f t="shared" ca="1" si="9"/>
        <v/>
      </c>
      <c r="Q5" s="10">
        <f t="shared" si="2"/>
        <v>7</v>
      </c>
      <c r="R5" s="10" t="str">
        <f ca="1">IFERROR(IF(IFERROR(VLOOKUP(Q5,F.SL!F:O,10,FALSE),0)=0,IF(IFERROR(VLOOKUP(Q5,SF.SL!F:O,10,FALSE),0)=0,N5,IFERROR(VLOOKUP(Q5,SF.SL!F:O,10,FALSE),0)),IFERROR(VLOOKUP(Q5,F.SL!F:O,10,FALSE),0)),"")</f>
        <v/>
      </c>
      <c r="S5" s="10" t="str">
        <f t="shared" ca="1" si="3"/>
        <v/>
      </c>
      <c r="T5" s="10" t="str">
        <f t="shared" ca="1" si="10"/>
        <v/>
      </c>
      <c r="U5" s="10">
        <f t="shared" si="11"/>
        <v>7</v>
      </c>
      <c r="V5" s="65">
        <f t="shared" si="4"/>
        <v>1</v>
      </c>
      <c r="W5" s="10" t="str">
        <f ca="1">IFERROR(VLOOKUP(H5,Q3.R!E:J,6,FALSE),"")</f>
        <v/>
      </c>
      <c r="X5" s="10" t="str">
        <f ca="1">IFERROR(VLOOKUP(H5,Q4.R!E:J,6,FALSE),"")</f>
        <v/>
      </c>
    </row>
    <row r="6" spans="2:24" ht="21" customHeight="1">
      <c r="B6" s="10">
        <f t="shared" si="0"/>
        <v>15</v>
      </c>
      <c r="C6" s="10">
        <f t="shared" si="1"/>
        <v>6</v>
      </c>
      <c r="D6" s="40">
        <f t="shared" si="5"/>
        <v>5</v>
      </c>
      <c r="E6" s="129" t="s">
        <v>116</v>
      </c>
      <c r="F6" s="129" t="s">
        <v>117</v>
      </c>
      <c r="G6" s="63" t="s">
        <v>90</v>
      </c>
      <c r="H6" s="63">
        <v>15</v>
      </c>
      <c r="I6" s="10">
        <v>0.89433202980617876</v>
      </c>
      <c r="J6" s="10">
        <f t="shared" si="12"/>
        <v>0.89433202980617876</v>
      </c>
      <c r="K6" s="10" t="str">
        <f ca="1">IFERROR(VLOOKUP(H6,Q1.R!E:J,6,FALSE),"")</f>
        <v/>
      </c>
      <c r="L6" s="10" t="str">
        <f ca="1">IFERROR(VLOOKUP(H6,Q2.R!E:J,6,FALSE),"")</f>
        <v/>
      </c>
      <c r="M6" s="10" t="str">
        <f t="shared" ca="1" si="6"/>
        <v/>
      </c>
      <c r="N6" s="10" t="str">
        <f t="shared" ca="1" si="7"/>
        <v/>
      </c>
      <c r="O6" s="10" t="str">
        <f t="shared" ca="1" si="8"/>
        <v/>
      </c>
      <c r="P6" s="10" t="str">
        <f t="shared" ca="1" si="9"/>
        <v/>
      </c>
      <c r="Q6" s="10">
        <f t="shared" si="2"/>
        <v>15</v>
      </c>
      <c r="R6" s="10" t="str">
        <f ca="1">IFERROR(IF(IFERROR(VLOOKUP(Q6,F.SL!F:O,10,FALSE),0)=0,IF(IFERROR(VLOOKUP(Q6,SF.SL!F:O,10,FALSE),0)=0,N6,IFERROR(VLOOKUP(Q6,SF.SL!F:O,10,FALSE),0)),IFERROR(VLOOKUP(Q6,F.SL!F:O,10,FALSE),0)),"")</f>
        <v/>
      </c>
      <c r="S6" s="10" t="str">
        <f t="shared" ca="1" si="3"/>
        <v/>
      </c>
      <c r="T6" s="10" t="str">
        <f t="shared" ca="1" si="10"/>
        <v/>
      </c>
      <c r="U6" s="10">
        <f t="shared" si="11"/>
        <v>15</v>
      </c>
      <c r="V6" s="65">
        <f t="shared" si="4"/>
        <v>1</v>
      </c>
      <c r="W6" s="10" t="str">
        <f ca="1">IFERROR(VLOOKUP(H6,Q3.R!E:J,6,FALSE),"")</f>
        <v/>
      </c>
      <c r="X6" s="10" t="str">
        <f ca="1">IFERROR(VLOOKUP(H6,Q4.R!E:J,6,FALSE),"")</f>
        <v/>
      </c>
    </row>
    <row r="7" spans="2:24" ht="21" customHeight="1">
      <c r="B7" s="10">
        <f t="shared" si="0"/>
        <v>19</v>
      </c>
      <c r="C7" s="10">
        <f t="shared" si="1"/>
        <v>2</v>
      </c>
      <c r="D7" s="40">
        <f t="shared" si="5"/>
        <v>6</v>
      </c>
      <c r="E7" s="129" t="s">
        <v>118</v>
      </c>
      <c r="F7" s="129" t="s">
        <v>119</v>
      </c>
      <c r="G7" s="63" t="s">
        <v>81</v>
      </c>
      <c r="H7" s="63">
        <v>19</v>
      </c>
      <c r="I7" s="10">
        <v>0.60437180157505588</v>
      </c>
      <c r="J7" s="10">
        <f t="shared" si="12"/>
        <v>0.60437180157505588</v>
      </c>
      <c r="K7" s="10" t="str">
        <f ca="1">IFERROR(VLOOKUP(H7,Q1.R!E:J,6,FALSE),"")</f>
        <v/>
      </c>
      <c r="L7" s="10" t="str">
        <f ca="1">IFERROR(VLOOKUP(H7,Q2.R!E:J,6,FALSE),"")</f>
        <v/>
      </c>
      <c r="M7" s="10" t="str">
        <f t="shared" ca="1" si="6"/>
        <v/>
      </c>
      <c r="N7" s="10" t="str">
        <f t="shared" ca="1" si="7"/>
        <v/>
      </c>
      <c r="O7" s="10" t="str">
        <f t="shared" ca="1" si="8"/>
        <v/>
      </c>
      <c r="P7" s="10" t="str">
        <f t="shared" ca="1" si="9"/>
        <v/>
      </c>
      <c r="Q7" s="10">
        <f t="shared" si="2"/>
        <v>19</v>
      </c>
      <c r="R7" s="10" t="str">
        <f ca="1">IFERROR(IF(IFERROR(VLOOKUP(Q7,F.SL!F:O,10,FALSE),0)=0,IF(IFERROR(VLOOKUP(Q7,SF.SL!F:O,10,FALSE),0)=0,N7,IFERROR(VLOOKUP(Q7,SF.SL!F:O,10,FALSE),0)),IFERROR(VLOOKUP(Q7,F.SL!F:O,10,FALSE),0)),"")</f>
        <v/>
      </c>
      <c r="S7" s="10" t="str">
        <f t="shared" ca="1" si="3"/>
        <v/>
      </c>
      <c r="T7" s="10" t="str">
        <f t="shared" ca="1" si="10"/>
        <v/>
      </c>
      <c r="U7" s="10">
        <f t="shared" si="11"/>
        <v>19</v>
      </c>
      <c r="V7" s="65">
        <f t="shared" si="4"/>
        <v>0.25</v>
      </c>
      <c r="W7" s="10" t="str">
        <f ca="1">IFERROR(VLOOKUP(H7,Q3.R!E:J,6,FALSE),"")</f>
        <v/>
      </c>
      <c r="X7" s="10" t="str">
        <f ca="1">IFERROR(VLOOKUP(H7,Q4.R!E:J,6,FALSE),"")</f>
        <v/>
      </c>
    </row>
    <row r="8" spans="2:24" ht="21" customHeight="1">
      <c r="B8" s="10">
        <f t="shared" si="0"/>
        <v>0</v>
      </c>
      <c r="C8" s="10" t="str">
        <f t="shared" si="1"/>
        <v/>
      </c>
      <c r="D8" s="40">
        <f t="shared" si="5"/>
        <v>7</v>
      </c>
      <c r="E8" s="129"/>
      <c r="F8" s="129"/>
      <c r="H8" s="63"/>
      <c r="I8" s="10">
        <v>0.25488901434833378</v>
      </c>
      <c r="J8" s="10" t="str">
        <f t="shared" si="12"/>
        <v/>
      </c>
      <c r="K8" s="10" t="str">
        <f>IFERROR(VLOOKUP(H8,Q1.R!E:J,6,FALSE),"")</f>
        <v/>
      </c>
      <c r="L8" s="10" t="str">
        <f>IFERROR(VLOOKUP(H8,Q2.R!E:J,6,FALSE),"")</f>
        <v/>
      </c>
      <c r="M8" s="10" t="str">
        <f t="shared" si="6"/>
        <v/>
      </c>
      <c r="N8" s="10" t="str">
        <f t="shared" si="7"/>
        <v/>
      </c>
      <c r="O8" s="10" t="str">
        <f t="shared" si="8"/>
        <v/>
      </c>
      <c r="P8" s="10" t="str">
        <f t="shared" si="9"/>
        <v/>
      </c>
      <c r="Q8" s="10">
        <f t="shared" si="2"/>
        <v>0</v>
      </c>
      <c r="R8" s="10" t="str">
        <f ca="1">IFERROR(IF(IFERROR(VLOOKUP(Q8,F.SL!F:O,10,FALSE),0)=0,IF(IFERROR(VLOOKUP(Q8,SF.SL!F:O,10,FALSE),0)=0,N8,IFERROR(VLOOKUP(Q8,SF.SL!F:O,10,FALSE),0)),IFERROR(VLOOKUP(Q8,F.SL!F:O,10,FALSE),0)),"")</f>
        <v/>
      </c>
      <c r="S8" s="10" t="str">
        <f t="shared" ca="1" si="3"/>
        <v/>
      </c>
      <c r="T8" s="10" t="str">
        <f t="shared" ca="1" si="10"/>
        <v/>
      </c>
      <c r="U8" s="10">
        <f t="shared" si="11"/>
        <v>0</v>
      </c>
      <c r="V8" s="65" t="str">
        <f t="shared" si="4"/>
        <v/>
      </c>
      <c r="W8" s="10" t="str">
        <f>IFERROR(VLOOKUP(H8,Q3.R!E:J,6,FALSE),"")</f>
        <v/>
      </c>
      <c r="X8" s="10" t="str">
        <f>IFERROR(VLOOKUP(H8,Q4.R!E:J,6,FALSE),"")</f>
        <v/>
      </c>
    </row>
    <row r="9" spans="2:24" ht="21" customHeight="1">
      <c r="B9" s="10">
        <f t="shared" si="0"/>
        <v>0</v>
      </c>
      <c r="C9" s="10" t="str">
        <f t="shared" si="1"/>
        <v/>
      </c>
      <c r="D9" s="40">
        <f t="shared" si="5"/>
        <v>8</v>
      </c>
      <c r="E9" s="130"/>
      <c r="F9" s="130"/>
      <c r="H9" s="63"/>
      <c r="I9" s="10">
        <v>0.54425490221017792</v>
      </c>
      <c r="J9" s="10" t="str">
        <f t="shared" si="12"/>
        <v/>
      </c>
      <c r="K9" s="10" t="str">
        <f>IFERROR(VLOOKUP(H9,Q1.R!E:J,6,FALSE),"")</f>
        <v/>
      </c>
      <c r="L9" s="10" t="str">
        <f>IFERROR(VLOOKUP(H9,Q2.R!E:J,6,FALSE),"")</f>
        <v/>
      </c>
      <c r="M9" s="10" t="str">
        <f t="shared" si="6"/>
        <v/>
      </c>
      <c r="N9" s="10" t="str">
        <f t="shared" si="7"/>
        <v/>
      </c>
      <c r="O9" s="10" t="str">
        <f t="shared" si="8"/>
        <v/>
      </c>
      <c r="P9" s="10" t="str">
        <f t="shared" si="9"/>
        <v/>
      </c>
      <c r="Q9" s="10">
        <f t="shared" si="2"/>
        <v>0</v>
      </c>
      <c r="R9" s="10" t="str">
        <f ca="1">IFERROR(IF(IFERROR(VLOOKUP(Q9,F.SL!F:O,10,FALSE),0)=0,IF(IFERROR(VLOOKUP(Q9,SF.SL!F:O,10,FALSE),0)=0,N9,IFERROR(VLOOKUP(Q9,SF.SL!F:O,10,FALSE),0)),IFERROR(VLOOKUP(Q9,F.SL!F:O,10,FALSE),0)),"")</f>
        <v/>
      </c>
      <c r="S9" s="10" t="str">
        <f t="shared" ca="1" si="3"/>
        <v/>
      </c>
      <c r="T9" s="10" t="str">
        <f t="shared" ca="1" si="10"/>
        <v/>
      </c>
      <c r="U9" s="10">
        <f t="shared" si="11"/>
        <v>0</v>
      </c>
      <c r="V9" s="65" t="str">
        <f t="shared" si="4"/>
        <v/>
      </c>
      <c r="W9" s="10" t="str">
        <f>IFERROR(VLOOKUP(H9,Q3.R!E:J,6,FALSE),"")</f>
        <v/>
      </c>
      <c r="X9" s="10" t="str">
        <f>IFERROR(VLOOKUP(H9,Q4.R!E:J,6,FALSE),"")</f>
        <v/>
      </c>
    </row>
    <row r="10" spans="2:24" ht="21" customHeight="1">
      <c r="B10" s="10">
        <f t="shared" si="0"/>
        <v>0</v>
      </c>
      <c r="C10" s="10" t="str">
        <f t="shared" si="1"/>
        <v/>
      </c>
      <c r="D10" s="40">
        <f t="shared" si="5"/>
        <v>9</v>
      </c>
      <c r="E10" s="129"/>
      <c r="F10" s="129"/>
      <c r="H10" s="63"/>
      <c r="I10" s="10">
        <v>0.98046778154228931</v>
      </c>
      <c r="J10" s="10" t="str">
        <f t="shared" si="12"/>
        <v/>
      </c>
      <c r="K10" s="10" t="str">
        <f>IFERROR(VLOOKUP(H10,Q1.R!E:J,6,FALSE),"")</f>
        <v/>
      </c>
      <c r="L10" s="10" t="str">
        <f>IFERROR(VLOOKUP(H10,Q2.R!E:J,6,FALSE),"")</f>
        <v/>
      </c>
      <c r="M10" s="10" t="str">
        <f t="shared" si="6"/>
        <v/>
      </c>
      <c r="N10" s="10" t="str">
        <f t="shared" si="7"/>
        <v/>
      </c>
      <c r="O10" s="10" t="str">
        <f t="shared" si="8"/>
        <v/>
      </c>
      <c r="P10" s="10" t="str">
        <f t="shared" si="9"/>
        <v/>
      </c>
      <c r="Q10" s="10">
        <f t="shared" si="2"/>
        <v>0</v>
      </c>
      <c r="R10" s="10" t="str">
        <f ca="1">IFERROR(IF(IFERROR(VLOOKUP(Q10,F.SL!F:O,10,FALSE),0)=0,IF(IFERROR(VLOOKUP(Q10,SF.SL!F:O,10,FALSE),0)=0,N10,IFERROR(VLOOKUP(Q10,SF.SL!F:O,10,FALSE),0)),IFERROR(VLOOKUP(Q10,F.SL!F:O,10,FALSE),0)),"")</f>
        <v/>
      </c>
      <c r="S10" s="10" t="str">
        <f t="shared" ca="1" si="3"/>
        <v/>
      </c>
      <c r="T10" s="10" t="str">
        <f t="shared" ca="1" si="10"/>
        <v/>
      </c>
      <c r="U10" s="10">
        <f t="shared" si="11"/>
        <v>0</v>
      </c>
      <c r="V10" s="65" t="str">
        <f t="shared" si="4"/>
        <v/>
      </c>
      <c r="W10" s="10" t="str">
        <f>IFERROR(VLOOKUP(H10,Q3.R!E:J,6,FALSE),"")</f>
        <v/>
      </c>
      <c r="X10" s="10" t="str">
        <f>IFERROR(VLOOKUP(H10,Q4.R!E:J,6,FALSE),"")</f>
        <v/>
      </c>
    </row>
    <row r="11" spans="2:24" ht="21" customHeight="1">
      <c r="B11" s="10">
        <f t="shared" si="0"/>
        <v>0</v>
      </c>
      <c r="C11" s="10" t="str">
        <f t="shared" si="1"/>
        <v/>
      </c>
      <c r="D11" s="40">
        <f t="shared" si="5"/>
        <v>10</v>
      </c>
      <c r="E11" s="129"/>
      <c r="F11" s="129"/>
      <c r="H11" s="63"/>
      <c r="I11" s="10">
        <v>0.51528812949108294</v>
      </c>
      <c r="J11" s="10" t="str">
        <f t="shared" si="12"/>
        <v/>
      </c>
      <c r="K11" s="10" t="str">
        <f>IFERROR(VLOOKUP(H11,Q1.R!E:J,6,FALSE),"")</f>
        <v/>
      </c>
      <c r="L11" s="10" t="str">
        <f>IFERROR(VLOOKUP(H11,Q2.R!E:J,6,FALSE),"")</f>
        <v/>
      </c>
      <c r="M11" s="10" t="str">
        <f t="shared" si="6"/>
        <v/>
      </c>
      <c r="N11" s="10" t="str">
        <f t="shared" si="7"/>
        <v/>
      </c>
      <c r="O11" s="10" t="str">
        <f t="shared" si="8"/>
        <v/>
      </c>
      <c r="P11" s="10" t="str">
        <f t="shared" si="9"/>
        <v/>
      </c>
      <c r="Q11" s="10">
        <f t="shared" si="2"/>
        <v>0</v>
      </c>
      <c r="R11" s="10" t="str">
        <f ca="1">IFERROR(IF(IFERROR(VLOOKUP(Q11,F.SL!F:O,10,FALSE),0)=0,IF(IFERROR(VLOOKUP(Q11,SF.SL!F:O,10,FALSE),0)=0,N11,IFERROR(VLOOKUP(Q11,SF.SL!F:O,10,FALSE),0)),IFERROR(VLOOKUP(Q11,F.SL!F:O,10,FALSE),0)),"")</f>
        <v/>
      </c>
      <c r="S11" s="10" t="str">
        <f t="shared" ca="1" si="3"/>
        <v/>
      </c>
      <c r="T11" s="10" t="str">
        <f t="shared" ca="1" si="10"/>
        <v/>
      </c>
      <c r="U11" s="10">
        <f t="shared" si="11"/>
        <v>0</v>
      </c>
      <c r="V11" s="65" t="str">
        <f t="shared" si="4"/>
        <v/>
      </c>
      <c r="W11" s="10" t="str">
        <f>IFERROR(VLOOKUP(H11,Q3.R!E:J,6,FALSE),"")</f>
        <v/>
      </c>
      <c r="X11" s="10" t="str">
        <f>IFERROR(VLOOKUP(H11,Q4.R!E:J,6,FALSE),"")</f>
        <v/>
      </c>
    </row>
    <row r="12" spans="2:24" ht="21" customHeight="1">
      <c r="B12" s="10">
        <f t="shared" si="0"/>
        <v>0</v>
      </c>
      <c r="C12" s="10" t="str">
        <f t="shared" si="1"/>
        <v/>
      </c>
      <c r="D12" s="40">
        <f t="shared" si="5"/>
        <v>11</v>
      </c>
      <c r="E12" s="129"/>
      <c r="F12" s="129"/>
      <c r="H12" s="63"/>
      <c r="I12" s="10">
        <v>0.66340554452330047</v>
      </c>
      <c r="J12" s="10" t="str">
        <f t="shared" si="12"/>
        <v/>
      </c>
      <c r="K12" s="10" t="str">
        <f>IFERROR(VLOOKUP(H12,Q1.R!E:J,6,FALSE),"")</f>
        <v/>
      </c>
      <c r="L12" s="10" t="str">
        <f>IFERROR(VLOOKUP(H12,Q2.R!E:J,6,FALSE),"")</f>
        <v/>
      </c>
      <c r="M12" s="10" t="str">
        <f t="shared" si="6"/>
        <v/>
      </c>
      <c r="N12" s="10" t="str">
        <f t="shared" si="7"/>
        <v/>
      </c>
      <c r="O12" s="10" t="str">
        <f t="shared" si="8"/>
        <v/>
      </c>
      <c r="P12" s="10" t="str">
        <f t="shared" si="9"/>
        <v/>
      </c>
      <c r="Q12" s="10">
        <f t="shared" si="2"/>
        <v>0</v>
      </c>
      <c r="R12" s="10" t="str">
        <f ca="1">IFERROR(IF(IFERROR(VLOOKUP(Q12,F.SL!F:O,10,FALSE),0)=0,IF(IFERROR(VLOOKUP(Q12,SF.SL!F:O,10,FALSE),0)=0,N12,IFERROR(VLOOKUP(Q12,SF.SL!F:O,10,FALSE),0)),IFERROR(VLOOKUP(Q12,F.SL!F:O,10,FALSE),0)),"")</f>
        <v/>
      </c>
      <c r="S12" s="10" t="str">
        <f t="shared" ca="1" si="3"/>
        <v/>
      </c>
      <c r="T12" s="10" t="str">
        <f t="shared" ca="1" si="10"/>
        <v/>
      </c>
      <c r="U12" s="10">
        <f t="shared" si="11"/>
        <v>0</v>
      </c>
      <c r="V12" s="65" t="str">
        <f t="shared" si="4"/>
        <v/>
      </c>
      <c r="W12" s="10" t="str">
        <f>IFERROR(VLOOKUP(H12,Q3.R!E:J,6,FALSE),"")</f>
        <v/>
      </c>
      <c r="X12" s="10" t="str">
        <f>IFERROR(VLOOKUP(H12,Q4.R!E:J,6,FALSE),"")</f>
        <v/>
      </c>
    </row>
    <row r="13" spans="2:24" ht="21" customHeight="1">
      <c r="B13" s="10">
        <f t="shared" si="0"/>
        <v>0</v>
      </c>
      <c r="C13" s="10" t="str">
        <f t="shared" si="1"/>
        <v/>
      </c>
      <c r="D13" s="40">
        <f t="shared" si="5"/>
        <v>12</v>
      </c>
      <c r="E13" s="129"/>
      <c r="F13" s="129"/>
      <c r="H13" s="63"/>
      <c r="I13" s="10">
        <v>0.60878781491644296</v>
      </c>
      <c r="J13" s="10" t="str">
        <f t="shared" si="12"/>
        <v/>
      </c>
      <c r="K13" s="10" t="str">
        <f>IFERROR(VLOOKUP(H13,Q1.R!E:J,6,FALSE),"")</f>
        <v/>
      </c>
      <c r="L13" s="10" t="str">
        <f>IFERROR(VLOOKUP(H13,Q2.R!E:J,6,FALSE),"")</f>
        <v/>
      </c>
      <c r="M13" s="10" t="str">
        <f t="shared" si="6"/>
        <v/>
      </c>
      <c r="N13" s="10" t="str">
        <f t="shared" si="7"/>
        <v/>
      </c>
      <c r="O13" s="10" t="str">
        <f t="shared" si="8"/>
        <v/>
      </c>
      <c r="P13" s="10" t="str">
        <f t="shared" si="9"/>
        <v/>
      </c>
      <c r="Q13" s="10">
        <f t="shared" si="2"/>
        <v>0</v>
      </c>
      <c r="R13" s="10" t="str">
        <f ca="1">IFERROR(IF(IFERROR(VLOOKUP(Q13,F.SL!F:O,10,FALSE),0)=0,IF(IFERROR(VLOOKUP(Q13,SF.SL!F:O,10,FALSE),0)=0,N13,IFERROR(VLOOKUP(Q13,SF.SL!F:O,10,FALSE),0)),IFERROR(VLOOKUP(Q13,F.SL!F:O,10,FALSE),0)),"")</f>
        <v/>
      </c>
      <c r="S13" s="10" t="str">
        <f t="shared" ca="1" si="3"/>
        <v/>
      </c>
      <c r="T13" s="10" t="str">
        <f t="shared" ca="1" si="10"/>
        <v/>
      </c>
      <c r="U13" s="10">
        <f t="shared" si="11"/>
        <v>0</v>
      </c>
      <c r="V13" s="65" t="str">
        <f t="shared" si="4"/>
        <v/>
      </c>
      <c r="W13" s="10" t="str">
        <f>IFERROR(VLOOKUP(H13,Q3.R!E:J,6,FALSE),"")</f>
        <v/>
      </c>
      <c r="X13" s="10" t="str">
        <f>IFERROR(VLOOKUP(H13,Q4.R!E:J,6,FALSE),"")</f>
        <v/>
      </c>
    </row>
    <row r="14" spans="2:24" ht="21" customHeight="1">
      <c r="B14" s="10">
        <f t="shared" si="0"/>
        <v>0</v>
      </c>
      <c r="C14" s="10" t="str">
        <f t="shared" si="1"/>
        <v/>
      </c>
      <c r="D14" s="40">
        <f t="shared" si="5"/>
        <v>13</v>
      </c>
      <c r="E14" s="129"/>
      <c r="F14" s="129"/>
      <c r="H14" s="63"/>
      <c r="I14" s="10">
        <v>0.71568306098662915</v>
      </c>
      <c r="J14" s="10" t="str">
        <f t="shared" si="12"/>
        <v/>
      </c>
      <c r="K14" s="10" t="str">
        <f>IFERROR(VLOOKUP(H14,Q1.R!E:J,6,FALSE),"")</f>
        <v/>
      </c>
      <c r="L14" s="10" t="str">
        <f>IFERROR(VLOOKUP(H14,Q2.R!E:J,6,FALSE),"")</f>
        <v/>
      </c>
      <c r="M14" s="10" t="str">
        <f t="shared" si="6"/>
        <v/>
      </c>
      <c r="N14" s="10" t="str">
        <f t="shared" si="7"/>
        <v/>
      </c>
      <c r="O14" s="10" t="str">
        <f t="shared" si="8"/>
        <v/>
      </c>
      <c r="P14" s="10" t="str">
        <f t="shared" si="9"/>
        <v/>
      </c>
      <c r="Q14" s="10">
        <f t="shared" si="2"/>
        <v>0</v>
      </c>
      <c r="R14" s="10" t="str">
        <f ca="1">IFERROR(IF(IFERROR(VLOOKUP(Q14,F.SL!F:O,10,FALSE),0)=0,IF(IFERROR(VLOOKUP(Q14,SF.SL!F:O,10,FALSE),0)=0,N14,IFERROR(VLOOKUP(Q14,SF.SL!F:O,10,FALSE),0)),IFERROR(VLOOKUP(Q14,F.SL!F:O,10,FALSE),0)),"")</f>
        <v/>
      </c>
      <c r="S14" s="10" t="str">
        <f t="shared" ca="1" si="3"/>
        <v/>
      </c>
      <c r="T14" s="10" t="str">
        <f t="shared" ca="1" si="10"/>
        <v/>
      </c>
      <c r="U14" s="10">
        <f t="shared" si="11"/>
        <v>0</v>
      </c>
      <c r="V14" s="65" t="str">
        <f t="shared" si="4"/>
        <v/>
      </c>
      <c r="W14" s="10" t="str">
        <f>IFERROR(VLOOKUP(H14,Q3.R!E:J,6,FALSE),"")</f>
        <v/>
      </c>
      <c r="X14" s="10" t="str">
        <f>IFERROR(VLOOKUP(H14,Q4.R!E:J,6,FALSE),"")</f>
        <v/>
      </c>
    </row>
    <row r="15" spans="2:24" ht="21" customHeight="1">
      <c r="B15" s="10">
        <f t="shared" si="0"/>
        <v>0</v>
      </c>
      <c r="C15" s="10" t="str">
        <f t="shared" si="1"/>
        <v/>
      </c>
      <c r="D15" s="40">
        <f t="shared" si="5"/>
        <v>14</v>
      </c>
      <c r="E15" s="129"/>
      <c r="F15" s="129"/>
      <c r="H15" s="63"/>
      <c r="I15" s="10">
        <v>0.28982587101858248</v>
      </c>
      <c r="J15" s="10" t="str">
        <f>IF(E15&lt;&gt;"",I15,"")</f>
        <v/>
      </c>
      <c r="K15" s="10" t="str">
        <f>IFERROR(VLOOKUP(H15,Q1.R!E:J,6,FALSE),"")</f>
        <v/>
      </c>
      <c r="L15" s="10" t="str">
        <f>IFERROR(VLOOKUP(H15,Q2.R!E:J,6,FALSE),"")</f>
        <v/>
      </c>
      <c r="M15" s="10" t="str">
        <f t="shared" si="6"/>
        <v/>
      </c>
      <c r="N15" s="10" t="str">
        <f t="shared" si="7"/>
        <v/>
      </c>
      <c r="O15" s="10" t="str">
        <f t="shared" si="8"/>
        <v/>
      </c>
      <c r="P15" s="10" t="str">
        <f t="shared" si="9"/>
        <v/>
      </c>
      <c r="Q15" s="10">
        <f t="shared" si="2"/>
        <v>0</v>
      </c>
      <c r="R15" s="10" t="str">
        <f ca="1">IFERROR(IF(IFERROR(VLOOKUP(Q15,F.SL!F:O,10,FALSE),0)=0,IF(IFERROR(VLOOKUP(Q15,SF.SL!F:O,10,FALSE),0)=0,N15,IFERROR(VLOOKUP(Q15,SF.SL!F:O,10,FALSE),0)),IFERROR(VLOOKUP(Q15,F.SL!F:O,10,FALSE),0)),"")</f>
        <v/>
      </c>
      <c r="S15" s="10" t="str">
        <f t="shared" ca="1" si="3"/>
        <v/>
      </c>
      <c r="T15" s="10" t="str">
        <f t="shared" ca="1" si="10"/>
        <v/>
      </c>
      <c r="U15" s="10">
        <f t="shared" si="11"/>
        <v>0</v>
      </c>
      <c r="V15" s="65" t="str">
        <f t="shared" si="4"/>
        <v/>
      </c>
      <c r="W15" s="10" t="str">
        <f>IFERROR(VLOOKUP(H15,Q3.R!E:J,6,FALSE),"")</f>
        <v/>
      </c>
      <c r="X15" s="10" t="str">
        <f>IFERROR(VLOOKUP(H15,Q4.R!E:J,6,FALSE),"")</f>
        <v/>
      </c>
    </row>
    <row r="16" spans="2:24" ht="21" customHeight="1">
      <c r="B16" s="10">
        <f t="shared" ref="B16:B66" si="13">H16</f>
        <v>0</v>
      </c>
      <c r="C16" s="10" t="str">
        <f t="shared" si="1"/>
        <v/>
      </c>
      <c r="D16" s="40">
        <f t="shared" si="5"/>
        <v>15</v>
      </c>
      <c r="E16" s="129"/>
      <c r="F16" s="129"/>
      <c r="H16" s="63"/>
      <c r="I16" s="10">
        <v>0.76599259219168947</v>
      </c>
      <c r="J16" s="10" t="str">
        <f>IF(E16&lt;&gt;"",I16,"")</f>
        <v/>
      </c>
      <c r="K16" s="10" t="str">
        <f>IFERROR(VLOOKUP(H16,Q1.R!E:J,6,FALSE),"")</f>
        <v/>
      </c>
      <c r="L16" s="10" t="str">
        <f>IFERROR(VLOOKUP(H16,Q2.R!E:J,6,FALSE),"")</f>
        <v/>
      </c>
      <c r="M16" s="10" t="str">
        <f t="shared" si="6"/>
        <v/>
      </c>
      <c r="N16" s="10" t="str">
        <f t="shared" si="7"/>
        <v/>
      </c>
      <c r="O16" s="10" t="str">
        <f t="shared" si="8"/>
        <v/>
      </c>
      <c r="P16" s="10" t="str">
        <f t="shared" si="9"/>
        <v/>
      </c>
      <c r="Q16" s="10">
        <f t="shared" ref="Q16:Q65" si="14">H16</f>
        <v>0</v>
      </c>
      <c r="R16" s="10" t="str">
        <f ca="1">IFERROR(IF(IFERROR(VLOOKUP(Q16,F.SL!F:O,10,FALSE),0)=0,IF(IFERROR(VLOOKUP(Q16,SF.SL!F:O,10,FALSE),0)=0,N16,IFERROR(VLOOKUP(Q16,SF.SL!F:O,10,FALSE),0)),IFERROR(VLOOKUP(Q16,F.SL!F:O,10,FALSE),0)),"")</f>
        <v/>
      </c>
      <c r="S16" s="10" t="str">
        <f t="shared" ca="1" si="3"/>
        <v/>
      </c>
      <c r="T16" s="10" t="str">
        <f t="shared" ca="1" si="10"/>
        <v/>
      </c>
      <c r="U16" s="10">
        <f t="shared" si="11"/>
        <v>0</v>
      </c>
      <c r="V16" s="65" t="str">
        <f t="shared" ref="V16:V66" si="15">IFERROR(1/COUNTIF(G:G,G16),"")</f>
        <v/>
      </c>
      <c r="W16" s="10" t="str">
        <f>IFERROR(VLOOKUP(H16,Q3.R!E:J,6,FALSE),"")</f>
        <v/>
      </c>
      <c r="X16" s="10" t="str">
        <f>IFERROR(VLOOKUP(H16,Q4.R!E:J,6,FALSE),"")</f>
        <v/>
      </c>
    </row>
    <row r="17" spans="2:24" ht="21" customHeight="1">
      <c r="B17" s="10">
        <f t="shared" si="13"/>
        <v>0</v>
      </c>
      <c r="C17" s="10" t="str">
        <f t="shared" si="1"/>
        <v/>
      </c>
      <c r="D17" s="40">
        <f t="shared" si="5"/>
        <v>16</v>
      </c>
      <c r="E17" s="129"/>
      <c r="F17" s="129"/>
      <c r="H17" s="63"/>
      <c r="I17" s="10">
        <v>0.40484899020107312</v>
      </c>
      <c r="J17" s="10" t="str">
        <f t="shared" si="12"/>
        <v/>
      </c>
      <c r="K17" s="10" t="str">
        <f>IFERROR(VLOOKUP(H17,Q1.R!E:J,6,FALSE),"")</f>
        <v/>
      </c>
      <c r="L17" s="10" t="str">
        <f>IFERROR(VLOOKUP(H17,Q2.R!E:J,6,FALSE),"")</f>
        <v/>
      </c>
      <c r="M17" s="10" t="str">
        <f t="shared" si="6"/>
        <v/>
      </c>
      <c r="N17" s="10" t="str">
        <f t="shared" si="7"/>
        <v/>
      </c>
      <c r="O17" s="10" t="str">
        <f t="shared" si="8"/>
        <v/>
      </c>
      <c r="P17" s="10" t="str">
        <f t="shared" si="9"/>
        <v/>
      </c>
      <c r="Q17" s="10">
        <f t="shared" si="14"/>
        <v>0</v>
      </c>
      <c r="R17" s="10" t="str">
        <f ca="1">IFERROR(IF(IFERROR(VLOOKUP(Q17,F.SL!F:O,10,FALSE),0)=0,IF(IFERROR(VLOOKUP(Q17,SF.SL!F:O,10,FALSE),0)=0,N17,IFERROR(VLOOKUP(Q17,SF.SL!F:O,10,FALSE),0)),IFERROR(VLOOKUP(Q17,F.SL!F:O,10,FALSE),0)),"")</f>
        <v/>
      </c>
      <c r="S17" s="10" t="str">
        <f t="shared" ca="1" si="3"/>
        <v/>
      </c>
      <c r="T17" s="10" t="str">
        <f t="shared" ca="1" si="10"/>
        <v/>
      </c>
      <c r="U17" s="10">
        <f t="shared" si="11"/>
        <v>0</v>
      </c>
      <c r="V17" s="65" t="str">
        <f t="shared" si="15"/>
        <v/>
      </c>
      <c r="W17" s="10" t="str">
        <f>IFERROR(VLOOKUP(H17,Q3.R!E:J,6,FALSE),"")</f>
        <v/>
      </c>
      <c r="X17" s="10" t="str">
        <f>IFERROR(VLOOKUP(H17,Q4.R!E:J,6,FALSE),"")</f>
        <v/>
      </c>
    </row>
    <row r="18" spans="2:24" ht="21" customHeight="1">
      <c r="B18" s="10">
        <f t="shared" si="13"/>
        <v>0</v>
      </c>
      <c r="C18" s="10" t="str">
        <f t="shared" si="1"/>
        <v/>
      </c>
      <c r="D18" s="40">
        <f t="shared" si="5"/>
        <v>17</v>
      </c>
      <c r="E18" s="129"/>
      <c r="F18" s="129"/>
      <c r="H18" s="63"/>
      <c r="I18" s="10">
        <v>0.82431731745611159</v>
      </c>
      <c r="J18" s="10" t="str">
        <f t="shared" si="12"/>
        <v/>
      </c>
      <c r="K18" s="10" t="str">
        <f>IFERROR(VLOOKUP(H18,Q1.R!E:J,6,FALSE),"")</f>
        <v/>
      </c>
      <c r="L18" s="10" t="str">
        <f>IFERROR(VLOOKUP(H18,Q2.R!E:J,6,FALSE),"")</f>
        <v/>
      </c>
      <c r="M18" s="10" t="str">
        <f t="shared" si="6"/>
        <v/>
      </c>
      <c r="N18" s="10" t="str">
        <f t="shared" si="7"/>
        <v/>
      </c>
      <c r="O18" s="10" t="str">
        <f t="shared" si="8"/>
        <v/>
      </c>
      <c r="P18" s="10" t="str">
        <f t="shared" si="9"/>
        <v/>
      </c>
      <c r="Q18" s="10">
        <f t="shared" si="14"/>
        <v>0</v>
      </c>
      <c r="R18" s="10" t="str">
        <f ca="1">IFERROR(IF(IFERROR(VLOOKUP(Q18,F.SL!F:O,10,FALSE),0)=0,IF(IFERROR(VLOOKUP(Q18,SF.SL!F:O,10,FALSE),0)=0,N18,IFERROR(VLOOKUP(Q18,SF.SL!F:O,10,FALSE),0)),IFERROR(VLOOKUP(Q18,F.SL!F:O,10,FALSE),0)),"")</f>
        <v/>
      </c>
      <c r="S18" s="10" t="str">
        <f t="shared" ca="1" si="3"/>
        <v/>
      </c>
      <c r="T18" s="10" t="str">
        <f t="shared" ca="1" si="10"/>
        <v/>
      </c>
      <c r="U18" s="10">
        <f t="shared" si="11"/>
        <v>0</v>
      </c>
      <c r="V18" s="65" t="str">
        <f t="shared" si="15"/>
        <v/>
      </c>
      <c r="W18" s="10" t="str">
        <f>IFERROR(VLOOKUP(H18,Q3.R!E:J,6,FALSE),"")</f>
        <v/>
      </c>
      <c r="X18" s="10" t="str">
        <f>IFERROR(VLOOKUP(H18,Q4.R!E:J,6,FALSE),"")</f>
        <v/>
      </c>
    </row>
    <row r="19" spans="2:24" ht="21" customHeight="1">
      <c r="B19" s="10">
        <f t="shared" si="13"/>
        <v>0</v>
      </c>
      <c r="C19" s="10" t="str">
        <f t="shared" si="1"/>
        <v/>
      </c>
      <c r="D19" s="40">
        <f t="shared" si="5"/>
        <v>18</v>
      </c>
      <c r="H19" s="63"/>
      <c r="I19" s="10">
        <v>0.67395112152285597</v>
      </c>
      <c r="J19" s="10" t="str">
        <f t="shared" si="12"/>
        <v/>
      </c>
      <c r="K19" s="10" t="str">
        <f>IFERROR(VLOOKUP(H19,Q1.R!E:J,6,FALSE),"")</f>
        <v/>
      </c>
      <c r="L19" s="10" t="str">
        <f>IFERROR(VLOOKUP(H19,Q2.R!E:J,6,FALSE),"")</f>
        <v/>
      </c>
      <c r="M19" s="10" t="str">
        <f t="shared" si="6"/>
        <v/>
      </c>
      <c r="N19" s="10" t="str">
        <f t="shared" si="7"/>
        <v/>
      </c>
      <c r="O19" s="10" t="str">
        <f t="shared" si="8"/>
        <v/>
      </c>
      <c r="P19" s="10" t="str">
        <f t="shared" si="9"/>
        <v/>
      </c>
      <c r="Q19" s="10">
        <f t="shared" si="14"/>
        <v>0</v>
      </c>
      <c r="R19" s="10" t="str">
        <f ca="1">IFERROR(IF(IFERROR(VLOOKUP(Q19,F.SL!F:O,10,FALSE),0)=0,IF(IFERROR(VLOOKUP(Q19,SF.SL!F:O,10,FALSE),0)=0,N19,IFERROR(VLOOKUP(Q19,SF.SL!F:O,10,FALSE),0)),IFERROR(VLOOKUP(Q19,F.SL!F:O,10,FALSE),0)),"")</f>
        <v/>
      </c>
      <c r="S19" s="10" t="str">
        <f t="shared" ca="1" si="3"/>
        <v/>
      </c>
      <c r="T19" s="10" t="str">
        <f t="shared" ca="1" si="10"/>
        <v/>
      </c>
      <c r="U19" s="10">
        <f t="shared" si="11"/>
        <v>0</v>
      </c>
      <c r="V19" s="65" t="str">
        <f t="shared" si="15"/>
        <v/>
      </c>
      <c r="W19" s="10" t="str">
        <f>IFERROR(VLOOKUP(H19,Q3.R!E:J,6,FALSE),"")</f>
        <v/>
      </c>
      <c r="X19" s="10" t="str">
        <f>IFERROR(VLOOKUP(H19,Q4.R!E:J,6,FALSE),"")</f>
        <v/>
      </c>
    </row>
    <row r="20" spans="2:24" ht="21" customHeight="1">
      <c r="B20" s="10">
        <f t="shared" si="13"/>
        <v>0</v>
      </c>
      <c r="C20" s="10" t="str">
        <f t="shared" si="1"/>
        <v/>
      </c>
      <c r="D20" s="40">
        <f t="shared" si="5"/>
        <v>19</v>
      </c>
      <c r="H20" s="63"/>
      <c r="I20" s="10">
        <v>0.26431644028253365</v>
      </c>
      <c r="J20" s="10" t="str">
        <f t="shared" si="12"/>
        <v/>
      </c>
      <c r="K20" s="10" t="str">
        <f>IFERROR(VLOOKUP(H20,Q1.R!E:J,6,FALSE),"")</f>
        <v/>
      </c>
      <c r="L20" s="10" t="str">
        <f>IFERROR(VLOOKUP(H20,Q2.R!E:J,6,FALSE),"")</f>
        <v/>
      </c>
      <c r="M20" s="10" t="str">
        <f t="shared" si="6"/>
        <v/>
      </c>
      <c r="N20" s="10" t="str">
        <f t="shared" si="7"/>
        <v/>
      </c>
      <c r="O20" s="10" t="str">
        <f t="shared" si="8"/>
        <v/>
      </c>
      <c r="P20" s="10" t="str">
        <f t="shared" si="9"/>
        <v/>
      </c>
      <c r="Q20" s="10">
        <f t="shared" si="14"/>
        <v>0</v>
      </c>
      <c r="R20" s="10" t="str">
        <f ca="1">IFERROR(IF(IFERROR(VLOOKUP(Q20,F.SL!F:O,10,FALSE),0)=0,IF(IFERROR(VLOOKUP(Q20,SF.SL!F:O,10,FALSE),0)=0,N20,IFERROR(VLOOKUP(Q20,SF.SL!F:O,10,FALSE),0)),IFERROR(VLOOKUP(Q20,F.SL!F:O,10,FALSE),0)),"")</f>
        <v/>
      </c>
      <c r="S20" s="10" t="str">
        <f t="shared" ca="1" si="3"/>
        <v/>
      </c>
      <c r="T20" s="10" t="str">
        <f t="shared" ca="1" si="10"/>
        <v/>
      </c>
      <c r="U20" s="10">
        <f t="shared" si="11"/>
        <v>0</v>
      </c>
      <c r="V20" s="65" t="str">
        <f t="shared" si="15"/>
        <v/>
      </c>
      <c r="W20" s="10" t="str">
        <f>IFERROR(VLOOKUP(H20,Q3.R!E:J,6,FALSE),"")</f>
        <v/>
      </c>
      <c r="X20" s="10" t="str">
        <f>IFERROR(VLOOKUP(H20,Q4.R!E:J,6,FALSE),"")</f>
        <v/>
      </c>
    </row>
    <row r="21" spans="2:24" ht="21" customHeight="1">
      <c r="B21" s="10">
        <f t="shared" si="13"/>
        <v>0</v>
      </c>
      <c r="C21" s="10" t="str">
        <f t="shared" si="1"/>
        <v/>
      </c>
      <c r="D21" s="40">
        <f t="shared" si="5"/>
        <v>20</v>
      </c>
      <c r="H21" s="63"/>
      <c r="I21" s="10">
        <v>0.92691515759618681</v>
      </c>
      <c r="J21" s="10" t="str">
        <f t="shared" si="12"/>
        <v/>
      </c>
      <c r="K21" s="10" t="str">
        <f>IFERROR(VLOOKUP(H21,Q1.R!E:J,6,FALSE),"")</f>
        <v/>
      </c>
      <c r="L21" s="10" t="str">
        <f>IFERROR(VLOOKUP(H21,Q2.R!E:J,6,FALSE),"")</f>
        <v/>
      </c>
      <c r="M21" s="10" t="str">
        <f t="shared" si="6"/>
        <v/>
      </c>
      <c r="N21" s="10" t="str">
        <f t="shared" si="7"/>
        <v/>
      </c>
      <c r="O21" s="10" t="str">
        <f t="shared" si="8"/>
        <v/>
      </c>
      <c r="P21" s="10" t="str">
        <f t="shared" si="9"/>
        <v/>
      </c>
      <c r="Q21" s="10">
        <f t="shared" si="14"/>
        <v>0</v>
      </c>
      <c r="R21" s="10" t="str">
        <f ca="1">IFERROR(IF(IFERROR(VLOOKUP(Q21,F.SL!F:O,10,FALSE),0)=0,IF(IFERROR(VLOOKUP(Q21,SF.SL!F:O,10,FALSE),0)=0,N21,IFERROR(VLOOKUP(Q21,SF.SL!F:O,10,FALSE),0)),IFERROR(VLOOKUP(Q21,F.SL!F:O,10,FALSE),0)),"")</f>
        <v/>
      </c>
      <c r="S21" s="10" t="str">
        <f t="shared" ca="1" si="3"/>
        <v/>
      </c>
      <c r="T21" s="10" t="str">
        <f t="shared" ca="1" si="10"/>
        <v/>
      </c>
      <c r="U21" s="10">
        <f t="shared" si="11"/>
        <v>0</v>
      </c>
      <c r="V21" s="65" t="str">
        <f t="shared" si="15"/>
        <v/>
      </c>
      <c r="W21" s="10" t="str">
        <f>IFERROR(VLOOKUP(H21,Q3.R!E:J,6,FALSE),"")</f>
        <v/>
      </c>
      <c r="X21" s="10" t="str">
        <f>IFERROR(VLOOKUP(H21,Q4.R!E:J,6,FALSE),"")</f>
        <v/>
      </c>
    </row>
    <row r="22" spans="2:24" ht="21" customHeight="1">
      <c r="B22" s="10">
        <f t="shared" si="13"/>
        <v>0</v>
      </c>
      <c r="C22" s="10" t="str">
        <f t="shared" si="1"/>
        <v/>
      </c>
      <c r="D22" s="40">
        <f t="shared" si="5"/>
        <v>21</v>
      </c>
      <c r="I22" s="10">
        <v>0.56735212824894876</v>
      </c>
      <c r="J22" s="10" t="str">
        <f t="shared" si="12"/>
        <v/>
      </c>
      <c r="K22" s="10" t="str">
        <f>IFERROR(VLOOKUP(H22,Q1.R!E:J,6,FALSE),"")</f>
        <v/>
      </c>
      <c r="L22" s="10" t="str">
        <f>IFERROR(VLOOKUP(H22,Q2.R!E:J,6,FALSE),"")</f>
        <v/>
      </c>
      <c r="M22" s="10" t="str">
        <f t="shared" si="6"/>
        <v/>
      </c>
      <c r="N22" s="10" t="str">
        <f t="shared" si="7"/>
        <v/>
      </c>
      <c r="O22" s="10" t="str">
        <f t="shared" si="8"/>
        <v/>
      </c>
      <c r="P22" s="10" t="str">
        <f t="shared" si="9"/>
        <v/>
      </c>
      <c r="Q22" s="10">
        <f t="shared" si="14"/>
        <v>0</v>
      </c>
      <c r="R22" s="10" t="str">
        <f ca="1">IFERROR(IF(IFERROR(VLOOKUP(Q22,F.SL!F:O,10,FALSE),0)=0,IF(IFERROR(VLOOKUP(Q22,SF.SL!F:O,10,FALSE),0)=0,N22,IFERROR(VLOOKUP(Q22,SF.SL!F:O,10,FALSE),0)),IFERROR(VLOOKUP(Q22,F.SL!F:O,10,FALSE),0)),"")</f>
        <v/>
      </c>
      <c r="S22" s="10" t="str">
        <f t="shared" ca="1" si="3"/>
        <v/>
      </c>
      <c r="T22" s="10" t="str">
        <f t="shared" ca="1" si="10"/>
        <v/>
      </c>
      <c r="U22" s="10">
        <f t="shared" si="11"/>
        <v>0</v>
      </c>
      <c r="V22" s="65" t="str">
        <f t="shared" si="15"/>
        <v/>
      </c>
      <c r="W22" s="10" t="str">
        <f>IFERROR(VLOOKUP(H22,Q3.R!E:J,6,FALSE),"")</f>
        <v/>
      </c>
      <c r="X22" s="10" t="str">
        <f>IFERROR(VLOOKUP(H22,Q4.R!E:J,6,FALSE),"")</f>
        <v/>
      </c>
    </row>
    <row r="23" spans="2:24" ht="21" customHeight="1">
      <c r="B23" s="10">
        <f t="shared" si="13"/>
        <v>0</v>
      </c>
      <c r="C23" s="10" t="str">
        <f t="shared" si="1"/>
        <v/>
      </c>
      <c r="D23" s="40">
        <f t="shared" si="5"/>
        <v>22</v>
      </c>
      <c r="I23" s="10">
        <v>0.84742946483346027</v>
      </c>
      <c r="J23" s="10" t="str">
        <f t="shared" si="12"/>
        <v/>
      </c>
      <c r="K23" s="10" t="str">
        <f>IFERROR(VLOOKUP(H23,Q1.R!E:J,6,FALSE),"")</f>
        <v/>
      </c>
      <c r="L23" s="10" t="str">
        <f>IFERROR(VLOOKUP(H23,Q2.R!E:J,6,FALSE),"")</f>
        <v/>
      </c>
      <c r="M23" s="10" t="str">
        <f t="shared" si="6"/>
        <v/>
      </c>
      <c r="N23" s="10" t="str">
        <f t="shared" si="7"/>
        <v/>
      </c>
      <c r="O23" s="10" t="str">
        <f t="shared" si="8"/>
        <v/>
      </c>
      <c r="P23" s="10" t="str">
        <f t="shared" si="9"/>
        <v/>
      </c>
      <c r="Q23" s="10">
        <f t="shared" si="14"/>
        <v>0</v>
      </c>
      <c r="R23" s="10" t="str">
        <f ca="1">IFERROR(IF(IFERROR(VLOOKUP(Q23,F.SL!F:O,10,FALSE),0)=0,IF(IFERROR(VLOOKUP(Q23,SF.SL!F:O,10,FALSE),0)=0,N23,IFERROR(VLOOKUP(Q23,SF.SL!F:O,10,FALSE),0)),IFERROR(VLOOKUP(Q23,F.SL!F:O,10,FALSE),0)),"")</f>
        <v/>
      </c>
      <c r="S23" s="10" t="str">
        <f t="shared" ca="1" si="3"/>
        <v/>
      </c>
      <c r="T23" s="10" t="str">
        <f t="shared" ca="1" si="10"/>
        <v/>
      </c>
      <c r="U23" s="10">
        <f t="shared" si="11"/>
        <v>0</v>
      </c>
      <c r="V23" s="65" t="str">
        <f t="shared" si="15"/>
        <v/>
      </c>
      <c r="W23" s="10" t="str">
        <f>IFERROR(VLOOKUP(H23,Q3.R!E:J,6,FALSE),"")</f>
        <v/>
      </c>
      <c r="X23" s="10" t="str">
        <f>IFERROR(VLOOKUP(H23,Q4.R!E:J,6,FALSE),"")</f>
        <v/>
      </c>
    </row>
    <row r="24" spans="2:24" ht="21" customHeight="1">
      <c r="B24" s="10">
        <f t="shared" si="13"/>
        <v>0</v>
      </c>
      <c r="C24" s="10" t="str">
        <f t="shared" si="1"/>
        <v/>
      </c>
      <c r="D24" s="40">
        <f t="shared" si="5"/>
        <v>23</v>
      </c>
      <c r="I24" s="10">
        <v>0.73291797475155318</v>
      </c>
      <c r="J24" s="10" t="str">
        <f t="shared" si="12"/>
        <v/>
      </c>
      <c r="K24" s="10" t="str">
        <f>IFERROR(VLOOKUP(H24,Q1.R!E:J,6,FALSE),"")</f>
        <v/>
      </c>
      <c r="L24" s="10" t="str">
        <f>IFERROR(VLOOKUP(H24,Q2.R!E:J,6,FALSE),"")</f>
        <v/>
      </c>
      <c r="M24" s="10" t="str">
        <f t="shared" si="6"/>
        <v/>
      </c>
      <c r="N24" s="10" t="str">
        <f t="shared" si="7"/>
        <v/>
      </c>
      <c r="O24" s="10" t="str">
        <f t="shared" si="8"/>
        <v/>
      </c>
      <c r="P24" s="10" t="str">
        <f t="shared" si="9"/>
        <v/>
      </c>
      <c r="Q24" s="10">
        <f t="shared" si="14"/>
        <v>0</v>
      </c>
      <c r="R24" s="10" t="str">
        <f ca="1">IFERROR(IF(IFERROR(VLOOKUP(Q24,F.SL!F:O,10,FALSE),0)=0,IF(IFERROR(VLOOKUP(Q24,SF.SL!F:O,10,FALSE),0)=0,N24,IFERROR(VLOOKUP(Q24,SF.SL!F:O,10,FALSE),0)),IFERROR(VLOOKUP(Q24,F.SL!F:O,10,FALSE),0)),"")</f>
        <v/>
      </c>
      <c r="S24" s="10" t="str">
        <f t="shared" ca="1" si="3"/>
        <v/>
      </c>
      <c r="T24" s="10" t="str">
        <f t="shared" ca="1" si="10"/>
        <v/>
      </c>
      <c r="U24" s="10">
        <f t="shared" si="11"/>
        <v>0</v>
      </c>
      <c r="V24" s="65" t="str">
        <f t="shared" si="15"/>
        <v/>
      </c>
      <c r="W24" s="10" t="str">
        <f>IFERROR(VLOOKUP(H24,Q3.R!E:J,6,FALSE),"")</f>
        <v/>
      </c>
      <c r="X24" s="10" t="str">
        <f>IFERROR(VLOOKUP(H24,Q4.R!E:J,6,FALSE),"")</f>
        <v/>
      </c>
    </row>
    <row r="25" spans="2:24" ht="21" customHeight="1">
      <c r="B25" s="10">
        <f t="shared" si="13"/>
        <v>0</v>
      </c>
      <c r="C25" s="10" t="str">
        <f t="shared" si="1"/>
        <v/>
      </c>
      <c r="D25" s="40">
        <f t="shared" si="5"/>
        <v>24</v>
      </c>
      <c r="I25" s="10">
        <v>0.51585713807066036</v>
      </c>
      <c r="J25" s="10" t="str">
        <f t="shared" si="12"/>
        <v/>
      </c>
      <c r="K25" s="10" t="str">
        <f>IFERROR(VLOOKUP(H25,Q1.R!E:J,6,FALSE),"")</f>
        <v/>
      </c>
      <c r="L25" s="10" t="str">
        <f>IFERROR(VLOOKUP(H25,Q2.R!E:J,6,FALSE),"")</f>
        <v/>
      </c>
      <c r="M25" s="10" t="str">
        <f t="shared" si="6"/>
        <v/>
      </c>
      <c r="N25" s="10" t="str">
        <f t="shared" si="7"/>
        <v/>
      </c>
      <c r="O25" s="10" t="str">
        <f t="shared" si="8"/>
        <v/>
      </c>
      <c r="P25" s="10" t="str">
        <f t="shared" si="9"/>
        <v/>
      </c>
      <c r="Q25" s="10">
        <f t="shared" si="14"/>
        <v>0</v>
      </c>
      <c r="R25" s="10" t="str">
        <f ca="1">IFERROR(IF(IFERROR(VLOOKUP(Q25,F.SL!F:O,10,FALSE),0)=0,IF(IFERROR(VLOOKUP(Q25,SF.SL!F:O,10,FALSE),0)=0,N25,IFERROR(VLOOKUP(Q25,SF.SL!F:O,10,FALSE),0)),IFERROR(VLOOKUP(Q25,F.SL!F:O,10,FALSE),0)),"")</f>
        <v/>
      </c>
      <c r="S25" s="10" t="str">
        <f t="shared" ca="1" si="3"/>
        <v/>
      </c>
      <c r="T25" s="10" t="str">
        <f t="shared" ca="1" si="10"/>
        <v/>
      </c>
      <c r="U25" s="10">
        <f t="shared" si="11"/>
        <v>0</v>
      </c>
      <c r="V25" s="65" t="str">
        <f t="shared" si="15"/>
        <v/>
      </c>
      <c r="W25" s="10" t="str">
        <f>IFERROR(VLOOKUP(H25,Q3.R!E:J,6,FALSE),"")</f>
        <v/>
      </c>
      <c r="X25" s="10" t="str">
        <f>IFERROR(VLOOKUP(H25,Q4.R!E:J,6,FALSE),"")</f>
        <v/>
      </c>
    </row>
    <row r="26" spans="2:24" ht="21" customHeight="1">
      <c r="B26" s="10">
        <f t="shared" si="13"/>
        <v>0</v>
      </c>
      <c r="C26" s="10" t="str">
        <f t="shared" si="1"/>
        <v/>
      </c>
      <c r="D26" s="40">
        <f t="shared" si="5"/>
        <v>25</v>
      </c>
      <c r="I26" s="10">
        <v>0.52892577666703422</v>
      </c>
      <c r="J26" s="10" t="str">
        <f t="shared" si="12"/>
        <v/>
      </c>
      <c r="K26" s="10" t="str">
        <f>IFERROR(VLOOKUP(H26,Q1.R!E:J,6,FALSE),"")</f>
        <v/>
      </c>
      <c r="L26" s="10" t="str">
        <f>IFERROR(VLOOKUP(H26,Q2.R!E:J,6,FALSE),"")</f>
        <v/>
      </c>
      <c r="M26" s="10" t="str">
        <f t="shared" si="6"/>
        <v/>
      </c>
      <c r="N26" s="10" t="str">
        <f t="shared" si="7"/>
        <v/>
      </c>
      <c r="O26" s="10" t="str">
        <f t="shared" si="8"/>
        <v/>
      </c>
      <c r="P26" s="10" t="str">
        <f t="shared" si="9"/>
        <v/>
      </c>
      <c r="Q26" s="10">
        <f t="shared" si="14"/>
        <v>0</v>
      </c>
      <c r="R26" s="10" t="str">
        <f ca="1">IFERROR(IF(IFERROR(VLOOKUP(Q26,F.SL!F:O,10,FALSE),0)=0,IF(IFERROR(VLOOKUP(Q26,SF.SL!F:O,10,FALSE),0)=0,N26,IFERROR(VLOOKUP(Q26,SF.SL!F:O,10,FALSE),0)),IFERROR(VLOOKUP(Q26,F.SL!F:O,10,FALSE),0)),"")</f>
        <v/>
      </c>
      <c r="S26" s="10" t="str">
        <f t="shared" ca="1" si="3"/>
        <v/>
      </c>
      <c r="T26" s="10" t="str">
        <f t="shared" ca="1" si="10"/>
        <v/>
      </c>
      <c r="U26" s="10">
        <f t="shared" si="11"/>
        <v>0</v>
      </c>
      <c r="V26" s="65" t="str">
        <f t="shared" si="15"/>
        <v/>
      </c>
      <c r="W26" s="10" t="str">
        <f>IFERROR(VLOOKUP(H26,Q3.R!E:J,6,FALSE),"")</f>
        <v/>
      </c>
      <c r="X26" s="10" t="str">
        <f>IFERROR(VLOOKUP(H26,Q4.R!E:J,6,FALSE),"")</f>
        <v/>
      </c>
    </row>
    <row r="27" spans="2:24" ht="21" customHeight="1">
      <c r="B27" s="10">
        <f t="shared" si="13"/>
        <v>0</v>
      </c>
      <c r="C27" s="10" t="str">
        <f t="shared" si="1"/>
        <v/>
      </c>
      <c r="D27" s="40">
        <f t="shared" si="5"/>
        <v>26</v>
      </c>
      <c r="I27" s="10">
        <v>0.79398344479334459</v>
      </c>
      <c r="J27" s="10" t="str">
        <f t="shared" si="12"/>
        <v/>
      </c>
      <c r="K27" s="10" t="str">
        <f>IFERROR(VLOOKUP(H27,Q1.R!E:J,6,FALSE),"")</f>
        <v/>
      </c>
      <c r="L27" s="10" t="str">
        <f>IFERROR(VLOOKUP(H27,Q2.R!E:J,6,FALSE),"")</f>
        <v/>
      </c>
      <c r="M27" s="10" t="str">
        <f t="shared" si="6"/>
        <v/>
      </c>
      <c r="N27" s="10" t="str">
        <f t="shared" si="7"/>
        <v/>
      </c>
      <c r="O27" s="10" t="str">
        <f t="shared" si="8"/>
        <v/>
      </c>
      <c r="P27" s="10" t="str">
        <f t="shared" si="9"/>
        <v/>
      </c>
      <c r="Q27" s="10">
        <f t="shared" si="14"/>
        <v>0</v>
      </c>
      <c r="R27" s="10" t="str">
        <f ca="1">IFERROR(IF(IFERROR(VLOOKUP(Q27,F.SL!F:O,10,FALSE),0)=0,IF(IFERROR(VLOOKUP(Q27,SF.SL!F:O,10,FALSE),0)=0,N27,IFERROR(VLOOKUP(Q27,SF.SL!F:O,10,FALSE),0)),IFERROR(VLOOKUP(Q27,F.SL!F:O,10,FALSE),0)),"")</f>
        <v/>
      </c>
      <c r="S27" s="10" t="str">
        <f t="shared" ca="1" si="3"/>
        <v/>
      </c>
      <c r="T27" s="10" t="str">
        <f t="shared" ca="1" si="10"/>
        <v/>
      </c>
      <c r="U27" s="10">
        <f t="shared" si="11"/>
        <v>0</v>
      </c>
      <c r="V27" s="65" t="str">
        <f t="shared" si="15"/>
        <v/>
      </c>
      <c r="W27" s="10" t="str">
        <f>IFERROR(VLOOKUP(H27,Q3.R!E:J,6,FALSE),"")</f>
        <v/>
      </c>
      <c r="X27" s="10" t="str">
        <f>IFERROR(VLOOKUP(H27,Q4.R!E:J,6,FALSE),"")</f>
        <v/>
      </c>
    </row>
    <row r="28" spans="2:24" ht="21" customHeight="1">
      <c r="B28" s="10">
        <f t="shared" si="13"/>
        <v>0</v>
      </c>
      <c r="C28" s="10" t="str">
        <f t="shared" si="1"/>
        <v/>
      </c>
      <c r="D28" s="40">
        <f t="shared" si="5"/>
        <v>27</v>
      </c>
      <c r="I28" s="10">
        <v>0.99287569936969322</v>
      </c>
      <c r="J28" s="10" t="str">
        <f t="shared" si="12"/>
        <v/>
      </c>
      <c r="K28" s="10" t="str">
        <f>IFERROR(VLOOKUP(H28,Q1.R!E:J,6,FALSE),"")</f>
        <v/>
      </c>
      <c r="L28" s="10" t="str">
        <f>IFERROR(VLOOKUP(H28,Q2.R!E:J,6,FALSE),"")</f>
        <v/>
      </c>
      <c r="M28" s="10" t="str">
        <f t="shared" si="6"/>
        <v/>
      </c>
      <c r="N28" s="10" t="str">
        <f t="shared" si="7"/>
        <v/>
      </c>
      <c r="O28" s="10" t="str">
        <f t="shared" si="8"/>
        <v/>
      </c>
      <c r="P28" s="10" t="str">
        <f t="shared" si="9"/>
        <v/>
      </c>
      <c r="Q28" s="10">
        <f t="shared" si="14"/>
        <v>0</v>
      </c>
      <c r="R28" s="10" t="str">
        <f ca="1">IFERROR(IF(IFERROR(VLOOKUP(Q28,F.SL!F:O,10,FALSE),0)=0,IF(IFERROR(VLOOKUP(Q28,SF.SL!F:O,10,FALSE),0)=0,N28,IFERROR(VLOOKUP(Q28,SF.SL!F:O,10,FALSE),0)),IFERROR(VLOOKUP(Q28,F.SL!F:O,10,FALSE),0)),"")</f>
        <v/>
      </c>
      <c r="S28" s="10" t="str">
        <f t="shared" ca="1" si="3"/>
        <v/>
      </c>
      <c r="T28" s="10" t="str">
        <f t="shared" ca="1" si="10"/>
        <v/>
      </c>
      <c r="U28" s="10">
        <f t="shared" si="11"/>
        <v>0</v>
      </c>
      <c r="V28" s="65" t="str">
        <f t="shared" si="15"/>
        <v/>
      </c>
      <c r="W28" s="10" t="str">
        <f>IFERROR(VLOOKUP(H28,Q3.R!E:J,6,FALSE),"")</f>
        <v/>
      </c>
      <c r="X28" s="10" t="str">
        <f>IFERROR(VLOOKUP(H28,Q4.R!E:J,6,FALSE),"")</f>
        <v/>
      </c>
    </row>
    <row r="29" spans="2:24" ht="21" customHeight="1">
      <c r="B29" s="10">
        <f t="shared" si="13"/>
        <v>0</v>
      </c>
      <c r="C29" s="10" t="str">
        <f t="shared" si="1"/>
        <v/>
      </c>
      <c r="D29" s="40">
        <f t="shared" si="5"/>
        <v>28</v>
      </c>
      <c r="I29" s="10">
        <v>0.39414111917625971</v>
      </c>
      <c r="J29" s="10" t="str">
        <f t="shared" si="12"/>
        <v/>
      </c>
      <c r="K29" s="10" t="str">
        <f>IFERROR(VLOOKUP(H29,Q1.R!E:J,6,FALSE),"")</f>
        <v/>
      </c>
      <c r="L29" s="10" t="str">
        <f>IFERROR(VLOOKUP(H29,Q2.R!E:J,6,FALSE),"")</f>
        <v/>
      </c>
      <c r="M29" s="10" t="str">
        <f t="shared" si="6"/>
        <v/>
      </c>
      <c r="N29" s="10" t="str">
        <f t="shared" si="7"/>
        <v/>
      </c>
      <c r="O29" s="10" t="str">
        <f t="shared" si="8"/>
        <v/>
      </c>
      <c r="P29" s="10" t="str">
        <f t="shared" si="9"/>
        <v/>
      </c>
      <c r="Q29" s="10">
        <f t="shared" si="14"/>
        <v>0</v>
      </c>
      <c r="R29" s="10" t="str">
        <f ca="1">IFERROR(IF(IFERROR(VLOOKUP(Q29,F.SL!F:O,10,FALSE),0)=0,IF(IFERROR(VLOOKUP(Q29,SF.SL!F:O,10,FALSE),0)=0,N29,IFERROR(VLOOKUP(Q29,SF.SL!F:O,10,FALSE),0)),IFERROR(VLOOKUP(Q29,F.SL!F:O,10,FALSE),0)),"")</f>
        <v/>
      </c>
      <c r="S29" s="10" t="str">
        <f t="shared" ca="1" si="3"/>
        <v/>
      </c>
      <c r="T29" s="10" t="str">
        <f t="shared" ca="1" si="10"/>
        <v/>
      </c>
      <c r="U29" s="10">
        <f t="shared" si="11"/>
        <v>0</v>
      </c>
      <c r="V29" s="65" t="str">
        <f t="shared" si="15"/>
        <v/>
      </c>
      <c r="W29" s="10" t="str">
        <f>IFERROR(VLOOKUP(H29,Q3.R!E:J,6,FALSE),"")</f>
        <v/>
      </c>
      <c r="X29" s="10" t="str">
        <f>IFERROR(VLOOKUP(H29,Q4.R!E:J,6,FALSE),"")</f>
        <v/>
      </c>
    </row>
    <row r="30" spans="2:24" ht="21" customHeight="1">
      <c r="B30" s="10">
        <f t="shared" si="13"/>
        <v>0</v>
      </c>
      <c r="C30" s="10" t="str">
        <f t="shared" si="1"/>
        <v/>
      </c>
      <c r="D30" s="40">
        <f t="shared" si="5"/>
        <v>29</v>
      </c>
      <c r="I30" s="10">
        <v>0.43100445019432221</v>
      </c>
      <c r="J30" s="10" t="str">
        <f t="shared" si="12"/>
        <v/>
      </c>
      <c r="K30" s="10" t="str">
        <f>IFERROR(VLOOKUP(H30,Q1.R!E:J,6,FALSE),"")</f>
        <v/>
      </c>
      <c r="L30" s="10" t="str">
        <f>IFERROR(VLOOKUP(H30,Q2.R!E:J,6,FALSE),"")</f>
        <v/>
      </c>
      <c r="M30" s="10" t="str">
        <f t="shared" si="6"/>
        <v/>
      </c>
      <c r="N30" s="10" t="str">
        <f t="shared" si="7"/>
        <v/>
      </c>
      <c r="O30" s="10" t="str">
        <f t="shared" si="8"/>
        <v/>
      </c>
      <c r="P30" s="10" t="str">
        <f t="shared" si="9"/>
        <v/>
      </c>
      <c r="Q30" s="10">
        <f t="shared" si="14"/>
        <v>0</v>
      </c>
      <c r="R30" s="10" t="str">
        <f ca="1">IFERROR(IF(IFERROR(VLOOKUP(Q30,F.SL!F:O,10,FALSE),0)=0,IF(IFERROR(VLOOKUP(Q30,SF.SL!F:O,10,FALSE),0)=0,N30,IFERROR(VLOOKUP(Q30,SF.SL!F:O,10,FALSE),0)),IFERROR(VLOOKUP(Q30,F.SL!F:O,10,FALSE),0)),"")</f>
        <v/>
      </c>
      <c r="S30" s="10" t="str">
        <f t="shared" ca="1" si="3"/>
        <v/>
      </c>
      <c r="T30" s="10" t="str">
        <f t="shared" ca="1" si="10"/>
        <v/>
      </c>
      <c r="U30" s="10">
        <f t="shared" si="11"/>
        <v>0</v>
      </c>
      <c r="V30" s="65" t="str">
        <f t="shared" si="15"/>
        <v/>
      </c>
      <c r="W30" s="10" t="str">
        <f>IFERROR(VLOOKUP(H30,Q3.R!E:J,6,FALSE),"")</f>
        <v/>
      </c>
      <c r="X30" s="10" t="str">
        <f>IFERROR(VLOOKUP(H30,Q4.R!E:J,6,FALSE),"")</f>
        <v/>
      </c>
    </row>
    <row r="31" spans="2:24" ht="21" customHeight="1">
      <c r="B31" s="10">
        <f t="shared" si="13"/>
        <v>0</v>
      </c>
      <c r="C31" s="10" t="str">
        <f t="shared" si="1"/>
        <v/>
      </c>
      <c r="D31" s="40">
        <f t="shared" si="5"/>
        <v>30</v>
      </c>
      <c r="I31" s="10">
        <v>0.10372515267311511</v>
      </c>
      <c r="J31" s="10" t="str">
        <f t="shared" si="12"/>
        <v/>
      </c>
      <c r="K31" s="10" t="str">
        <f>IFERROR(VLOOKUP(H31,Q1.R!E:J,6,FALSE),"")</f>
        <v/>
      </c>
      <c r="L31" s="10" t="str">
        <f>IFERROR(VLOOKUP(H31,Q2.R!E:J,6,FALSE),"")</f>
        <v/>
      </c>
      <c r="M31" s="10" t="str">
        <f t="shared" si="6"/>
        <v/>
      </c>
      <c r="N31" s="10" t="str">
        <f t="shared" si="7"/>
        <v/>
      </c>
      <c r="O31" s="10" t="str">
        <f t="shared" si="8"/>
        <v/>
      </c>
      <c r="P31" s="10" t="str">
        <f t="shared" si="9"/>
        <v/>
      </c>
      <c r="Q31" s="10">
        <f t="shared" si="14"/>
        <v>0</v>
      </c>
      <c r="R31" s="10" t="str">
        <f ca="1">IFERROR(IF(IFERROR(VLOOKUP(Q31,F.SL!F:O,10,FALSE),0)=0,IF(IFERROR(VLOOKUP(Q31,SF.SL!F:O,10,FALSE),0)=0,N31,IFERROR(VLOOKUP(Q31,SF.SL!F:O,10,FALSE),0)),IFERROR(VLOOKUP(Q31,F.SL!F:O,10,FALSE),0)),"")</f>
        <v/>
      </c>
      <c r="S31" s="10" t="str">
        <f t="shared" ca="1" si="3"/>
        <v/>
      </c>
      <c r="T31" s="10" t="str">
        <f t="shared" ca="1" si="10"/>
        <v/>
      </c>
      <c r="U31" s="10">
        <f t="shared" si="11"/>
        <v>0</v>
      </c>
      <c r="V31" s="65" t="str">
        <f t="shared" si="15"/>
        <v/>
      </c>
      <c r="W31" s="10" t="str">
        <f>IFERROR(VLOOKUP(H31,Q3.R!E:J,6,FALSE),"")</f>
        <v/>
      </c>
      <c r="X31" s="10" t="str">
        <f>IFERROR(VLOOKUP(H31,Q4.R!E:J,6,FALSE),"")</f>
        <v/>
      </c>
    </row>
    <row r="32" spans="2:24" ht="21" customHeight="1">
      <c r="B32" s="10">
        <f t="shared" si="13"/>
        <v>0</v>
      </c>
      <c r="C32" s="10" t="str">
        <f t="shared" si="1"/>
        <v/>
      </c>
      <c r="D32" s="40">
        <f t="shared" si="5"/>
        <v>31</v>
      </c>
      <c r="I32" s="10">
        <v>0.66968572423310224</v>
      </c>
      <c r="J32" s="10" t="str">
        <f t="shared" si="12"/>
        <v/>
      </c>
      <c r="K32" s="10" t="str">
        <f>IFERROR(VLOOKUP(H32,Q1.R!E:J,6,FALSE),"")</f>
        <v/>
      </c>
      <c r="L32" s="10" t="str">
        <f>IFERROR(VLOOKUP(H32,Q2.R!E:J,6,FALSE),"")</f>
        <v/>
      </c>
      <c r="M32" s="10" t="str">
        <f t="shared" si="6"/>
        <v/>
      </c>
      <c r="N32" s="10" t="str">
        <f t="shared" si="7"/>
        <v/>
      </c>
      <c r="O32" s="10" t="str">
        <f t="shared" si="8"/>
        <v/>
      </c>
      <c r="P32" s="10" t="str">
        <f t="shared" si="9"/>
        <v/>
      </c>
      <c r="Q32" s="10">
        <f t="shared" si="14"/>
        <v>0</v>
      </c>
      <c r="R32" s="10" t="str">
        <f ca="1">IFERROR(IF(IFERROR(VLOOKUP(Q32,F.SL!F:O,10,FALSE),0)=0,IF(IFERROR(VLOOKUP(Q32,SF.SL!F:O,10,FALSE),0)=0,N32,IFERROR(VLOOKUP(Q32,SF.SL!F:O,10,FALSE),0)),IFERROR(VLOOKUP(Q32,F.SL!F:O,10,FALSE),0)),"")</f>
        <v/>
      </c>
      <c r="S32" s="10" t="str">
        <f t="shared" ca="1" si="3"/>
        <v/>
      </c>
      <c r="T32" s="10" t="str">
        <f t="shared" ca="1" si="10"/>
        <v/>
      </c>
      <c r="U32" s="10">
        <f t="shared" si="11"/>
        <v>0</v>
      </c>
      <c r="V32" s="65" t="str">
        <f t="shared" si="15"/>
        <v/>
      </c>
      <c r="W32" s="10" t="str">
        <f>IFERROR(VLOOKUP(H32,Q3.R!E:J,6,FALSE),"")</f>
        <v/>
      </c>
      <c r="X32" s="10" t="str">
        <f>IFERROR(VLOOKUP(H32,Q4.R!E:J,6,FALSE),"")</f>
        <v/>
      </c>
    </row>
    <row r="33" spans="2:24" ht="21" customHeight="1">
      <c r="B33" s="10">
        <f t="shared" si="13"/>
        <v>0</v>
      </c>
      <c r="C33" s="10" t="str">
        <f t="shared" si="1"/>
        <v/>
      </c>
      <c r="D33" s="40">
        <f t="shared" si="5"/>
        <v>32</v>
      </c>
      <c r="I33" s="10">
        <v>0.78544686845652834</v>
      </c>
      <c r="J33" s="10" t="str">
        <f t="shared" si="12"/>
        <v/>
      </c>
      <c r="K33" s="10" t="str">
        <f>IFERROR(VLOOKUP(H33,Q1.R!E:J,6,FALSE),"")</f>
        <v/>
      </c>
      <c r="L33" s="10" t="str">
        <f>IFERROR(VLOOKUP(H33,Q2.R!E:J,6,FALSE),"")</f>
        <v/>
      </c>
      <c r="M33" s="10" t="str">
        <f t="shared" si="6"/>
        <v/>
      </c>
      <c r="N33" s="10" t="str">
        <f t="shared" si="7"/>
        <v/>
      </c>
      <c r="O33" s="10" t="str">
        <f t="shared" si="8"/>
        <v/>
      </c>
      <c r="P33" s="10" t="str">
        <f t="shared" si="9"/>
        <v/>
      </c>
      <c r="Q33" s="10">
        <f t="shared" si="14"/>
        <v>0</v>
      </c>
      <c r="R33" s="10" t="str">
        <f ca="1">IFERROR(IF(IFERROR(VLOOKUP(Q33,F.SL!F:O,10,FALSE),0)=0,IF(IFERROR(VLOOKUP(Q33,SF.SL!F:O,10,FALSE),0)=0,N33,IFERROR(VLOOKUP(Q33,SF.SL!F:O,10,FALSE),0)),IFERROR(VLOOKUP(Q33,F.SL!F:O,10,FALSE),0)),"")</f>
        <v/>
      </c>
      <c r="S33" s="10" t="str">
        <f t="shared" ca="1" si="3"/>
        <v/>
      </c>
      <c r="T33" s="10" t="str">
        <f t="shared" ca="1" si="10"/>
        <v/>
      </c>
      <c r="U33" s="10">
        <f t="shared" si="11"/>
        <v>0</v>
      </c>
      <c r="V33" s="65" t="str">
        <f t="shared" si="15"/>
        <v/>
      </c>
      <c r="W33" s="10" t="str">
        <f>IFERROR(VLOOKUP(H33,Q3.R!E:J,6,FALSE),"")</f>
        <v/>
      </c>
      <c r="X33" s="10" t="str">
        <f>IFERROR(VLOOKUP(H33,Q4.R!E:J,6,FALSE),"")</f>
        <v/>
      </c>
    </row>
    <row r="34" spans="2:24" ht="21" customHeight="1">
      <c r="B34" s="10">
        <f t="shared" si="13"/>
        <v>0</v>
      </c>
      <c r="C34" s="10" t="str">
        <f t="shared" si="1"/>
        <v/>
      </c>
      <c r="D34" s="40">
        <f t="shared" si="5"/>
        <v>33</v>
      </c>
      <c r="I34" s="10">
        <v>0.33170346923678951</v>
      </c>
      <c r="J34" s="10" t="str">
        <f t="shared" si="12"/>
        <v/>
      </c>
      <c r="K34" s="10" t="str">
        <f>IFERROR(VLOOKUP(H34,Q1.R!E:J,6,FALSE),"")</f>
        <v/>
      </c>
      <c r="L34" s="10" t="str">
        <f>IFERROR(VLOOKUP(H34,Q2.R!E:J,6,FALSE),"")</f>
        <v/>
      </c>
      <c r="M34" s="10" t="str">
        <f t="shared" si="6"/>
        <v/>
      </c>
      <c r="N34" s="10" t="str">
        <f t="shared" si="7"/>
        <v/>
      </c>
      <c r="O34" s="10" t="str">
        <f t="shared" si="8"/>
        <v/>
      </c>
      <c r="P34" s="10" t="str">
        <f t="shared" si="9"/>
        <v/>
      </c>
      <c r="Q34" s="10">
        <f t="shared" si="14"/>
        <v>0</v>
      </c>
      <c r="R34" s="10" t="str">
        <f ca="1">IFERROR(IF(IFERROR(VLOOKUP(Q34,F.SL!F:O,10,FALSE),0)=0,IF(IFERROR(VLOOKUP(Q34,SF.SL!F:O,10,FALSE),0)=0,N34,IFERROR(VLOOKUP(Q34,SF.SL!F:O,10,FALSE),0)),IFERROR(VLOOKUP(Q34,F.SL!F:O,10,FALSE),0)),"")</f>
        <v/>
      </c>
      <c r="S34" s="10" t="str">
        <f t="shared" ca="1" si="3"/>
        <v/>
      </c>
      <c r="T34" s="10" t="str">
        <f t="shared" ca="1" si="10"/>
        <v/>
      </c>
      <c r="U34" s="10">
        <f t="shared" si="11"/>
        <v>0</v>
      </c>
      <c r="V34" s="65" t="str">
        <f t="shared" si="15"/>
        <v/>
      </c>
      <c r="W34" s="10" t="str">
        <f>IFERROR(VLOOKUP(H34,Q3.R!E:J,6,FALSE),"")</f>
        <v/>
      </c>
      <c r="X34" s="10" t="str">
        <f>IFERROR(VLOOKUP(H34,Q4.R!E:J,6,FALSE),"")</f>
        <v/>
      </c>
    </row>
    <row r="35" spans="2:24" ht="21" customHeight="1">
      <c r="B35" s="10">
        <f t="shared" si="13"/>
        <v>0</v>
      </c>
      <c r="C35" s="10" t="str">
        <f t="shared" si="1"/>
        <v/>
      </c>
      <c r="D35" s="40">
        <f t="shared" si="5"/>
        <v>34</v>
      </c>
      <c r="I35" s="10">
        <v>0.3142661239128085</v>
      </c>
      <c r="J35" s="10" t="str">
        <f t="shared" si="12"/>
        <v/>
      </c>
      <c r="K35" s="10" t="str">
        <f>IFERROR(VLOOKUP(H35,Q1.R!E:J,6,FALSE),"")</f>
        <v/>
      </c>
      <c r="L35" s="10" t="str">
        <f>IFERROR(VLOOKUP(H35,Q2.R!E:J,6,FALSE),"")</f>
        <v/>
      </c>
      <c r="M35" s="10" t="str">
        <f t="shared" si="6"/>
        <v/>
      </c>
      <c r="N35" s="10" t="str">
        <f t="shared" si="7"/>
        <v/>
      </c>
      <c r="O35" s="10" t="str">
        <f t="shared" si="8"/>
        <v/>
      </c>
      <c r="P35" s="10" t="str">
        <f t="shared" si="9"/>
        <v/>
      </c>
      <c r="Q35" s="10">
        <f t="shared" si="14"/>
        <v>0</v>
      </c>
      <c r="R35" s="10" t="str">
        <f ca="1">IFERROR(IF(IFERROR(VLOOKUP(Q35,F.SL!F:O,10,FALSE),0)=0,IF(IFERROR(VLOOKUP(Q35,SF.SL!F:O,10,FALSE),0)=0,N35,IFERROR(VLOOKUP(Q35,SF.SL!F:O,10,FALSE),0)),IFERROR(VLOOKUP(Q35,F.SL!F:O,10,FALSE),0)),"")</f>
        <v/>
      </c>
      <c r="S35" s="10" t="str">
        <f t="shared" ca="1" si="3"/>
        <v/>
      </c>
      <c r="T35" s="10" t="str">
        <f t="shared" ca="1" si="10"/>
        <v/>
      </c>
      <c r="U35" s="10">
        <f t="shared" si="11"/>
        <v>0</v>
      </c>
      <c r="V35" s="65" t="str">
        <f t="shared" si="15"/>
        <v/>
      </c>
      <c r="W35" s="10" t="str">
        <f>IFERROR(VLOOKUP(H35,Q3.R!E:J,6,FALSE),"")</f>
        <v/>
      </c>
      <c r="X35" s="10" t="str">
        <f>IFERROR(VLOOKUP(H35,Q4.R!E:J,6,FALSE),"")</f>
        <v/>
      </c>
    </row>
    <row r="36" spans="2:24" ht="21" customHeight="1">
      <c r="B36" s="10">
        <f t="shared" si="13"/>
        <v>0</v>
      </c>
      <c r="C36" s="10" t="str">
        <f t="shared" si="1"/>
        <v/>
      </c>
      <c r="D36" s="40">
        <f t="shared" si="5"/>
        <v>35</v>
      </c>
      <c r="I36" s="10">
        <v>0.64527649838671852</v>
      </c>
      <c r="J36" s="10" t="str">
        <f t="shared" si="12"/>
        <v/>
      </c>
      <c r="K36" s="10" t="str">
        <f>IFERROR(VLOOKUP(H36,Q1.R!E:J,6,FALSE),"")</f>
        <v/>
      </c>
      <c r="L36" s="10" t="str">
        <f>IFERROR(VLOOKUP(H36,Q2.R!E:J,6,FALSE),"")</f>
        <v/>
      </c>
      <c r="M36" s="10" t="str">
        <f t="shared" si="6"/>
        <v/>
      </c>
      <c r="N36" s="10" t="str">
        <f t="shared" si="7"/>
        <v/>
      </c>
      <c r="O36" s="10" t="str">
        <f t="shared" si="8"/>
        <v/>
      </c>
      <c r="P36" s="10" t="str">
        <f t="shared" si="9"/>
        <v/>
      </c>
      <c r="Q36" s="10">
        <f t="shared" si="14"/>
        <v>0</v>
      </c>
      <c r="R36" s="10" t="str">
        <f ca="1">IFERROR(IF(IFERROR(VLOOKUP(Q36,F.SL!F:O,10,FALSE),0)=0,IF(IFERROR(VLOOKUP(Q36,SF.SL!F:O,10,FALSE),0)=0,N36,IFERROR(VLOOKUP(Q36,SF.SL!F:O,10,FALSE),0)),IFERROR(VLOOKUP(Q36,F.SL!F:O,10,FALSE),0)),"")</f>
        <v/>
      </c>
      <c r="S36" s="10" t="str">
        <f t="shared" ca="1" si="3"/>
        <v/>
      </c>
      <c r="T36" s="10" t="str">
        <f t="shared" ca="1" si="10"/>
        <v/>
      </c>
      <c r="U36" s="10">
        <f t="shared" si="11"/>
        <v>0</v>
      </c>
      <c r="V36" s="65" t="str">
        <f t="shared" si="15"/>
        <v/>
      </c>
      <c r="W36" s="10" t="str">
        <f>IFERROR(VLOOKUP(H36,Q3.R!E:J,6,FALSE),"")</f>
        <v/>
      </c>
      <c r="X36" s="10" t="str">
        <f>IFERROR(VLOOKUP(H36,Q4.R!E:J,6,FALSE),"")</f>
        <v/>
      </c>
    </row>
    <row r="37" spans="2:24" ht="21" customHeight="1">
      <c r="B37" s="10">
        <f t="shared" si="13"/>
        <v>0</v>
      </c>
      <c r="C37" s="10" t="str">
        <f t="shared" si="1"/>
        <v/>
      </c>
      <c r="D37" s="40">
        <f t="shared" si="5"/>
        <v>36</v>
      </c>
      <c r="I37" s="10">
        <v>4.5164888743933318E-2</v>
      </c>
      <c r="J37" s="10" t="str">
        <f t="shared" si="12"/>
        <v/>
      </c>
      <c r="K37" s="10" t="str">
        <f>IFERROR(VLOOKUP(H37,Q1.R!E:J,6,FALSE),"")</f>
        <v/>
      </c>
      <c r="L37" s="10" t="str">
        <f>IFERROR(VLOOKUP(H37,Q2.R!E:J,6,FALSE),"")</f>
        <v/>
      </c>
      <c r="M37" s="10" t="str">
        <f t="shared" si="6"/>
        <v/>
      </c>
      <c r="N37" s="10" t="str">
        <f t="shared" si="7"/>
        <v/>
      </c>
      <c r="O37" s="10" t="str">
        <f t="shared" si="8"/>
        <v/>
      </c>
      <c r="P37" s="10" t="str">
        <f t="shared" si="9"/>
        <v/>
      </c>
      <c r="Q37" s="10">
        <f t="shared" si="14"/>
        <v>0</v>
      </c>
      <c r="R37" s="10" t="str">
        <f ca="1">IFERROR(IF(IFERROR(VLOOKUP(Q37,F.SL!F:O,10,FALSE),0)=0,IF(IFERROR(VLOOKUP(Q37,SF.SL!F:O,10,FALSE),0)=0,N37,IFERROR(VLOOKUP(Q37,SF.SL!F:O,10,FALSE),0)),IFERROR(VLOOKUP(Q37,F.SL!F:O,10,FALSE),0)),"")</f>
        <v/>
      </c>
      <c r="S37" s="10" t="str">
        <f t="shared" ca="1" si="3"/>
        <v/>
      </c>
      <c r="T37" s="10" t="str">
        <f t="shared" ca="1" si="10"/>
        <v/>
      </c>
      <c r="U37" s="10">
        <f t="shared" si="11"/>
        <v>0</v>
      </c>
      <c r="V37" s="65" t="str">
        <f t="shared" si="15"/>
        <v/>
      </c>
      <c r="W37" s="10" t="str">
        <f>IFERROR(VLOOKUP(H37,Q3.R!E:J,6,FALSE),"")</f>
        <v/>
      </c>
      <c r="X37" s="10" t="str">
        <f>IFERROR(VLOOKUP(H37,Q4.R!E:J,6,FALSE),"")</f>
        <v/>
      </c>
    </row>
    <row r="38" spans="2:24" ht="21" customHeight="1">
      <c r="B38" s="10">
        <f t="shared" si="13"/>
        <v>0</v>
      </c>
      <c r="C38" s="10" t="str">
        <f t="shared" si="1"/>
        <v/>
      </c>
      <c r="D38" s="40">
        <f t="shared" si="5"/>
        <v>37</v>
      </c>
      <c r="I38" s="10">
        <v>0.30784754710127782</v>
      </c>
      <c r="J38" s="10" t="str">
        <f t="shared" si="12"/>
        <v/>
      </c>
      <c r="K38" s="10" t="str">
        <f>IFERROR(VLOOKUP(H38,Q1.R!E:J,6,FALSE),"")</f>
        <v/>
      </c>
      <c r="L38" s="10" t="str">
        <f>IFERROR(VLOOKUP(H38,Q2.R!E:J,6,FALSE),"")</f>
        <v/>
      </c>
      <c r="M38" s="10" t="str">
        <f t="shared" si="6"/>
        <v/>
      </c>
      <c r="N38" s="10" t="str">
        <f t="shared" si="7"/>
        <v/>
      </c>
      <c r="O38" s="10" t="str">
        <f t="shared" si="8"/>
        <v/>
      </c>
      <c r="P38" s="10" t="str">
        <f t="shared" si="9"/>
        <v/>
      </c>
      <c r="Q38" s="10">
        <f t="shared" si="14"/>
        <v>0</v>
      </c>
      <c r="R38" s="10" t="str">
        <f ca="1">IFERROR(IF(IFERROR(VLOOKUP(Q38,F.SL!F:O,10,FALSE),0)=0,IF(IFERROR(VLOOKUP(Q38,SF.SL!F:O,10,FALSE),0)=0,N38,IFERROR(VLOOKUP(Q38,SF.SL!F:O,10,FALSE),0)),IFERROR(VLOOKUP(Q38,F.SL!F:O,10,FALSE),0)),"")</f>
        <v/>
      </c>
      <c r="S38" s="10" t="str">
        <f t="shared" ca="1" si="3"/>
        <v/>
      </c>
      <c r="T38" s="10" t="str">
        <f t="shared" ca="1" si="10"/>
        <v/>
      </c>
      <c r="U38" s="10">
        <f t="shared" si="11"/>
        <v>0</v>
      </c>
      <c r="V38" s="65" t="str">
        <f t="shared" si="15"/>
        <v/>
      </c>
      <c r="W38" s="10" t="str">
        <f>IFERROR(VLOOKUP(H38,Q3.R!E:J,6,FALSE),"")</f>
        <v/>
      </c>
      <c r="X38" s="10" t="str">
        <f>IFERROR(VLOOKUP(H38,Q4.R!E:J,6,FALSE),"")</f>
        <v/>
      </c>
    </row>
    <row r="39" spans="2:24" ht="21" customHeight="1">
      <c r="B39" s="10">
        <f t="shared" si="13"/>
        <v>0</v>
      </c>
      <c r="C39" s="10" t="str">
        <f t="shared" si="1"/>
        <v/>
      </c>
      <c r="D39" s="40">
        <f t="shared" si="5"/>
        <v>38</v>
      </c>
      <c r="I39" s="10">
        <v>0.74715345012726719</v>
      </c>
      <c r="J39" s="10" t="str">
        <f t="shared" si="12"/>
        <v/>
      </c>
      <c r="K39" s="10" t="str">
        <f>IFERROR(VLOOKUP(H39,Q1.R!E:J,6,FALSE),"")</f>
        <v/>
      </c>
      <c r="L39" s="10" t="str">
        <f>IFERROR(VLOOKUP(H39,Q2.R!E:J,6,FALSE),"")</f>
        <v/>
      </c>
      <c r="M39" s="10" t="str">
        <f t="shared" si="6"/>
        <v/>
      </c>
      <c r="N39" s="10" t="str">
        <f t="shared" si="7"/>
        <v/>
      </c>
      <c r="O39" s="10" t="str">
        <f t="shared" si="8"/>
        <v/>
      </c>
      <c r="P39" s="10" t="str">
        <f t="shared" si="9"/>
        <v/>
      </c>
      <c r="Q39" s="10">
        <f t="shared" si="14"/>
        <v>0</v>
      </c>
      <c r="R39" s="10" t="str">
        <f ca="1">IFERROR(IF(IFERROR(VLOOKUP(Q39,F.SL!F:O,10,FALSE),0)=0,IF(IFERROR(VLOOKUP(Q39,SF.SL!F:O,10,FALSE),0)=0,N39,IFERROR(VLOOKUP(Q39,SF.SL!F:O,10,FALSE),0)),IFERROR(VLOOKUP(Q39,F.SL!F:O,10,FALSE),0)),"")</f>
        <v/>
      </c>
      <c r="S39" s="10" t="str">
        <f t="shared" ca="1" si="3"/>
        <v/>
      </c>
      <c r="T39" s="10" t="str">
        <f t="shared" ca="1" si="10"/>
        <v/>
      </c>
      <c r="U39" s="10">
        <f t="shared" si="11"/>
        <v>0</v>
      </c>
      <c r="V39" s="65" t="str">
        <f t="shared" si="15"/>
        <v/>
      </c>
      <c r="W39" s="10" t="str">
        <f>IFERROR(VLOOKUP(H39,Q3.R!E:J,6,FALSE),"")</f>
        <v/>
      </c>
      <c r="X39" s="10" t="str">
        <f>IFERROR(VLOOKUP(H39,Q4.R!E:J,6,FALSE),"")</f>
        <v/>
      </c>
    </row>
    <row r="40" spans="2:24" ht="21" customHeight="1">
      <c r="B40" s="10">
        <f t="shared" si="13"/>
        <v>0</v>
      </c>
      <c r="C40" s="10" t="str">
        <f t="shared" si="1"/>
        <v/>
      </c>
      <c r="D40" s="40">
        <f t="shared" si="5"/>
        <v>39</v>
      </c>
      <c r="I40" s="10">
        <v>0.65133877949387831</v>
      </c>
      <c r="J40" s="10" t="str">
        <f t="shared" si="12"/>
        <v/>
      </c>
      <c r="K40" s="10" t="str">
        <f>IFERROR(VLOOKUP(H40,Q1.R!E:J,6,FALSE),"")</f>
        <v/>
      </c>
      <c r="L40" s="10" t="str">
        <f>IFERROR(VLOOKUP(H40,Q2.R!E:J,6,FALSE),"")</f>
        <v/>
      </c>
      <c r="M40" s="10" t="str">
        <f t="shared" si="6"/>
        <v/>
      </c>
      <c r="N40" s="10" t="str">
        <f t="shared" si="7"/>
        <v/>
      </c>
      <c r="O40" s="10" t="str">
        <f t="shared" si="8"/>
        <v/>
      </c>
      <c r="P40" s="10" t="str">
        <f t="shared" si="9"/>
        <v/>
      </c>
      <c r="Q40" s="10">
        <f t="shared" si="14"/>
        <v>0</v>
      </c>
      <c r="R40" s="10" t="str">
        <f ca="1">IFERROR(IF(IFERROR(VLOOKUP(Q40,F.SL!F:O,10,FALSE),0)=0,IF(IFERROR(VLOOKUP(Q40,SF.SL!F:O,10,FALSE),0)=0,N40,IFERROR(VLOOKUP(Q40,SF.SL!F:O,10,FALSE),0)),IFERROR(VLOOKUP(Q40,F.SL!F:O,10,FALSE),0)),"")</f>
        <v/>
      </c>
      <c r="S40" s="10" t="str">
        <f t="shared" ca="1" si="3"/>
        <v/>
      </c>
      <c r="T40" s="10" t="str">
        <f t="shared" ca="1" si="10"/>
        <v/>
      </c>
      <c r="U40" s="10">
        <f t="shared" si="11"/>
        <v>0</v>
      </c>
      <c r="V40" s="65" t="str">
        <f t="shared" si="15"/>
        <v/>
      </c>
      <c r="W40" s="10" t="str">
        <f>IFERROR(VLOOKUP(H40,Q3.R!E:J,6,FALSE),"")</f>
        <v/>
      </c>
      <c r="X40" s="10" t="str">
        <f>IFERROR(VLOOKUP(H40,Q4.R!E:J,6,FALSE),"")</f>
        <v/>
      </c>
    </row>
    <row r="41" spans="2:24" ht="21" customHeight="1">
      <c r="B41" s="10">
        <f t="shared" si="13"/>
        <v>0</v>
      </c>
      <c r="C41" s="10" t="str">
        <f t="shared" si="1"/>
        <v/>
      </c>
      <c r="D41" s="40">
        <f t="shared" si="5"/>
        <v>40</v>
      </c>
      <c r="I41" s="10">
        <v>0.3811935820498733</v>
      </c>
      <c r="J41" s="10" t="str">
        <f t="shared" si="12"/>
        <v/>
      </c>
      <c r="K41" s="10" t="str">
        <f>IFERROR(VLOOKUP(H41,Q1.R!E:J,6,FALSE),"")</f>
        <v/>
      </c>
      <c r="L41" s="10" t="str">
        <f>IFERROR(VLOOKUP(H41,Q2.R!E:J,6,FALSE),"")</f>
        <v/>
      </c>
      <c r="M41" s="10" t="str">
        <f t="shared" si="6"/>
        <v/>
      </c>
      <c r="N41" s="10" t="str">
        <f t="shared" si="7"/>
        <v/>
      </c>
      <c r="O41" s="10" t="str">
        <f t="shared" si="8"/>
        <v/>
      </c>
      <c r="P41" s="10" t="str">
        <f t="shared" si="9"/>
        <v/>
      </c>
      <c r="Q41" s="10">
        <f t="shared" si="14"/>
        <v>0</v>
      </c>
      <c r="R41" s="10" t="str">
        <f ca="1">IFERROR(IF(IFERROR(VLOOKUP(Q41,F.SL!F:O,10,FALSE),0)=0,IF(IFERROR(VLOOKUP(Q41,SF.SL!F:O,10,FALSE),0)=0,N41,IFERROR(VLOOKUP(Q41,SF.SL!F:O,10,FALSE),0)),IFERROR(VLOOKUP(Q41,F.SL!F:O,10,FALSE),0)),"")</f>
        <v/>
      </c>
      <c r="S41" s="10" t="str">
        <f t="shared" ca="1" si="3"/>
        <v/>
      </c>
      <c r="T41" s="10" t="str">
        <f t="shared" ca="1" si="10"/>
        <v/>
      </c>
      <c r="U41" s="10">
        <f t="shared" si="11"/>
        <v>0</v>
      </c>
      <c r="V41" s="65" t="str">
        <f t="shared" si="15"/>
        <v/>
      </c>
      <c r="W41" s="10" t="str">
        <f>IFERROR(VLOOKUP(H41,Q3.R!E:J,6,FALSE),"")</f>
        <v/>
      </c>
      <c r="X41" s="10" t="str">
        <f>IFERROR(VLOOKUP(H41,Q4.R!E:J,6,FALSE),"")</f>
        <v/>
      </c>
    </row>
    <row r="42" spans="2:24" ht="21" customHeight="1">
      <c r="B42" s="10">
        <f t="shared" si="13"/>
        <v>0</v>
      </c>
      <c r="C42" s="10" t="str">
        <f t="shared" si="1"/>
        <v/>
      </c>
      <c r="D42" s="40">
        <f t="shared" si="5"/>
        <v>41</v>
      </c>
      <c r="I42" s="10">
        <v>0.12700334811910952</v>
      </c>
      <c r="J42" s="10" t="str">
        <f t="shared" si="12"/>
        <v/>
      </c>
      <c r="K42" s="10" t="str">
        <f>IFERROR(VLOOKUP(H42,Q1.R!E:J,6,FALSE),"")</f>
        <v/>
      </c>
      <c r="L42" s="10" t="str">
        <f>IFERROR(VLOOKUP(H42,Q2.R!E:J,6,FALSE),"")</f>
        <v/>
      </c>
      <c r="M42" s="10" t="str">
        <f t="shared" si="6"/>
        <v/>
      </c>
      <c r="N42" s="10" t="str">
        <f t="shared" si="7"/>
        <v/>
      </c>
      <c r="O42" s="10" t="str">
        <f t="shared" si="8"/>
        <v/>
      </c>
      <c r="P42" s="10" t="str">
        <f t="shared" si="9"/>
        <v/>
      </c>
      <c r="Q42" s="10">
        <f t="shared" si="14"/>
        <v>0</v>
      </c>
      <c r="R42" s="10" t="str">
        <f ca="1">IFERROR(IF(IFERROR(VLOOKUP(Q42,F.SL!F:O,10,FALSE),0)=0,IF(IFERROR(VLOOKUP(Q42,SF.SL!F:O,10,FALSE),0)=0,N42,IFERROR(VLOOKUP(Q42,SF.SL!F:O,10,FALSE),0)),IFERROR(VLOOKUP(Q42,F.SL!F:O,10,FALSE),0)),"")</f>
        <v/>
      </c>
      <c r="S42" s="10" t="str">
        <f t="shared" ca="1" si="3"/>
        <v/>
      </c>
      <c r="T42" s="10" t="str">
        <f t="shared" ca="1" si="10"/>
        <v/>
      </c>
      <c r="U42" s="10">
        <f t="shared" si="11"/>
        <v>0</v>
      </c>
      <c r="V42" s="65" t="str">
        <f t="shared" si="15"/>
        <v/>
      </c>
      <c r="W42" s="10" t="str">
        <f>IFERROR(VLOOKUP(H42,Q3.R!E:J,6,FALSE),"")</f>
        <v/>
      </c>
      <c r="X42" s="10" t="str">
        <f>IFERROR(VLOOKUP(H42,Q4.R!E:J,6,FALSE),"")</f>
        <v/>
      </c>
    </row>
    <row r="43" spans="2:24" ht="21" customHeight="1">
      <c r="B43" s="10">
        <f t="shared" si="13"/>
        <v>0</v>
      </c>
      <c r="C43" s="10" t="str">
        <f t="shared" si="1"/>
        <v/>
      </c>
      <c r="D43" s="40">
        <f t="shared" si="5"/>
        <v>42</v>
      </c>
      <c r="I43" s="10">
        <v>0.40041225695255001</v>
      </c>
      <c r="J43" s="10" t="str">
        <f t="shared" si="12"/>
        <v/>
      </c>
      <c r="K43" s="10" t="str">
        <f>IFERROR(VLOOKUP(H43,Q1.R!E:J,6,FALSE),"")</f>
        <v/>
      </c>
      <c r="L43" s="10" t="str">
        <f>IFERROR(VLOOKUP(H43,Q2.R!E:J,6,FALSE),"")</f>
        <v/>
      </c>
      <c r="M43" s="10" t="str">
        <f t="shared" si="6"/>
        <v/>
      </c>
      <c r="N43" s="10" t="str">
        <f t="shared" si="7"/>
        <v/>
      </c>
      <c r="O43" s="10" t="str">
        <f t="shared" si="8"/>
        <v/>
      </c>
      <c r="P43" s="10" t="str">
        <f t="shared" si="9"/>
        <v/>
      </c>
      <c r="Q43" s="10">
        <f t="shared" si="14"/>
        <v>0</v>
      </c>
      <c r="R43" s="10" t="str">
        <f ca="1">IFERROR(IF(IFERROR(VLOOKUP(Q43,F.SL!F:O,10,FALSE),0)=0,IF(IFERROR(VLOOKUP(Q43,SF.SL!F:O,10,FALSE),0)=0,N43,IFERROR(VLOOKUP(Q43,SF.SL!F:O,10,FALSE),0)),IFERROR(VLOOKUP(Q43,F.SL!F:O,10,FALSE),0)),"")</f>
        <v/>
      </c>
      <c r="S43" s="10" t="str">
        <f t="shared" ca="1" si="3"/>
        <v/>
      </c>
      <c r="T43" s="10" t="str">
        <f t="shared" ca="1" si="10"/>
        <v/>
      </c>
      <c r="U43" s="10">
        <f t="shared" si="11"/>
        <v>0</v>
      </c>
      <c r="V43" s="65" t="str">
        <f t="shared" si="15"/>
        <v/>
      </c>
      <c r="W43" s="10" t="str">
        <f>IFERROR(VLOOKUP(H43,Q3.R!E:J,6,FALSE),"")</f>
        <v/>
      </c>
      <c r="X43" s="10" t="str">
        <f>IFERROR(VLOOKUP(H43,Q4.R!E:J,6,FALSE),"")</f>
        <v/>
      </c>
    </row>
    <row r="44" spans="2:24" ht="21" customHeight="1">
      <c r="B44" s="10">
        <f t="shared" si="13"/>
        <v>0</v>
      </c>
      <c r="C44" s="10" t="str">
        <f t="shared" si="1"/>
        <v/>
      </c>
      <c r="D44" s="40">
        <f t="shared" si="5"/>
        <v>43</v>
      </c>
      <c r="I44" s="10">
        <v>0.63020915875204986</v>
      </c>
      <c r="J44" s="10" t="str">
        <f t="shared" si="12"/>
        <v/>
      </c>
      <c r="K44" s="10" t="str">
        <f>IFERROR(VLOOKUP(H44,Q1.R!E:J,6,FALSE),"")</f>
        <v/>
      </c>
      <c r="L44" s="10" t="str">
        <f>IFERROR(VLOOKUP(H44,Q2.R!E:J,6,FALSE),"")</f>
        <v/>
      </c>
      <c r="M44" s="10" t="str">
        <f t="shared" si="6"/>
        <v/>
      </c>
      <c r="N44" s="10" t="str">
        <f t="shared" si="7"/>
        <v/>
      </c>
      <c r="O44" s="10" t="str">
        <f t="shared" si="8"/>
        <v/>
      </c>
      <c r="P44" s="10" t="str">
        <f t="shared" si="9"/>
        <v/>
      </c>
      <c r="Q44" s="10">
        <f t="shared" si="14"/>
        <v>0</v>
      </c>
      <c r="R44" s="10" t="str">
        <f ca="1">IFERROR(IF(IFERROR(VLOOKUP(Q44,F.SL!F:O,10,FALSE),0)=0,IF(IFERROR(VLOOKUP(Q44,SF.SL!F:O,10,FALSE),0)=0,N44,IFERROR(VLOOKUP(Q44,SF.SL!F:O,10,FALSE),0)),IFERROR(VLOOKUP(Q44,F.SL!F:O,10,FALSE),0)),"")</f>
        <v/>
      </c>
      <c r="S44" s="10" t="str">
        <f t="shared" ca="1" si="3"/>
        <v/>
      </c>
      <c r="T44" s="10" t="str">
        <f t="shared" ca="1" si="10"/>
        <v/>
      </c>
      <c r="U44" s="10">
        <f t="shared" si="11"/>
        <v>0</v>
      </c>
      <c r="V44" s="65" t="str">
        <f t="shared" si="15"/>
        <v/>
      </c>
      <c r="W44" s="10" t="str">
        <f>IFERROR(VLOOKUP(H44,Q3.R!E:J,6,FALSE),"")</f>
        <v/>
      </c>
      <c r="X44" s="10" t="str">
        <f>IFERROR(VLOOKUP(H44,Q4.R!E:J,6,FALSE),"")</f>
        <v/>
      </c>
    </row>
    <row r="45" spans="2:24" ht="21" customHeight="1">
      <c r="B45" s="10">
        <f t="shared" si="13"/>
        <v>0</v>
      </c>
      <c r="C45" s="10" t="str">
        <f t="shared" si="1"/>
        <v/>
      </c>
      <c r="D45" s="40">
        <f t="shared" si="5"/>
        <v>44</v>
      </c>
      <c r="I45" s="10">
        <v>0.85011061198881011</v>
      </c>
      <c r="J45" s="10" t="str">
        <f t="shared" si="12"/>
        <v/>
      </c>
      <c r="K45" s="10" t="str">
        <f>IFERROR(VLOOKUP(H45,Q1.R!E:J,6,FALSE),"")</f>
        <v/>
      </c>
      <c r="L45" s="10" t="str">
        <f>IFERROR(VLOOKUP(H45,Q2.R!E:J,6,FALSE),"")</f>
        <v/>
      </c>
      <c r="M45" s="10" t="str">
        <f t="shared" si="6"/>
        <v/>
      </c>
      <c r="N45" s="10" t="str">
        <f t="shared" si="7"/>
        <v/>
      </c>
      <c r="O45" s="10" t="str">
        <f t="shared" si="8"/>
        <v/>
      </c>
      <c r="P45" s="10" t="str">
        <f t="shared" si="9"/>
        <v/>
      </c>
      <c r="Q45" s="10">
        <f t="shared" si="14"/>
        <v>0</v>
      </c>
      <c r="R45" s="10" t="str">
        <f ca="1">IFERROR(IF(IFERROR(VLOOKUP(Q45,F.SL!F:O,10,FALSE),0)=0,IF(IFERROR(VLOOKUP(Q45,SF.SL!F:O,10,FALSE),0)=0,N45,IFERROR(VLOOKUP(Q45,SF.SL!F:O,10,FALSE),0)),IFERROR(VLOOKUP(Q45,F.SL!F:O,10,FALSE),0)),"")</f>
        <v/>
      </c>
      <c r="S45" s="10" t="str">
        <f t="shared" ca="1" si="3"/>
        <v/>
      </c>
      <c r="T45" s="10" t="str">
        <f t="shared" ca="1" si="10"/>
        <v/>
      </c>
      <c r="U45" s="10">
        <f t="shared" si="11"/>
        <v>0</v>
      </c>
      <c r="V45" s="65" t="str">
        <f t="shared" si="15"/>
        <v/>
      </c>
      <c r="W45" s="10" t="str">
        <f>IFERROR(VLOOKUP(H45,Q3.R!E:J,6,FALSE),"")</f>
        <v/>
      </c>
      <c r="X45" s="10" t="str">
        <f>IFERROR(VLOOKUP(H45,Q4.R!E:J,6,FALSE),"")</f>
        <v/>
      </c>
    </row>
    <row r="46" spans="2:24" ht="21" customHeight="1">
      <c r="B46" s="10">
        <f t="shared" si="13"/>
        <v>0</v>
      </c>
      <c r="C46" s="10" t="str">
        <f t="shared" si="1"/>
        <v/>
      </c>
      <c r="D46" s="40">
        <f t="shared" si="5"/>
        <v>45</v>
      </c>
      <c r="I46" s="10">
        <v>0.59091537675164063</v>
      </c>
      <c r="J46" s="10" t="str">
        <f t="shared" si="12"/>
        <v/>
      </c>
      <c r="K46" s="10" t="str">
        <f>IFERROR(VLOOKUP(H46,Q1.R!E:J,6,FALSE),"")</f>
        <v/>
      </c>
      <c r="L46" s="10" t="str">
        <f>IFERROR(VLOOKUP(H46,Q2.R!E:J,6,FALSE),"")</f>
        <v/>
      </c>
      <c r="M46" s="10" t="str">
        <f t="shared" si="6"/>
        <v/>
      </c>
      <c r="N46" s="10" t="str">
        <f t="shared" si="7"/>
        <v/>
      </c>
      <c r="O46" s="10" t="str">
        <f t="shared" si="8"/>
        <v/>
      </c>
      <c r="P46" s="10" t="str">
        <f t="shared" si="9"/>
        <v/>
      </c>
      <c r="Q46" s="10">
        <f t="shared" si="14"/>
        <v>0</v>
      </c>
      <c r="R46" s="10" t="str">
        <f ca="1">IFERROR(IF(IFERROR(VLOOKUP(Q46,F.SL!F:O,10,FALSE),0)=0,IF(IFERROR(VLOOKUP(Q46,SF.SL!F:O,10,FALSE),0)=0,N46,IFERROR(VLOOKUP(Q46,SF.SL!F:O,10,FALSE),0)),IFERROR(VLOOKUP(Q46,F.SL!F:O,10,FALSE),0)),"")</f>
        <v/>
      </c>
      <c r="S46" s="10" t="str">
        <f t="shared" ca="1" si="3"/>
        <v/>
      </c>
      <c r="T46" s="10" t="str">
        <f t="shared" ca="1" si="10"/>
        <v/>
      </c>
      <c r="U46" s="10">
        <f t="shared" si="11"/>
        <v>0</v>
      </c>
      <c r="V46" s="65" t="str">
        <f t="shared" si="15"/>
        <v/>
      </c>
      <c r="W46" s="10" t="str">
        <f>IFERROR(VLOOKUP(H46,Q3.R!E:J,6,FALSE),"")</f>
        <v/>
      </c>
      <c r="X46" s="10" t="str">
        <f>IFERROR(VLOOKUP(H46,Q4.R!E:J,6,FALSE),"")</f>
        <v/>
      </c>
    </row>
    <row r="47" spans="2:24" ht="21" customHeight="1">
      <c r="B47" s="10">
        <f t="shared" si="13"/>
        <v>0</v>
      </c>
      <c r="C47" s="10" t="str">
        <f t="shared" si="1"/>
        <v/>
      </c>
      <c r="D47" s="40">
        <f t="shared" si="5"/>
        <v>46</v>
      </c>
      <c r="I47" s="10">
        <v>0.26952938340683585</v>
      </c>
      <c r="J47" s="10" t="str">
        <f t="shared" si="12"/>
        <v/>
      </c>
      <c r="K47" s="10" t="str">
        <f>IFERROR(VLOOKUP(H47,Q1.R!E:J,6,FALSE),"")</f>
        <v/>
      </c>
      <c r="L47" s="10" t="str">
        <f>IFERROR(VLOOKUP(H47,Q2.R!E:J,6,FALSE),"")</f>
        <v/>
      </c>
      <c r="M47" s="10" t="str">
        <f t="shared" si="6"/>
        <v/>
      </c>
      <c r="N47" s="10" t="str">
        <f t="shared" si="7"/>
        <v/>
      </c>
      <c r="O47" s="10" t="str">
        <f t="shared" si="8"/>
        <v/>
      </c>
      <c r="P47" s="10" t="str">
        <f t="shared" si="9"/>
        <v/>
      </c>
      <c r="Q47" s="10">
        <f t="shared" si="14"/>
        <v>0</v>
      </c>
      <c r="R47" s="10" t="str">
        <f ca="1">IFERROR(IF(IFERROR(VLOOKUP(Q47,F.SL!F:O,10,FALSE),0)=0,IF(IFERROR(VLOOKUP(Q47,SF.SL!F:O,10,FALSE),0)=0,N47,IFERROR(VLOOKUP(Q47,SF.SL!F:O,10,FALSE),0)),IFERROR(VLOOKUP(Q47,F.SL!F:O,10,FALSE),0)),"")</f>
        <v/>
      </c>
      <c r="S47" s="10" t="str">
        <f t="shared" ca="1" si="3"/>
        <v/>
      </c>
      <c r="T47" s="10" t="str">
        <f t="shared" ca="1" si="10"/>
        <v/>
      </c>
      <c r="U47" s="10">
        <f t="shared" si="11"/>
        <v>0</v>
      </c>
      <c r="V47" s="65" t="str">
        <f t="shared" si="15"/>
        <v/>
      </c>
      <c r="W47" s="10" t="str">
        <f>IFERROR(VLOOKUP(H47,Q3.R!E:J,6,FALSE),"")</f>
        <v/>
      </c>
      <c r="X47" s="10" t="str">
        <f>IFERROR(VLOOKUP(H47,Q4.R!E:J,6,FALSE),"")</f>
        <v/>
      </c>
    </row>
    <row r="48" spans="2:24" ht="21" customHeight="1">
      <c r="B48" s="10">
        <f t="shared" si="13"/>
        <v>0</v>
      </c>
      <c r="C48" s="10" t="str">
        <f t="shared" si="1"/>
        <v/>
      </c>
      <c r="D48" s="40">
        <f t="shared" si="5"/>
        <v>47</v>
      </c>
      <c r="I48" s="10">
        <v>9.6910886696559007E-2</v>
      </c>
      <c r="J48" s="10" t="str">
        <f t="shared" si="12"/>
        <v/>
      </c>
      <c r="K48" s="10" t="str">
        <f>IFERROR(VLOOKUP(H48,Q1.R!E:J,6,FALSE),"")</f>
        <v/>
      </c>
      <c r="L48" s="10" t="str">
        <f>IFERROR(VLOOKUP(H48,Q2.R!E:J,6,FALSE),"")</f>
        <v/>
      </c>
      <c r="M48" s="10" t="str">
        <f t="shared" si="6"/>
        <v/>
      </c>
      <c r="N48" s="10" t="str">
        <f t="shared" si="7"/>
        <v/>
      </c>
      <c r="O48" s="10" t="str">
        <f t="shared" si="8"/>
        <v/>
      </c>
      <c r="P48" s="10" t="str">
        <f t="shared" si="9"/>
        <v/>
      </c>
      <c r="Q48" s="10">
        <f t="shared" si="14"/>
        <v>0</v>
      </c>
      <c r="R48" s="10" t="str">
        <f ca="1">IFERROR(IF(IFERROR(VLOOKUP(Q48,F.SL!F:O,10,FALSE),0)=0,IF(IFERROR(VLOOKUP(Q48,SF.SL!F:O,10,FALSE),0)=0,N48,IFERROR(VLOOKUP(Q48,SF.SL!F:O,10,FALSE),0)),IFERROR(VLOOKUP(Q48,F.SL!F:O,10,FALSE),0)),"")</f>
        <v/>
      </c>
      <c r="S48" s="10" t="str">
        <f t="shared" ca="1" si="3"/>
        <v/>
      </c>
      <c r="T48" s="10" t="str">
        <f t="shared" ca="1" si="10"/>
        <v/>
      </c>
      <c r="U48" s="10">
        <f t="shared" si="11"/>
        <v>0</v>
      </c>
      <c r="V48" s="65" t="str">
        <f t="shared" si="15"/>
        <v/>
      </c>
      <c r="W48" s="10" t="str">
        <f>IFERROR(VLOOKUP(H48,Q3.R!E:J,6,FALSE),"")</f>
        <v/>
      </c>
      <c r="X48" s="10" t="str">
        <f>IFERROR(VLOOKUP(H48,Q4.R!E:J,6,FALSE),"")</f>
        <v/>
      </c>
    </row>
    <row r="49" spans="2:24" ht="21" customHeight="1">
      <c r="B49" s="10">
        <f t="shared" si="13"/>
        <v>0</v>
      </c>
      <c r="C49" s="10" t="str">
        <f t="shared" si="1"/>
        <v/>
      </c>
      <c r="D49" s="40">
        <f t="shared" si="5"/>
        <v>48</v>
      </c>
      <c r="I49" s="10">
        <v>0.42344633807638776</v>
      </c>
      <c r="J49" s="10" t="str">
        <f t="shared" si="12"/>
        <v/>
      </c>
      <c r="K49" s="10" t="str">
        <f>IFERROR(VLOOKUP(H49,Q1.R!E:J,6,FALSE),"")</f>
        <v/>
      </c>
      <c r="L49" s="10" t="str">
        <f>IFERROR(VLOOKUP(H49,Q2.R!E:J,6,FALSE),"")</f>
        <v/>
      </c>
      <c r="M49" s="10" t="str">
        <f t="shared" si="6"/>
        <v/>
      </c>
      <c r="N49" s="10" t="str">
        <f t="shared" si="7"/>
        <v/>
      </c>
      <c r="O49" s="10" t="str">
        <f t="shared" si="8"/>
        <v/>
      </c>
      <c r="P49" s="10" t="str">
        <f t="shared" si="9"/>
        <v/>
      </c>
      <c r="Q49" s="10">
        <f t="shared" si="14"/>
        <v>0</v>
      </c>
      <c r="R49" s="10" t="str">
        <f ca="1">IFERROR(IF(IFERROR(VLOOKUP(Q49,F.SL!F:O,10,FALSE),0)=0,IF(IFERROR(VLOOKUP(Q49,SF.SL!F:O,10,FALSE),0)=0,N49,IFERROR(VLOOKUP(Q49,SF.SL!F:O,10,FALSE),0)),IFERROR(VLOOKUP(Q49,F.SL!F:O,10,FALSE),0)),"")</f>
        <v/>
      </c>
      <c r="S49" s="10" t="str">
        <f t="shared" ca="1" si="3"/>
        <v/>
      </c>
      <c r="T49" s="10" t="str">
        <f t="shared" ca="1" si="10"/>
        <v/>
      </c>
      <c r="U49" s="10">
        <f t="shared" si="11"/>
        <v>0</v>
      </c>
      <c r="V49" s="65" t="str">
        <f t="shared" si="15"/>
        <v/>
      </c>
      <c r="W49" s="10" t="str">
        <f>IFERROR(VLOOKUP(H49,Q3.R!E:J,6,FALSE),"")</f>
        <v/>
      </c>
      <c r="X49" s="10" t="str">
        <f>IFERROR(VLOOKUP(H49,Q4.R!E:J,6,FALSE),"")</f>
        <v/>
      </c>
    </row>
    <row r="50" spans="2:24" ht="21" customHeight="1">
      <c r="B50" s="10">
        <f t="shared" si="13"/>
        <v>0</v>
      </c>
      <c r="C50" s="10" t="str">
        <f t="shared" si="1"/>
        <v/>
      </c>
      <c r="D50" s="40">
        <f t="shared" si="5"/>
        <v>49</v>
      </c>
      <c r="I50" s="10">
        <v>0.10689315817142864</v>
      </c>
      <c r="J50" s="10" t="str">
        <f t="shared" si="12"/>
        <v/>
      </c>
      <c r="K50" s="10" t="str">
        <f>IFERROR(VLOOKUP(H50,Q1.R!E:J,6,FALSE),"")</f>
        <v/>
      </c>
      <c r="L50" s="10" t="str">
        <f>IFERROR(VLOOKUP(H50,Q2.R!E:J,6,FALSE),"")</f>
        <v/>
      </c>
      <c r="M50" s="10" t="str">
        <f t="shared" si="6"/>
        <v/>
      </c>
      <c r="N50" s="10" t="str">
        <f t="shared" si="7"/>
        <v/>
      </c>
      <c r="O50" s="10" t="str">
        <f t="shared" si="8"/>
        <v/>
      </c>
      <c r="P50" s="10" t="str">
        <f t="shared" si="9"/>
        <v/>
      </c>
      <c r="Q50" s="10">
        <f t="shared" si="14"/>
        <v>0</v>
      </c>
      <c r="R50" s="10" t="str">
        <f ca="1">IFERROR(IF(IFERROR(VLOOKUP(Q50,F.SL!F:O,10,FALSE),0)=0,IF(IFERROR(VLOOKUP(Q50,SF.SL!F:O,10,FALSE),0)=0,N50,IFERROR(VLOOKUP(Q50,SF.SL!F:O,10,FALSE),0)),IFERROR(VLOOKUP(Q50,F.SL!F:O,10,FALSE),0)),"")</f>
        <v/>
      </c>
      <c r="S50" s="10" t="str">
        <f t="shared" ca="1" si="3"/>
        <v/>
      </c>
      <c r="T50" s="10" t="str">
        <f t="shared" ca="1" si="10"/>
        <v/>
      </c>
      <c r="U50" s="10">
        <f t="shared" si="11"/>
        <v>0</v>
      </c>
      <c r="V50" s="65" t="str">
        <f t="shared" si="15"/>
        <v/>
      </c>
      <c r="W50" s="10" t="str">
        <f>IFERROR(VLOOKUP(H50,Q3.R!E:J,6,FALSE),"")</f>
        <v/>
      </c>
      <c r="X50" s="10" t="str">
        <f>IFERROR(VLOOKUP(H50,Q4.R!E:J,6,FALSE),"")</f>
        <v/>
      </c>
    </row>
    <row r="51" spans="2:24" ht="21" customHeight="1">
      <c r="B51" s="10">
        <f t="shared" si="13"/>
        <v>0</v>
      </c>
      <c r="C51" s="10" t="str">
        <f t="shared" si="1"/>
        <v/>
      </c>
      <c r="D51" s="40">
        <f t="shared" si="5"/>
        <v>50</v>
      </c>
      <c r="I51" s="10">
        <v>2.6089261827794252E-2</v>
      </c>
      <c r="J51" s="10" t="str">
        <f t="shared" si="12"/>
        <v/>
      </c>
      <c r="K51" s="10" t="str">
        <f>IFERROR(VLOOKUP(H51,Q1.R!E:J,6,FALSE),"")</f>
        <v/>
      </c>
      <c r="L51" s="10" t="str">
        <f>IFERROR(VLOOKUP(H51,Q2.R!E:J,6,FALSE),"")</f>
        <v/>
      </c>
      <c r="M51" s="10" t="str">
        <f t="shared" si="6"/>
        <v/>
      </c>
      <c r="N51" s="10" t="str">
        <f t="shared" si="7"/>
        <v/>
      </c>
      <c r="O51" s="10" t="str">
        <f t="shared" si="8"/>
        <v/>
      </c>
      <c r="P51" s="10" t="str">
        <f t="shared" si="9"/>
        <v/>
      </c>
      <c r="Q51" s="10">
        <f t="shared" si="14"/>
        <v>0</v>
      </c>
      <c r="R51" s="10" t="str">
        <f ca="1">IFERROR(IF(IFERROR(VLOOKUP(Q51,F.SL!F:O,10,FALSE),0)=0,IF(IFERROR(VLOOKUP(Q51,SF.SL!F:O,10,FALSE),0)=0,N51,IFERROR(VLOOKUP(Q51,SF.SL!F:O,10,FALSE),0)),IFERROR(VLOOKUP(Q51,F.SL!F:O,10,FALSE),0)),"")</f>
        <v/>
      </c>
      <c r="S51" s="10" t="str">
        <f t="shared" ca="1" si="3"/>
        <v/>
      </c>
      <c r="T51" s="10" t="str">
        <f t="shared" ca="1" si="10"/>
        <v/>
      </c>
      <c r="U51" s="10">
        <f t="shared" si="11"/>
        <v>0</v>
      </c>
      <c r="V51" s="65" t="str">
        <f t="shared" si="15"/>
        <v/>
      </c>
      <c r="W51" s="10" t="str">
        <f>IFERROR(VLOOKUP(H51,Q3.R!E:J,6,FALSE),"")</f>
        <v/>
      </c>
      <c r="X51" s="10" t="str">
        <f>IFERROR(VLOOKUP(H51,Q4.R!E:J,6,FALSE),"")</f>
        <v/>
      </c>
    </row>
    <row r="52" spans="2:24" ht="21" customHeight="1">
      <c r="B52" s="10">
        <f t="shared" si="13"/>
        <v>0</v>
      </c>
      <c r="C52" s="10" t="str">
        <f t="shared" si="1"/>
        <v/>
      </c>
      <c r="D52" s="40">
        <f t="shared" si="5"/>
        <v>51</v>
      </c>
      <c r="I52" s="10">
        <v>0.12630330657676014</v>
      </c>
      <c r="J52" s="10" t="str">
        <f t="shared" si="12"/>
        <v/>
      </c>
      <c r="K52" s="10" t="str">
        <f>IFERROR(VLOOKUP(H52,Q1.R!E:J,6,FALSE),"")</f>
        <v/>
      </c>
      <c r="L52" s="10" t="str">
        <f>IFERROR(VLOOKUP(H52,Q2.R!E:J,6,FALSE),"")</f>
        <v/>
      </c>
      <c r="M52" s="10" t="str">
        <f t="shared" si="6"/>
        <v/>
      </c>
      <c r="N52" s="10" t="str">
        <f t="shared" si="7"/>
        <v/>
      </c>
      <c r="O52" s="10" t="str">
        <f t="shared" si="8"/>
        <v/>
      </c>
      <c r="P52" s="10" t="str">
        <f t="shared" si="9"/>
        <v/>
      </c>
      <c r="Q52" s="10">
        <f t="shared" si="14"/>
        <v>0</v>
      </c>
      <c r="R52" s="10" t="str">
        <f ca="1">IFERROR(IF(IFERROR(VLOOKUP(Q52,F.SL!F:O,10,FALSE),0)=0,IF(IFERROR(VLOOKUP(Q52,SF.SL!F:O,10,FALSE),0)=0,N52,IFERROR(VLOOKUP(Q52,SF.SL!F:O,10,FALSE),0)),IFERROR(VLOOKUP(Q52,F.SL!F:O,10,FALSE),0)),"")</f>
        <v/>
      </c>
      <c r="S52" s="10" t="str">
        <f t="shared" ca="1" si="3"/>
        <v/>
      </c>
      <c r="T52" s="10" t="str">
        <f t="shared" ca="1" si="10"/>
        <v/>
      </c>
      <c r="U52" s="10">
        <f t="shared" si="11"/>
        <v>0</v>
      </c>
      <c r="V52" s="65" t="str">
        <f t="shared" si="15"/>
        <v/>
      </c>
      <c r="W52" s="10" t="str">
        <f>IFERROR(VLOOKUP(H52,Q3.R!E:J,6,FALSE),"")</f>
        <v/>
      </c>
      <c r="X52" s="10" t="str">
        <f>IFERROR(VLOOKUP(H52,Q4.R!E:J,6,FALSE),"")</f>
        <v/>
      </c>
    </row>
    <row r="53" spans="2:24" ht="21" customHeight="1">
      <c r="B53" s="10">
        <f t="shared" si="13"/>
        <v>0</v>
      </c>
      <c r="C53" s="10" t="str">
        <f t="shared" si="1"/>
        <v/>
      </c>
      <c r="D53" s="40">
        <f t="shared" si="5"/>
        <v>52</v>
      </c>
      <c r="I53" s="10">
        <v>0.30450260665464135</v>
      </c>
      <c r="J53" s="10" t="str">
        <f t="shared" si="12"/>
        <v/>
      </c>
      <c r="K53" s="10" t="str">
        <f>IFERROR(VLOOKUP(H53,Q1.R!E:J,6,FALSE),"")</f>
        <v/>
      </c>
      <c r="L53" s="10" t="str">
        <f>IFERROR(VLOOKUP(H53,Q2.R!E:J,6,FALSE),"")</f>
        <v/>
      </c>
      <c r="M53" s="10" t="str">
        <f t="shared" si="6"/>
        <v/>
      </c>
      <c r="N53" s="10" t="str">
        <f t="shared" si="7"/>
        <v/>
      </c>
      <c r="O53" s="10" t="str">
        <f t="shared" si="8"/>
        <v/>
      </c>
      <c r="P53" s="10" t="str">
        <f t="shared" si="9"/>
        <v/>
      </c>
      <c r="Q53" s="10">
        <f t="shared" si="14"/>
        <v>0</v>
      </c>
      <c r="R53" s="10" t="str">
        <f ca="1">IFERROR(IF(IFERROR(VLOOKUP(Q53,F.SL!F:O,10,FALSE),0)=0,IF(IFERROR(VLOOKUP(Q53,SF.SL!F:O,10,FALSE),0)=0,N53,IFERROR(VLOOKUP(Q53,SF.SL!F:O,10,FALSE),0)),IFERROR(VLOOKUP(Q53,F.SL!F:O,10,FALSE),0)),"")</f>
        <v/>
      </c>
      <c r="S53" s="10" t="str">
        <f t="shared" ca="1" si="3"/>
        <v/>
      </c>
      <c r="T53" s="10" t="str">
        <f t="shared" ca="1" si="10"/>
        <v/>
      </c>
      <c r="U53" s="10">
        <f t="shared" si="11"/>
        <v>0</v>
      </c>
      <c r="V53" s="65" t="str">
        <f t="shared" si="15"/>
        <v/>
      </c>
      <c r="W53" s="10" t="str">
        <f>IFERROR(VLOOKUP(H53,Q3.R!E:J,6,FALSE),"")</f>
        <v/>
      </c>
      <c r="X53" s="10" t="str">
        <f>IFERROR(VLOOKUP(H53,Q4.R!E:J,6,FALSE),"")</f>
        <v/>
      </c>
    </row>
    <row r="54" spans="2:24" ht="21" customHeight="1">
      <c r="B54" s="10">
        <f t="shared" si="13"/>
        <v>0</v>
      </c>
      <c r="C54" s="10" t="str">
        <f t="shared" si="1"/>
        <v/>
      </c>
      <c r="D54" s="40">
        <f t="shared" si="5"/>
        <v>53</v>
      </c>
      <c r="I54" s="10">
        <v>0.80920460162793384</v>
      </c>
      <c r="J54" s="10" t="str">
        <f t="shared" si="12"/>
        <v/>
      </c>
      <c r="K54" s="10" t="str">
        <f>IFERROR(VLOOKUP(H54,Q1.R!E:J,6,FALSE),"")</f>
        <v/>
      </c>
      <c r="L54" s="10" t="str">
        <f>IFERROR(VLOOKUP(H54,Q2.R!E:J,6,FALSE),"")</f>
        <v/>
      </c>
      <c r="M54" s="10" t="str">
        <f t="shared" si="6"/>
        <v/>
      </c>
      <c r="N54" s="10" t="str">
        <f t="shared" si="7"/>
        <v/>
      </c>
      <c r="O54" s="10" t="str">
        <f t="shared" si="8"/>
        <v/>
      </c>
      <c r="P54" s="10" t="str">
        <f t="shared" si="9"/>
        <v/>
      </c>
      <c r="Q54" s="10">
        <f t="shared" si="14"/>
        <v>0</v>
      </c>
      <c r="R54" s="10" t="str">
        <f ca="1">IFERROR(IF(IFERROR(VLOOKUP(Q54,F.SL!F:O,10,FALSE),0)=0,IF(IFERROR(VLOOKUP(Q54,SF.SL!F:O,10,FALSE),0)=0,N54,IFERROR(VLOOKUP(Q54,SF.SL!F:O,10,FALSE),0)),IFERROR(VLOOKUP(Q54,F.SL!F:O,10,FALSE),0)),"")</f>
        <v/>
      </c>
      <c r="S54" s="10" t="str">
        <f t="shared" ca="1" si="3"/>
        <v/>
      </c>
      <c r="T54" s="10" t="str">
        <f t="shared" ca="1" si="10"/>
        <v/>
      </c>
      <c r="U54" s="10">
        <f t="shared" si="11"/>
        <v>0</v>
      </c>
      <c r="V54" s="65" t="str">
        <f t="shared" si="15"/>
        <v/>
      </c>
      <c r="W54" s="10" t="str">
        <f>IFERROR(VLOOKUP(H54,Q3.R!E:J,6,FALSE),"")</f>
        <v/>
      </c>
      <c r="X54" s="10" t="str">
        <f>IFERROR(VLOOKUP(H54,Q4.R!E:J,6,FALSE),"")</f>
        <v/>
      </c>
    </row>
    <row r="55" spans="2:24" ht="21" customHeight="1">
      <c r="B55" s="10">
        <f t="shared" si="13"/>
        <v>0</v>
      </c>
      <c r="C55" s="10" t="str">
        <f t="shared" si="1"/>
        <v/>
      </c>
      <c r="D55" s="40">
        <f t="shared" si="5"/>
        <v>54</v>
      </c>
      <c r="I55" s="10">
        <v>0.75139775652726493</v>
      </c>
      <c r="J55" s="10" t="str">
        <f t="shared" si="12"/>
        <v/>
      </c>
      <c r="K55" s="10" t="str">
        <f>IFERROR(VLOOKUP(H55,Q1.R!E:J,6,FALSE),"")</f>
        <v/>
      </c>
      <c r="L55" s="10" t="str">
        <f>IFERROR(VLOOKUP(H55,Q2.R!E:J,6,FALSE),"")</f>
        <v/>
      </c>
      <c r="M55" s="10" t="str">
        <f t="shared" si="6"/>
        <v/>
      </c>
      <c r="N55" s="10" t="str">
        <f t="shared" si="7"/>
        <v/>
      </c>
      <c r="O55" s="10" t="str">
        <f t="shared" si="8"/>
        <v/>
      </c>
      <c r="P55" s="10" t="str">
        <f t="shared" si="9"/>
        <v/>
      </c>
      <c r="Q55" s="10">
        <f t="shared" si="14"/>
        <v>0</v>
      </c>
      <c r="R55" s="10" t="str">
        <f ca="1">IFERROR(IF(IFERROR(VLOOKUP(Q55,F.SL!F:O,10,FALSE),0)=0,IF(IFERROR(VLOOKUP(Q55,SF.SL!F:O,10,FALSE),0)=0,N55,IFERROR(VLOOKUP(Q55,SF.SL!F:O,10,FALSE),0)),IFERROR(VLOOKUP(Q55,F.SL!F:O,10,FALSE),0)),"")</f>
        <v/>
      </c>
      <c r="S55" s="10" t="str">
        <f t="shared" ca="1" si="3"/>
        <v/>
      </c>
      <c r="T55" s="10" t="str">
        <f t="shared" ca="1" si="10"/>
        <v/>
      </c>
      <c r="U55" s="10">
        <f t="shared" si="11"/>
        <v>0</v>
      </c>
      <c r="V55" s="65" t="str">
        <f t="shared" si="15"/>
        <v/>
      </c>
      <c r="W55" s="10" t="str">
        <f>IFERROR(VLOOKUP(H55,Q3.R!E:J,6,FALSE),"")</f>
        <v/>
      </c>
      <c r="X55" s="10" t="str">
        <f>IFERROR(VLOOKUP(H55,Q4.R!E:J,6,FALSE),"")</f>
        <v/>
      </c>
    </row>
    <row r="56" spans="2:24" ht="21" customHeight="1">
      <c r="B56" s="10">
        <f t="shared" si="13"/>
        <v>0</v>
      </c>
      <c r="C56" s="10" t="str">
        <f t="shared" si="1"/>
        <v/>
      </c>
      <c r="D56" s="40">
        <f t="shared" si="5"/>
        <v>55</v>
      </c>
      <c r="I56" s="10">
        <v>0.81328746618032643</v>
      </c>
      <c r="J56" s="10" t="str">
        <f t="shared" si="12"/>
        <v/>
      </c>
      <c r="K56" s="10" t="str">
        <f>IFERROR(VLOOKUP(H56,Q1.R!E:J,6,FALSE),"")</f>
        <v/>
      </c>
      <c r="L56" s="10" t="str">
        <f>IFERROR(VLOOKUP(H56,Q2.R!E:J,6,FALSE),"")</f>
        <v/>
      </c>
      <c r="M56" s="10" t="str">
        <f t="shared" si="6"/>
        <v/>
      </c>
      <c r="N56" s="10" t="str">
        <f t="shared" si="7"/>
        <v/>
      </c>
      <c r="O56" s="10" t="str">
        <f t="shared" si="8"/>
        <v/>
      </c>
      <c r="P56" s="10" t="str">
        <f t="shared" si="9"/>
        <v/>
      </c>
      <c r="Q56" s="10">
        <f t="shared" si="14"/>
        <v>0</v>
      </c>
      <c r="R56" s="10" t="str">
        <f ca="1">IFERROR(IF(IFERROR(VLOOKUP(Q56,F.SL!F:O,10,FALSE),0)=0,IF(IFERROR(VLOOKUP(Q56,SF.SL!F:O,10,FALSE),0)=0,N56,IFERROR(VLOOKUP(Q56,SF.SL!F:O,10,FALSE),0)),IFERROR(VLOOKUP(Q56,F.SL!F:O,10,FALSE),0)),"")</f>
        <v/>
      </c>
      <c r="S56" s="10" t="str">
        <f t="shared" ca="1" si="3"/>
        <v/>
      </c>
      <c r="T56" s="10" t="str">
        <f t="shared" ca="1" si="10"/>
        <v/>
      </c>
      <c r="U56" s="10">
        <f t="shared" si="11"/>
        <v>0</v>
      </c>
      <c r="V56" s="65" t="str">
        <f t="shared" si="15"/>
        <v/>
      </c>
      <c r="W56" s="10" t="str">
        <f>IFERROR(VLOOKUP(H56,Q3.R!E:J,6,FALSE),"")</f>
        <v/>
      </c>
      <c r="X56" s="10" t="str">
        <f>IFERROR(VLOOKUP(H56,Q4.R!E:J,6,FALSE),"")</f>
        <v/>
      </c>
    </row>
    <row r="57" spans="2:24" ht="21" customHeight="1">
      <c r="B57" s="10">
        <f t="shared" si="13"/>
        <v>0</v>
      </c>
      <c r="C57" s="10" t="str">
        <f t="shared" si="1"/>
        <v/>
      </c>
      <c r="D57" s="40">
        <f t="shared" si="5"/>
        <v>56</v>
      </c>
      <c r="I57" s="10">
        <v>0.97923492696081771</v>
      </c>
      <c r="J57" s="10" t="str">
        <f t="shared" si="12"/>
        <v/>
      </c>
      <c r="K57" s="10" t="str">
        <f>IFERROR(VLOOKUP(H57,Q1.R!E:J,6,FALSE),"")</f>
        <v/>
      </c>
      <c r="L57" s="10" t="str">
        <f>IFERROR(VLOOKUP(H57,Q2.R!E:J,6,FALSE),"")</f>
        <v/>
      </c>
      <c r="M57" s="10" t="str">
        <f t="shared" si="6"/>
        <v/>
      </c>
      <c r="N57" s="10" t="str">
        <f t="shared" si="7"/>
        <v/>
      </c>
      <c r="O57" s="10" t="str">
        <f t="shared" si="8"/>
        <v/>
      </c>
      <c r="P57" s="10" t="str">
        <f t="shared" si="9"/>
        <v/>
      </c>
      <c r="Q57" s="10">
        <f t="shared" si="14"/>
        <v>0</v>
      </c>
      <c r="R57" s="10" t="str">
        <f ca="1">IFERROR(IF(IFERROR(VLOOKUP(Q57,F.SL!F:O,10,FALSE),0)=0,IF(IFERROR(VLOOKUP(Q57,SF.SL!F:O,10,FALSE),0)=0,N57,IFERROR(VLOOKUP(Q57,SF.SL!F:O,10,FALSE),0)),IFERROR(VLOOKUP(Q57,F.SL!F:O,10,FALSE),0)),"")</f>
        <v/>
      </c>
      <c r="S57" s="10" t="str">
        <f t="shared" ca="1" si="3"/>
        <v/>
      </c>
      <c r="T57" s="10" t="str">
        <f t="shared" ca="1" si="10"/>
        <v/>
      </c>
      <c r="U57" s="10">
        <f t="shared" si="11"/>
        <v>0</v>
      </c>
      <c r="V57" s="65" t="str">
        <f t="shared" si="15"/>
        <v/>
      </c>
      <c r="W57" s="10" t="str">
        <f>IFERROR(VLOOKUP(H57,Q3.R!E:J,6,FALSE),"")</f>
        <v/>
      </c>
      <c r="X57" s="10" t="str">
        <f>IFERROR(VLOOKUP(H57,Q4.R!E:J,6,FALSE),"")</f>
        <v/>
      </c>
    </row>
    <row r="58" spans="2:24" ht="21" customHeight="1">
      <c r="B58" s="10">
        <f t="shared" si="13"/>
        <v>0</v>
      </c>
      <c r="C58" s="10" t="str">
        <f t="shared" si="1"/>
        <v/>
      </c>
      <c r="D58" s="40">
        <f t="shared" si="5"/>
        <v>57</v>
      </c>
      <c r="I58" s="10">
        <v>0.95044821593738027</v>
      </c>
      <c r="J58" s="10" t="str">
        <f t="shared" si="12"/>
        <v/>
      </c>
      <c r="K58" s="10" t="str">
        <f>IFERROR(VLOOKUP(H58,Q1.R!E:J,6,FALSE),"")</f>
        <v/>
      </c>
      <c r="L58" s="10" t="str">
        <f>IFERROR(VLOOKUP(H58,Q2.R!E:J,6,FALSE),"")</f>
        <v/>
      </c>
      <c r="M58" s="10" t="str">
        <f t="shared" si="6"/>
        <v/>
      </c>
      <c r="N58" s="10" t="str">
        <f t="shared" si="7"/>
        <v/>
      </c>
      <c r="O58" s="10" t="str">
        <f t="shared" si="8"/>
        <v/>
      </c>
      <c r="P58" s="10" t="str">
        <f t="shared" si="9"/>
        <v/>
      </c>
      <c r="Q58" s="10">
        <f t="shared" si="14"/>
        <v>0</v>
      </c>
      <c r="R58" s="10" t="str">
        <f ca="1">IFERROR(IF(IFERROR(VLOOKUP(Q58,F.SL!F:O,10,FALSE),0)=0,IF(IFERROR(VLOOKUP(Q58,SF.SL!F:O,10,FALSE),0)=0,N58,IFERROR(VLOOKUP(Q58,SF.SL!F:O,10,FALSE),0)),IFERROR(VLOOKUP(Q58,F.SL!F:O,10,FALSE),0)),"")</f>
        <v/>
      </c>
      <c r="S58" s="10" t="str">
        <f t="shared" ca="1" si="3"/>
        <v/>
      </c>
      <c r="T58" s="10" t="str">
        <f t="shared" ca="1" si="10"/>
        <v/>
      </c>
      <c r="U58" s="10">
        <f t="shared" si="11"/>
        <v>0</v>
      </c>
      <c r="V58" s="65" t="str">
        <f t="shared" si="15"/>
        <v/>
      </c>
      <c r="W58" s="10" t="str">
        <f>IFERROR(VLOOKUP(H58,Q3.R!E:J,6,FALSE),"")</f>
        <v/>
      </c>
      <c r="X58" s="10" t="str">
        <f>IFERROR(VLOOKUP(H58,Q4.R!E:J,6,FALSE),"")</f>
        <v/>
      </c>
    </row>
    <row r="59" spans="2:24" ht="21" customHeight="1">
      <c r="B59" s="10">
        <f t="shared" si="13"/>
        <v>0</v>
      </c>
      <c r="C59" s="10" t="str">
        <f t="shared" si="1"/>
        <v/>
      </c>
      <c r="D59" s="40">
        <f t="shared" si="5"/>
        <v>58</v>
      </c>
      <c r="I59" s="10">
        <v>0.28128251733296628</v>
      </c>
      <c r="J59" s="10" t="str">
        <f t="shared" si="12"/>
        <v/>
      </c>
      <c r="K59" s="10" t="str">
        <f>IFERROR(VLOOKUP(H59,Q1.R!E:J,6,FALSE),"")</f>
        <v/>
      </c>
      <c r="L59" s="10" t="str">
        <f>IFERROR(VLOOKUP(H59,Q2.R!E:J,6,FALSE),"")</f>
        <v/>
      </c>
      <c r="M59" s="10" t="str">
        <f t="shared" si="6"/>
        <v/>
      </c>
      <c r="N59" s="10" t="str">
        <f t="shared" si="7"/>
        <v/>
      </c>
      <c r="O59" s="10" t="str">
        <f t="shared" si="8"/>
        <v/>
      </c>
      <c r="P59" s="10" t="str">
        <f t="shared" si="9"/>
        <v/>
      </c>
      <c r="Q59" s="10">
        <f t="shared" si="14"/>
        <v>0</v>
      </c>
      <c r="R59" s="10" t="str">
        <f ca="1">IFERROR(IF(IFERROR(VLOOKUP(Q59,F.SL!F:O,10,FALSE),0)=0,IF(IFERROR(VLOOKUP(Q59,SF.SL!F:O,10,FALSE),0)=0,N59,IFERROR(VLOOKUP(Q59,SF.SL!F:O,10,FALSE),0)),IFERROR(VLOOKUP(Q59,F.SL!F:O,10,FALSE),0)),"")</f>
        <v/>
      </c>
      <c r="S59" s="10" t="str">
        <f t="shared" ca="1" si="3"/>
        <v/>
      </c>
      <c r="T59" s="10" t="str">
        <f t="shared" ca="1" si="10"/>
        <v/>
      </c>
      <c r="U59" s="10">
        <f t="shared" si="11"/>
        <v>0</v>
      </c>
      <c r="V59" s="65" t="str">
        <f t="shared" si="15"/>
        <v/>
      </c>
      <c r="W59" s="10" t="str">
        <f>IFERROR(VLOOKUP(H59,Q3.R!E:J,6,FALSE),"")</f>
        <v/>
      </c>
      <c r="X59" s="10" t="str">
        <f>IFERROR(VLOOKUP(H59,Q4.R!E:J,6,FALSE),"")</f>
        <v/>
      </c>
    </row>
    <row r="60" spans="2:24" ht="21" customHeight="1">
      <c r="B60" s="10">
        <f t="shared" si="13"/>
        <v>0</v>
      </c>
      <c r="C60" s="10" t="str">
        <f t="shared" si="1"/>
        <v/>
      </c>
      <c r="D60" s="40">
        <f t="shared" si="5"/>
        <v>59</v>
      </c>
      <c r="I60" s="10">
        <v>0.98256659575410243</v>
      </c>
      <c r="J60" s="10" t="str">
        <f t="shared" si="12"/>
        <v/>
      </c>
      <c r="K60" s="10" t="str">
        <f>IFERROR(VLOOKUP(H60,Q1.R!E:J,6,FALSE),"")</f>
        <v/>
      </c>
      <c r="L60" s="10" t="str">
        <f>IFERROR(VLOOKUP(H60,Q2.R!E:J,6,FALSE),"")</f>
        <v/>
      </c>
      <c r="M60" s="10" t="str">
        <f t="shared" si="6"/>
        <v/>
      </c>
      <c r="N60" s="10" t="str">
        <f t="shared" si="7"/>
        <v/>
      </c>
      <c r="O60" s="10" t="str">
        <f t="shared" si="8"/>
        <v/>
      </c>
      <c r="P60" s="10" t="str">
        <f t="shared" si="9"/>
        <v/>
      </c>
      <c r="Q60" s="10">
        <f t="shared" si="14"/>
        <v>0</v>
      </c>
      <c r="R60" s="10" t="str">
        <f ca="1">IFERROR(IF(IFERROR(VLOOKUP(Q60,F.SL!F:O,10,FALSE),0)=0,IF(IFERROR(VLOOKUP(Q60,SF.SL!F:O,10,FALSE),0)=0,N60,IFERROR(VLOOKUP(Q60,SF.SL!F:O,10,FALSE),0)),IFERROR(VLOOKUP(Q60,F.SL!F:O,10,FALSE),0)),"")</f>
        <v/>
      </c>
      <c r="S60" s="10" t="str">
        <f t="shared" ca="1" si="3"/>
        <v/>
      </c>
      <c r="T60" s="10" t="str">
        <f t="shared" ca="1" si="10"/>
        <v/>
      </c>
      <c r="U60" s="10">
        <f t="shared" si="11"/>
        <v>0</v>
      </c>
      <c r="V60" s="65" t="str">
        <f t="shared" si="15"/>
        <v/>
      </c>
      <c r="W60" s="10" t="str">
        <f>IFERROR(VLOOKUP(H60,Q3.R!E:J,6,FALSE),"")</f>
        <v/>
      </c>
      <c r="X60" s="10" t="str">
        <f>IFERROR(VLOOKUP(H60,Q4.R!E:J,6,FALSE),"")</f>
        <v/>
      </c>
    </row>
    <row r="61" spans="2:24" ht="21" customHeight="1">
      <c r="B61" s="10">
        <f t="shared" si="13"/>
        <v>0</v>
      </c>
      <c r="C61" s="10" t="str">
        <f t="shared" si="1"/>
        <v/>
      </c>
      <c r="D61" s="40">
        <f t="shared" si="5"/>
        <v>60</v>
      </c>
      <c r="I61" s="10">
        <v>0.75625163030101106</v>
      </c>
      <c r="J61" s="10" t="str">
        <f t="shared" si="12"/>
        <v/>
      </c>
      <c r="K61" s="10" t="str">
        <f>IFERROR(VLOOKUP(H61,Q1.R!E:J,6,FALSE),"")</f>
        <v/>
      </c>
      <c r="L61" s="10" t="str">
        <f>IFERROR(VLOOKUP(H61,Q2.R!E:J,6,FALSE),"")</f>
        <v/>
      </c>
      <c r="M61" s="10" t="str">
        <f t="shared" si="6"/>
        <v/>
      </c>
      <c r="N61" s="10" t="str">
        <f t="shared" si="7"/>
        <v/>
      </c>
      <c r="O61" s="10" t="str">
        <f t="shared" si="8"/>
        <v/>
      </c>
      <c r="P61" s="10" t="str">
        <f t="shared" si="9"/>
        <v/>
      </c>
      <c r="Q61" s="10">
        <f t="shared" si="14"/>
        <v>0</v>
      </c>
      <c r="R61" s="10" t="str">
        <f ca="1">IFERROR(IF(IFERROR(VLOOKUP(Q61,F.SL!F:O,10,FALSE),0)=0,IF(IFERROR(VLOOKUP(Q61,SF.SL!F:O,10,FALSE),0)=0,N61,IFERROR(VLOOKUP(Q61,SF.SL!F:O,10,FALSE),0)),IFERROR(VLOOKUP(Q61,F.SL!F:O,10,FALSE),0)),"")</f>
        <v/>
      </c>
      <c r="S61" s="10" t="str">
        <f t="shared" ca="1" si="3"/>
        <v/>
      </c>
      <c r="T61" s="10" t="str">
        <f t="shared" ca="1" si="10"/>
        <v/>
      </c>
      <c r="U61" s="10">
        <f t="shared" si="11"/>
        <v>0</v>
      </c>
      <c r="V61" s="65" t="str">
        <f t="shared" si="15"/>
        <v/>
      </c>
      <c r="W61" s="10" t="str">
        <f>IFERROR(VLOOKUP(H61,Q3.R!E:J,6,FALSE),"")</f>
        <v/>
      </c>
      <c r="X61" s="10" t="str">
        <f>IFERROR(VLOOKUP(H61,Q4.R!E:J,6,FALSE),"")</f>
        <v/>
      </c>
    </row>
    <row r="62" spans="2:24" ht="21" customHeight="1">
      <c r="B62" s="10">
        <f t="shared" si="13"/>
        <v>0</v>
      </c>
      <c r="C62" s="10" t="str">
        <f t="shared" si="1"/>
        <v/>
      </c>
      <c r="D62" s="40">
        <f t="shared" si="5"/>
        <v>61</v>
      </c>
      <c r="I62" s="10">
        <v>0.82235297622189296</v>
      </c>
      <c r="J62" s="10" t="str">
        <f t="shared" si="12"/>
        <v/>
      </c>
      <c r="K62" s="10" t="str">
        <f>IFERROR(VLOOKUP(H62,Q1.R!E:J,6,FALSE),"")</f>
        <v/>
      </c>
      <c r="L62" s="10" t="str">
        <f>IFERROR(VLOOKUP(H62,Q2.R!E:J,6,FALSE),"")</f>
        <v/>
      </c>
      <c r="M62" s="10" t="str">
        <f t="shared" si="6"/>
        <v/>
      </c>
      <c r="N62" s="10" t="str">
        <f t="shared" si="7"/>
        <v/>
      </c>
      <c r="O62" s="10" t="str">
        <f t="shared" si="8"/>
        <v/>
      </c>
      <c r="P62" s="10" t="str">
        <f t="shared" si="9"/>
        <v/>
      </c>
      <c r="Q62" s="10">
        <f t="shared" si="14"/>
        <v>0</v>
      </c>
      <c r="R62" s="10" t="str">
        <f ca="1">IFERROR(IF(IFERROR(VLOOKUP(Q62,F.SL!F:O,10,FALSE),0)=0,IF(IFERROR(VLOOKUP(Q62,SF.SL!F:O,10,FALSE),0)=0,N62,IFERROR(VLOOKUP(Q62,SF.SL!F:O,10,FALSE),0)),IFERROR(VLOOKUP(Q62,F.SL!F:O,10,FALSE),0)),"")</f>
        <v/>
      </c>
      <c r="S62" s="10" t="str">
        <f t="shared" ca="1" si="3"/>
        <v/>
      </c>
      <c r="T62" s="10" t="str">
        <f t="shared" ca="1" si="10"/>
        <v/>
      </c>
      <c r="U62" s="10">
        <f t="shared" si="11"/>
        <v>0</v>
      </c>
      <c r="V62" s="65" t="str">
        <f t="shared" si="15"/>
        <v/>
      </c>
      <c r="W62" s="10" t="str">
        <f>IFERROR(VLOOKUP(H62,Q3.R!E:J,6,FALSE),"")</f>
        <v/>
      </c>
      <c r="X62" s="10" t="str">
        <f>IFERROR(VLOOKUP(H62,Q4.R!E:J,6,FALSE),"")</f>
        <v/>
      </c>
    </row>
    <row r="63" spans="2:24" ht="21" customHeight="1">
      <c r="B63" s="10">
        <f t="shared" si="13"/>
        <v>0</v>
      </c>
      <c r="C63" s="10" t="str">
        <f t="shared" si="1"/>
        <v/>
      </c>
      <c r="D63" s="40">
        <f t="shared" si="5"/>
        <v>62</v>
      </c>
      <c r="I63" s="10">
        <v>0.8187517310565261</v>
      </c>
      <c r="J63" s="10" t="str">
        <f t="shared" si="12"/>
        <v/>
      </c>
      <c r="K63" s="10" t="str">
        <f>IFERROR(VLOOKUP(H63,Q1.R!E:J,6,FALSE),"")</f>
        <v/>
      </c>
      <c r="L63" s="10" t="str">
        <f>IFERROR(VLOOKUP(H63,Q2.R!E:J,6,FALSE),"")</f>
        <v/>
      </c>
      <c r="M63" s="10" t="str">
        <f t="shared" si="6"/>
        <v/>
      </c>
      <c r="N63" s="10" t="str">
        <f t="shared" si="7"/>
        <v/>
      </c>
      <c r="O63" s="10" t="str">
        <f t="shared" si="8"/>
        <v/>
      </c>
      <c r="P63" s="10" t="str">
        <f t="shared" si="9"/>
        <v/>
      </c>
      <c r="Q63" s="10">
        <f t="shared" si="14"/>
        <v>0</v>
      </c>
      <c r="R63" s="10" t="str">
        <f ca="1">IFERROR(IF(IFERROR(VLOOKUP(Q63,F.SL!F:O,10,FALSE),0)=0,IF(IFERROR(VLOOKUP(Q63,SF.SL!F:O,10,FALSE),0)=0,N63,IFERROR(VLOOKUP(Q63,SF.SL!F:O,10,FALSE),0)),IFERROR(VLOOKUP(Q63,F.SL!F:O,10,FALSE),0)),"")</f>
        <v/>
      </c>
      <c r="S63" s="10" t="str">
        <f t="shared" ca="1" si="3"/>
        <v/>
      </c>
      <c r="T63" s="10" t="str">
        <f t="shared" ca="1" si="10"/>
        <v/>
      </c>
      <c r="U63" s="10">
        <f t="shared" si="11"/>
        <v>0</v>
      </c>
      <c r="V63" s="65" t="str">
        <f t="shared" si="15"/>
        <v/>
      </c>
      <c r="W63" s="10" t="str">
        <f>IFERROR(VLOOKUP(H63,Q3.R!E:J,6,FALSE),"")</f>
        <v/>
      </c>
      <c r="X63" s="10" t="str">
        <f>IFERROR(VLOOKUP(H63,Q4.R!E:J,6,FALSE),"")</f>
        <v/>
      </c>
    </row>
    <row r="64" spans="2:24" ht="21" customHeight="1">
      <c r="B64" s="10">
        <f t="shared" si="13"/>
        <v>0</v>
      </c>
      <c r="C64" s="10" t="str">
        <f t="shared" si="1"/>
        <v/>
      </c>
      <c r="D64" s="40">
        <f t="shared" si="5"/>
        <v>63</v>
      </c>
      <c r="I64" s="10">
        <v>0.10120403501629638</v>
      </c>
      <c r="J64" s="10" t="str">
        <f t="shared" si="12"/>
        <v/>
      </c>
      <c r="K64" s="10" t="str">
        <f>IFERROR(VLOOKUP(H64,Q1.R!E:J,6,FALSE),"")</f>
        <v/>
      </c>
      <c r="L64" s="10" t="str">
        <f>IFERROR(VLOOKUP(H64,Q2.R!E:J,6,FALSE),"")</f>
        <v/>
      </c>
      <c r="M64" s="10" t="str">
        <f t="shared" si="6"/>
        <v/>
      </c>
      <c r="N64" s="10" t="str">
        <f t="shared" si="7"/>
        <v/>
      </c>
      <c r="O64" s="10" t="str">
        <f t="shared" si="8"/>
        <v/>
      </c>
      <c r="P64" s="10" t="str">
        <f t="shared" si="9"/>
        <v/>
      </c>
      <c r="Q64" s="10">
        <f t="shared" si="14"/>
        <v>0</v>
      </c>
      <c r="R64" s="10" t="str">
        <f ca="1">IFERROR(IF(IFERROR(VLOOKUP(Q64,F.SL!F:O,10,FALSE),0)=0,IF(IFERROR(VLOOKUP(Q64,SF.SL!F:O,10,FALSE),0)=0,N64,IFERROR(VLOOKUP(Q64,SF.SL!F:O,10,FALSE),0)),IFERROR(VLOOKUP(Q64,F.SL!F:O,10,FALSE),0)),"")</f>
        <v/>
      </c>
      <c r="S64" s="10" t="str">
        <f t="shared" ca="1" si="3"/>
        <v/>
      </c>
      <c r="T64" s="10" t="str">
        <f t="shared" ca="1" si="10"/>
        <v/>
      </c>
      <c r="U64" s="10">
        <f t="shared" si="11"/>
        <v>0</v>
      </c>
      <c r="V64" s="65" t="str">
        <f t="shared" si="15"/>
        <v/>
      </c>
      <c r="W64" s="10" t="str">
        <f>IFERROR(VLOOKUP(H64,Q3.R!E:J,6,FALSE),"")</f>
        <v/>
      </c>
      <c r="X64" s="10" t="str">
        <f>IFERROR(VLOOKUP(H64,Q4.R!E:J,6,FALSE),"")</f>
        <v/>
      </c>
    </row>
    <row r="65" spans="2:24" ht="21" customHeight="1">
      <c r="B65" s="10">
        <f t="shared" si="13"/>
        <v>0</v>
      </c>
      <c r="C65" s="10" t="str">
        <f t="shared" si="1"/>
        <v/>
      </c>
      <c r="D65" s="40">
        <f t="shared" si="5"/>
        <v>64</v>
      </c>
      <c r="I65" s="10">
        <v>0.33046550417502263</v>
      </c>
      <c r="J65" s="10" t="str">
        <f t="shared" si="12"/>
        <v/>
      </c>
      <c r="K65" s="10" t="str">
        <f>IFERROR(VLOOKUP(H65,Q1.R!E:J,6,FALSE),"")</f>
        <v/>
      </c>
      <c r="L65" s="10" t="str">
        <f>IFERROR(VLOOKUP(H65,Q2.R!E:J,6,FALSE),"")</f>
        <v/>
      </c>
      <c r="M65" s="10" t="str">
        <f t="shared" si="6"/>
        <v/>
      </c>
      <c r="N65" s="10" t="str">
        <f t="shared" si="7"/>
        <v/>
      </c>
      <c r="O65" s="10" t="str">
        <f t="shared" si="8"/>
        <v/>
      </c>
      <c r="P65" s="10" t="str">
        <f t="shared" si="9"/>
        <v/>
      </c>
      <c r="Q65" s="10">
        <f t="shared" si="14"/>
        <v>0</v>
      </c>
      <c r="R65" s="10" t="str">
        <f ca="1">IFERROR(IF(IFERROR(VLOOKUP(Q65,F.SL!F:O,10,FALSE),0)=0,IF(IFERROR(VLOOKUP(Q65,SF.SL!F:O,10,FALSE),0)=0,N65,IFERROR(VLOOKUP(Q65,SF.SL!F:O,10,FALSE),0)),IFERROR(VLOOKUP(Q65,F.SL!F:O,10,FALSE),0)),"")</f>
        <v/>
      </c>
      <c r="S65" s="10" t="str">
        <f t="shared" ca="1" si="3"/>
        <v/>
      </c>
      <c r="T65" s="10" t="str">
        <f t="shared" ca="1" si="10"/>
        <v/>
      </c>
      <c r="U65" s="10">
        <f t="shared" si="11"/>
        <v>0</v>
      </c>
      <c r="V65" s="65" t="str">
        <f t="shared" si="15"/>
        <v/>
      </c>
      <c r="W65" s="10" t="str">
        <f>IFERROR(VLOOKUP(H65,Q3.R!E:J,6,FALSE),"")</f>
        <v/>
      </c>
      <c r="X65" s="10" t="str">
        <f>IFERROR(VLOOKUP(H65,Q4.R!E:J,6,FALSE),"")</f>
        <v/>
      </c>
    </row>
    <row r="66" spans="2:24" ht="21" customHeight="1">
      <c r="B66" s="10">
        <f t="shared" si="13"/>
        <v>0</v>
      </c>
      <c r="C66" s="10" t="str">
        <f t="shared" ref="C66:C129" si="16">IFERROR(RANK(J66,J:J,1),"")</f>
        <v/>
      </c>
      <c r="D66" s="40">
        <f t="shared" si="5"/>
        <v>65</v>
      </c>
      <c r="I66" s="10">
        <v>0.90682421054027973</v>
      </c>
      <c r="J66" s="10" t="str">
        <f t="shared" ref="J66:J129" si="17">IF(E66&lt;&gt;"",I66,"")</f>
        <v/>
      </c>
      <c r="K66" s="10" t="str">
        <f>IFERROR(VLOOKUP(H66,Q1.R!E:J,6,FALSE),"")</f>
        <v/>
      </c>
      <c r="L66" s="10" t="str">
        <f>IFERROR(VLOOKUP(H66,Q2.R!E:J,6,FALSE),"")</f>
        <v/>
      </c>
      <c r="M66" s="10" t="str">
        <f t="shared" si="6"/>
        <v/>
      </c>
      <c r="N66" s="10" t="str">
        <f t="shared" si="7"/>
        <v/>
      </c>
      <c r="O66" s="10" t="str">
        <f t="shared" si="8"/>
        <v/>
      </c>
      <c r="P66" s="10" t="str">
        <f t="shared" si="9"/>
        <v/>
      </c>
      <c r="Q66" s="10">
        <f t="shared" ref="Q66:Q129" si="18">H66</f>
        <v>0</v>
      </c>
      <c r="R66" s="10" t="str">
        <f ca="1">IFERROR(IF(IFERROR(VLOOKUP(Q66,F.SL!F:O,10,FALSE),0)=0,IF(IFERROR(VLOOKUP(Q66,SF.SL!F:O,10,FALSE),0)=0,N66,IFERROR(VLOOKUP(Q66,SF.SL!F:O,10,FALSE),0)),IFERROR(VLOOKUP(Q66,F.SL!F:O,10,FALSE),0)),"")</f>
        <v/>
      </c>
      <c r="S66" s="10" t="str">
        <f t="shared" ref="S66:S129" ca="1" si="19">IFERROR(R66+J66,"")</f>
        <v/>
      </c>
      <c r="T66" s="10" t="str">
        <f t="shared" ca="1" si="10"/>
        <v/>
      </c>
      <c r="U66" s="10">
        <f t="shared" si="11"/>
        <v>0</v>
      </c>
      <c r="V66" s="65" t="str">
        <f t="shared" si="15"/>
        <v/>
      </c>
      <c r="W66" s="10" t="str">
        <f>IFERROR(VLOOKUP(H66,Q3.R!E:J,6,FALSE),"")</f>
        <v/>
      </c>
      <c r="X66" s="10" t="str">
        <f>IFERROR(VLOOKUP(H66,Q4.R!E:J,6,FALSE),"")</f>
        <v/>
      </c>
    </row>
    <row r="67" spans="2:24" ht="21" customHeight="1">
      <c r="B67" s="10">
        <f t="shared" ref="B67:B130" si="20">H67</f>
        <v>0</v>
      </c>
      <c r="C67" s="10" t="str">
        <f t="shared" si="16"/>
        <v/>
      </c>
      <c r="D67" s="40">
        <f t="shared" ref="D67:D130" si="21">ROW()-1</f>
        <v>66</v>
      </c>
      <c r="I67" s="10">
        <v>0.72499199406838188</v>
      </c>
      <c r="J67" s="10" t="str">
        <f t="shared" si="17"/>
        <v/>
      </c>
      <c r="K67" s="10" t="str">
        <f>IFERROR(VLOOKUP(H67,Q1.R!E:J,6,FALSE),"")</f>
        <v/>
      </c>
      <c r="L67" s="10" t="str">
        <f>IFERROR(VLOOKUP(H67,Q2.R!E:J,6,FALSE),"")</f>
        <v/>
      </c>
      <c r="M67" s="10" t="str">
        <f t="shared" ref="M67:M130" si="22">IFERROR(K67*L67*W67*X67,"")</f>
        <v/>
      </c>
      <c r="N67" s="10" t="str">
        <f t="shared" ref="N67:N130" si="23">IFERROR(RANK(M67,M:M,1),"")</f>
        <v/>
      </c>
      <c r="O67" s="10" t="str">
        <f t="shared" ref="O67:O130" si="24">IFERROR(N67*100+J67,"")</f>
        <v/>
      </c>
      <c r="P67" s="10" t="str">
        <f t="shared" ref="P67:P130" si="25">IFERROR(RANK(O67,O:O,1),"")</f>
        <v/>
      </c>
      <c r="Q67" s="10">
        <f t="shared" si="18"/>
        <v>0</v>
      </c>
      <c r="R67" s="10" t="str">
        <f ca="1">IFERROR(IF(IFERROR(VLOOKUP(Q67,F.SL!F:O,10,FALSE),0)=0,IF(IFERROR(VLOOKUP(Q67,SF.SL!F:O,10,FALSE),0)=0,N67,IFERROR(VLOOKUP(Q67,SF.SL!F:O,10,FALSE),0)),IFERROR(VLOOKUP(Q67,F.SL!F:O,10,FALSE),0)),"")</f>
        <v/>
      </c>
      <c r="S67" s="10" t="str">
        <f t="shared" ca="1" si="19"/>
        <v/>
      </c>
      <c r="T67" s="10" t="str">
        <f t="shared" ref="T67:T130" ca="1" si="26">IFERROR(RANK(S67,S:S,1),"")</f>
        <v/>
      </c>
      <c r="U67" s="10">
        <f t="shared" ref="U67:U130" si="27">Q67</f>
        <v>0</v>
      </c>
      <c r="V67" s="65" t="str">
        <f t="shared" ref="V67:V130" si="28">IFERROR(1/COUNTIF(G:G,G67),"")</f>
        <v/>
      </c>
      <c r="W67" s="10" t="str">
        <f>IFERROR(VLOOKUP(H67,Q3.R!E:J,6,FALSE),"")</f>
        <v/>
      </c>
      <c r="X67" s="10" t="str">
        <f>IFERROR(VLOOKUP(H67,Q4.R!E:J,6,FALSE),"")</f>
        <v/>
      </c>
    </row>
    <row r="68" spans="2:24" ht="21" customHeight="1">
      <c r="B68" s="10">
        <f t="shared" si="20"/>
        <v>0</v>
      </c>
      <c r="C68" s="10" t="str">
        <f t="shared" si="16"/>
        <v/>
      </c>
      <c r="D68" s="40">
        <f t="shared" si="21"/>
        <v>67</v>
      </c>
      <c r="I68" s="10">
        <v>1.9829433086261394E-3</v>
      </c>
      <c r="J68" s="10" t="str">
        <f t="shared" si="17"/>
        <v/>
      </c>
      <c r="K68" s="10" t="str">
        <f>IFERROR(VLOOKUP(H68,Q1.R!E:J,6,FALSE),"")</f>
        <v/>
      </c>
      <c r="L68" s="10" t="str">
        <f>IFERROR(VLOOKUP(H68,Q2.R!E:J,6,FALSE),"")</f>
        <v/>
      </c>
      <c r="M68" s="10" t="str">
        <f t="shared" si="22"/>
        <v/>
      </c>
      <c r="N68" s="10" t="str">
        <f t="shared" si="23"/>
        <v/>
      </c>
      <c r="O68" s="10" t="str">
        <f t="shared" si="24"/>
        <v/>
      </c>
      <c r="P68" s="10" t="str">
        <f t="shared" si="25"/>
        <v/>
      </c>
      <c r="Q68" s="10">
        <f t="shared" si="18"/>
        <v>0</v>
      </c>
      <c r="R68" s="10" t="str">
        <f ca="1">IFERROR(IF(IFERROR(VLOOKUP(Q68,F.SL!F:O,10,FALSE),0)=0,IF(IFERROR(VLOOKUP(Q68,SF.SL!F:O,10,FALSE),0)=0,N68,IFERROR(VLOOKUP(Q68,SF.SL!F:O,10,FALSE),0)),IFERROR(VLOOKUP(Q68,F.SL!F:O,10,FALSE),0)),"")</f>
        <v/>
      </c>
      <c r="S68" s="10" t="str">
        <f t="shared" ca="1" si="19"/>
        <v/>
      </c>
      <c r="T68" s="10" t="str">
        <f t="shared" ca="1" si="26"/>
        <v/>
      </c>
      <c r="U68" s="10">
        <f t="shared" si="27"/>
        <v>0</v>
      </c>
      <c r="V68" s="65" t="str">
        <f t="shared" si="28"/>
        <v/>
      </c>
      <c r="W68" s="10" t="str">
        <f>IFERROR(VLOOKUP(H68,Q3.R!E:J,6,FALSE),"")</f>
        <v/>
      </c>
      <c r="X68" s="10" t="str">
        <f>IFERROR(VLOOKUP(H68,Q4.R!E:J,6,FALSE),"")</f>
        <v/>
      </c>
    </row>
    <row r="69" spans="2:24" ht="21" customHeight="1">
      <c r="B69" s="10">
        <f t="shared" si="20"/>
        <v>0</v>
      </c>
      <c r="C69" s="10" t="str">
        <f t="shared" si="16"/>
        <v/>
      </c>
      <c r="D69" s="40">
        <f t="shared" si="21"/>
        <v>68</v>
      </c>
      <c r="I69" s="10">
        <v>1.8638764664891116E-3</v>
      </c>
      <c r="J69" s="10" t="str">
        <f t="shared" si="17"/>
        <v/>
      </c>
      <c r="K69" s="10" t="str">
        <f>IFERROR(VLOOKUP(H69,Q1.R!E:J,6,FALSE),"")</f>
        <v/>
      </c>
      <c r="L69" s="10" t="str">
        <f>IFERROR(VLOOKUP(H69,Q2.R!E:J,6,FALSE),"")</f>
        <v/>
      </c>
      <c r="M69" s="10" t="str">
        <f t="shared" si="22"/>
        <v/>
      </c>
      <c r="N69" s="10" t="str">
        <f t="shared" si="23"/>
        <v/>
      </c>
      <c r="O69" s="10" t="str">
        <f t="shared" si="24"/>
        <v/>
      </c>
      <c r="P69" s="10" t="str">
        <f t="shared" si="25"/>
        <v/>
      </c>
      <c r="Q69" s="10">
        <f t="shared" si="18"/>
        <v>0</v>
      </c>
      <c r="R69" s="10" t="str">
        <f ca="1">IFERROR(IF(IFERROR(VLOOKUP(Q69,F.SL!F:O,10,FALSE),0)=0,IF(IFERROR(VLOOKUP(Q69,SF.SL!F:O,10,FALSE),0)=0,N69,IFERROR(VLOOKUP(Q69,SF.SL!F:O,10,FALSE),0)),IFERROR(VLOOKUP(Q69,F.SL!F:O,10,FALSE),0)),"")</f>
        <v/>
      </c>
      <c r="S69" s="10" t="str">
        <f t="shared" ca="1" si="19"/>
        <v/>
      </c>
      <c r="T69" s="10" t="str">
        <f t="shared" ca="1" si="26"/>
        <v/>
      </c>
      <c r="U69" s="10">
        <f t="shared" si="27"/>
        <v>0</v>
      </c>
      <c r="V69" s="65" t="str">
        <f t="shared" si="28"/>
        <v/>
      </c>
      <c r="W69" s="10" t="str">
        <f>IFERROR(VLOOKUP(H69,Q3.R!E:J,6,FALSE),"")</f>
        <v/>
      </c>
      <c r="X69" s="10" t="str">
        <f>IFERROR(VLOOKUP(H69,Q4.R!E:J,6,FALSE),"")</f>
        <v/>
      </c>
    </row>
    <row r="70" spans="2:24" ht="21" customHeight="1">
      <c r="B70" s="10">
        <f t="shared" si="20"/>
        <v>0</v>
      </c>
      <c r="C70" s="10" t="str">
        <f t="shared" si="16"/>
        <v/>
      </c>
      <c r="D70" s="40">
        <f t="shared" si="21"/>
        <v>69</v>
      </c>
      <c r="I70" s="10">
        <v>0.28968346694400005</v>
      </c>
      <c r="J70" s="10" t="str">
        <f t="shared" si="17"/>
        <v/>
      </c>
      <c r="K70" s="10" t="str">
        <f>IFERROR(VLOOKUP(H70,Q1.R!E:J,6,FALSE),"")</f>
        <v/>
      </c>
      <c r="L70" s="10" t="str">
        <f>IFERROR(VLOOKUP(H70,Q2.R!E:J,6,FALSE),"")</f>
        <v/>
      </c>
      <c r="M70" s="10" t="str">
        <f t="shared" si="22"/>
        <v/>
      </c>
      <c r="N70" s="10" t="str">
        <f t="shared" si="23"/>
        <v/>
      </c>
      <c r="O70" s="10" t="str">
        <f t="shared" si="24"/>
        <v/>
      </c>
      <c r="P70" s="10" t="str">
        <f t="shared" si="25"/>
        <v/>
      </c>
      <c r="Q70" s="10">
        <f t="shared" si="18"/>
        <v>0</v>
      </c>
      <c r="R70" s="10" t="str">
        <f ca="1">IFERROR(IF(IFERROR(VLOOKUP(Q70,F.SL!F:O,10,FALSE),0)=0,IF(IFERROR(VLOOKUP(Q70,SF.SL!F:O,10,FALSE),0)=0,N70,IFERROR(VLOOKUP(Q70,SF.SL!F:O,10,FALSE),0)),IFERROR(VLOOKUP(Q70,F.SL!F:O,10,FALSE),0)),"")</f>
        <v/>
      </c>
      <c r="S70" s="10" t="str">
        <f t="shared" ca="1" si="19"/>
        <v/>
      </c>
      <c r="T70" s="10" t="str">
        <f t="shared" ca="1" si="26"/>
        <v/>
      </c>
      <c r="U70" s="10">
        <f t="shared" si="27"/>
        <v>0</v>
      </c>
      <c r="V70" s="65" t="str">
        <f t="shared" si="28"/>
        <v/>
      </c>
      <c r="W70" s="10" t="str">
        <f>IFERROR(VLOOKUP(H70,Q3.R!E:J,6,FALSE),"")</f>
        <v/>
      </c>
      <c r="X70" s="10" t="str">
        <f>IFERROR(VLOOKUP(H70,Q4.R!E:J,6,FALSE),"")</f>
        <v/>
      </c>
    </row>
    <row r="71" spans="2:24" ht="21" customHeight="1">
      <c r="B71" s="10">
        <f t="shared" si="20"/>
        <v>0</v>
      </c>
      <c r="C71" s="10" t="str">
        <f t="shared" si="16"/>
        <v/>
      </c>
      <c r="D71" s="40">
        <f t="shared" si="21"/>
        <v>70</v>
      </c>
      <c r="I71" s="10">
        <v>0.30483423977652635</v>
      </c>
      <c r="J71" s="10" t="str">
        <f t="shared" si="17"/>
        <v/>
      </c>
      <c r="K71" s="10" t="str">
        <f>IFERROR(VLOOKUP(H71,Q1.R!E:J,6,FALSE),"")</f>
        <v/>
      </c>
      <c r="L71" s="10" t="str">
        <f>IFERROR(VLOOKUP(H71,Q2.R!E:J,6,FALSE),"")</f>
        <v/>
      </c>
      <c r="M71" s="10" t="str">
        <f t="shared" si="22"/>
        <v/>
      </c>
      <c r="N71" s="10" t="str">
        <f t="shared" si="23"/>
        <v/>
      </c>
      <c r="O71" s="10" t="str">
        <f t="shared" si="24"/>
        <v/>
      </c>
      <c r="P71" s="10" t="str">
        <f t="shared" si="25"/>
        <v/>
      </c>
      <c r="Q71" s="10">
        <f t="shared" si="18"/>
        <v>0</v>
      </c>
      <c r="R71" s="10" t="str">
        <f ca="1">IFERROR(IF(IFERROR(VLOOKUP(Q71,F.SL!F:O,10,FALSE),0)=0,IF(IFERROR(VLOOKUP(Q71,SF.SL!F:O,10,FALSE),0)=0,N71,IFERROR(VLOOKUP(Q71,SF.SL!F:O,10,FALSE),0)),IFERROR(VLOOKUP(Q71,F.SL!F:O,10,FALSE),0)),"")</f>
        <v/>
      </c>
      <c r="S71" s="10" t="str">
        <f t="shared" ca="1" si="19"/>
        <v/>
      </c>
      <c r="T71" s="10" t="str">
        <f t="shared" ca="1" si="26"/>
        <v/>
      </c>
      <c r="U71" s="10">
        <f t="shared" si="27"/>
        <v>0</v>
      </c>
      <c r="V71" s="65" t="str">
        <f t="shared" si="28"/>
        <v/>
      </c>
      <c r="W71" s="10" t="str">
        <f>IFERROR(VLOOKUP(H71,Q3.R!E:J,6,FALSE),"")</f>
        <v/>
      </c>
      <c r="X71" s="10" t="str">
        <f>IFERROR(VLOOKUP(H71,Q4.R!E:J,6,FALSE),"")</f>
        <v/>
      </c>
    </row>
    <row r="72" spans="2:24" ht="21" customHeight="1">
      <c r="B72" s="10">
        <f t="shared" si="20"/>
        <v>0</v>
      </c>
      <c r="C72" s="10" t="str">
        <f t="shared" si="16"/>
        <v/>
      </c>
      <c r="D72" s="40">
        <f t="shared" si="21"/>
        <v>71</v>
      </c>
      <c r="I72" s="10">
        <v>0.10828620477144324</v>
      </c>
      <c r="J72" s="10" t="str">
        <f t="shared" si="17"/>
        <v/>
      </c>
      <c r="K72" s="10" t="str">
        <f>IFERROR(VLOOKUP(H72,Q1.R!E:J,6,FALSE),"")</f>
        <v/>
      </c>
      <c r="L72" s="10" t="str">
        <f>IFERROR(VLOOKUP(H72,Q2.R!E:J,6,FALSE),"")</f>
        <v/>
      </c>
      <c r="M72" s="10" t="str">
        <f t="shared" si="22"/>
        <v/>
      </c>
      <c r="N72" s="10" t="str">
        <f t="shared" si="23"/>
        <v/>
      </c>
      <c r="O72" s="10" t="str">
        <f t="shared" si="24"/>
        <v/>
      </c>
      <c r="P72" s="10" t="str">
        <f t="shared" si="25"/>
        <v/>
      </c>
      <c r="Q72" s="10">
        <f t="shared" si="18"/>
        <v>0</v>
      </c>
      <c r="R72" s="10" t="str">
        <f ca="1">IFERROR(IF(IFERROR(VLOOKUP(Q72,F.SL!F:O,10,FALSE),0)=0,IF(IFERROR(VLOOKUP(Q72,SF.SL!F:O,10,FALSE),0)=0,N72,IFERROR(VLOOKUP(Q72,SF.SL!F:O,10,FALSE),0)),IFERROR(VLOOKUP(Q72,F.SL!F:O,10,FALSE),0)),"")</f>
        <v/>
      </c>
      <c r="S72" s="10" t="str">
        <f t="shared" ca="1" si="19"/>
        <v/>
      </c>
      <c r="T72" s="10" t="str">
        <f t="shared" ca="1" si="26"/>
        <v/>
      </c>
      <c r="U72" s="10">
        <f t="shared" si="27"/>
        <v>0</v>
      </c>
      <c r="V72" s="65" t="str">
        <f t="shared" si="28"/>
        <v/>
      </c>
      <c r="W72" s="10" t="str">
        <f>IFERROR(VLOOKUP(H72,Q3.R!E:J,6,FALSE),"")</f>
        <v/>
      </c>
      <c r="X72" s="10" t="str">
        <f>IFERROR(VLOOKUP(H72,Q4.R!E:J,6,FALSE),"")</f>
        <v/>
      </c>
    </row>
    <row r="73" spans="2:24" ht="21" customHeight="1">
      <c r="B73" s="10">
        <f t="shared" si="20"/>
        <v>0</v>
      </c>
      <c r="C73" s="10" t="str">
        <f t="shared" si="16"/>
        <v/>
      </c>
      <c r="D73" s="40">
        <f t="shared" si="21"/>
        <v>72</v>
      </c>
      <c r="I73" s="10">
        <v>0.11149468793248252</v>
      </c>
      <c r="J73" s="10" t="str">
        <f t="shared" si="17"/>
        <v/>
      </c>
      <c r="K73" s="10" t="str">
        <f>IFERROR(VLOOKUP(H73,Q1.R!E:J,6,FALSE),"")</f>
        <v/>
      </c>
      <c r="L73" s="10" t="str">
        <f>IFERROR(VLOOKUP(H73,Q2.R!E:J,6,FALSE),"")</f>
        <v/>
      </c>
      <c r="M73" s="10" t="str">
        <f t="shared" si="22"/>
        <v/>
      </c>
      <c r="N73" s="10" t="str">
        <f t="shared" si="23"/>
        <v/>
      </c>
      <c r="O73" s="10" t="str">
        <f t="shared" si="24"/>
        <v/>
      </c>
      <c r="P73" s="10" t="str">
        <f t="shared" si="25"/>
        <v/>
      </c>
      <c r="Q73" s="10">
        <f t="shared" si="18"/>
        <v>0</v>
      </c>
      <c r="R73" s="10" t="str">
        <f ca="1">IFERROR(IF(IFERROR(VLOOKUP(Q73,F.SL!F:O,10,FALSE),0)=0,IF(IFERROR(VLOOKUP(Q73,SF.SL!F:O,10,FALSE),0)=0,N73,IFERROR(VLOOKUP(Q73,SF.SL!F:O,10,FALSE),0)),IFERROR(VLOOKUP(Q73,F.SL!F:O,10,FALSE),0)),"")</f>
        <v/>
      </c>
      <c r="S73" s="10" t="str">
        <f t="shared" ca="1" si="19"/>
        <v/>
      </c>
      <c r="T73" s="10" t="str">
        <f t="shared" ca="1" si="26"/>
        <v/>
      </c>
      <c r="U73" s="10">
        <f t="shared" si="27"/>
        <v>0</v>
      </c>
      <c r="V73" s="65" t="str">
        <f t="shared" si="28"/>
        <v/>
      </c>
      <c r="W73" s="10" t="str">
        <f>IFERROR(VLOOKUP(H73,Q3.R!E:J,6,FALSE),"")</f>
        <v/>
      </c>
      <c r="X73" s="10" t="str">
        <f>IFERROR(VLOOKUP(H73,Q4.R!E:J,6,FALSE),"")</f>
        <v/>
      </c>
    </row>
    <row r="74" spans="2:24" ht="21" customHeight="1">
      <c r="B74" s="10">
        <f t="shared" si="20"/>
        <v>0</v>
      </c>
      <c r="C74" s="10" t="str">
        <f t="shared" si="16"/>
        <v/>
      </c>
      <c r="D74" s="40">
        <f t="shared" si="21"/>
        <v>73</v>
      </c>
      <c r="I74" s="10">
        <v>0.17347795448148184</v>
      </c>
      <c r="J74" s="10" t="str">
        <f t="shared" si="17"/>
        <v/>
      </c>
      <c r="K74" s="10" t="str">
        <f>IFERROR(VLOOKUP(H74,Q1.R!E:J,6,FALSE),"")</f>
        <v/>
      </c>
      <c r="L74" s="10" t="str">
        <f>IFERROR(VLOOKUP(H74,Q2.R!E:J,6,FALSE),"")</f>
        <v/>
      </c>
      <c r="M74" s="10" t="str">
        <f t="shared" si="22"/>
        <v/>
      </c>
      <c r="N74" s="10" t="str">
        <f t="shared" si="23"/>
        <v/>
      </c>
      <c r="O74" s="10" t="str">
        <f t="shared" si="24"/>
        <v/>
      </c>
      <c r="P74" s="10" t="str">
        <f t="shared" si="25"/>
        <v/>
      </c>
      <c r="Q74" s="10">
        <f t="shared" si="18"/>
        <v>0</v>
      </c>
      <c r="R74" s="10" t="str">
        <f ca="1">IFERROR(IF(IFERROR(VLOOKUP(Q74,F.SL!F:O,10,FALSE),0)=0,IF(IFERROR(VLOOKUP(Q74,SF.SL!F:O,10,FALSE),0)=0,N74,IFERROR(VLOOKUP(Q74,SF.SL!F:O,10,FALSE),0)),IFERROR(VLOOKUP(Q74,F.SL!F:O,10,FALSE),0)),"")</f>
        <v/>
      </c>
      <c r="S74" s="10" t="str">
        <f t="shared" ca="1" si="19"/>
        <v/>
      </c>
      <c r="T74" s="10" t="str">
        <f t="shared" ca="1" si="26"/>
        <v/>
      </c>
      <c r="U74" s="10">
        <f t="shared" si="27"/>
        <v>0</v>
      </c>
      <c r="V74" s="65" t="str">
        <f t="shared" si="28"/>
        <v/>
      </c>
      <c r="W74" s="10" t="str">
        <f>IFERROR(VLOOKUP(H74,Q3.R!E:J,6,FALSE),"")</f>
        <v/>
      </c>
      <c r="X74" s="10" t="str">
        <f>IFERROR(VLOOKUP(H74,Q4.R!E:J,6,FALSE),"")</f>
        <v/>
      </c>
    </row>
    <row r="75" spans="2:24" ht="21" customHeight="1">
      <c r="B75" s="10">
        <f t="shared" si="20"/>
        <v>0</v>
      </c>
      <c r="C75" s="10" t="str">
        <f t="shared" si="16"/>
        <v/>
      </c>
      <c r="D75" s="40">
        <f t="shared" si="21"/>
        <v>74</v>
      </c>
      <c r="I75" s="10">
        <v>0.90025983193697678</v>
      </c>
      <c r="J75" s="10" t="str">
        <f t="shared" si="17"/>
        <v/>
      </c>
      <c r="K75" s="10" t="str">
        <f>IFERROR(VLOOKUP(H75,Q1.R!E:J,6,FALSE),"")</f>
        <v/>
      </c>
      <c r="L75" s="10" t="str">
        <f>IFERROR(VLOOKUP(H75,Q2.R!E:J,6,FALSE),"")</f>
        <v/>
      </c>
      <c r="M75" s="10" t="str">
        <f t="shared" si="22"/>
        <v/>
      </c>
      <c r="N75" s="10" t="str">
        <f t="shared" si="23"/>
        <v/>
      </c>
      <c r="O75" s="10" t="str">
        <f t="shared" si="24"/>
        <v/>
      </c>
      <c r="P75" s="10" t="str">
        <f t="shared" si="25"/>
        <v/>
      </c>
      <c r="Q75" s="10">
        <f t="shared" si="18"/>
        <v>0</v>
      </c>
      <c r="R75" s="10" t="str">
        <f ca="1">IFERROR(IF(IFERROR(VLOOKUP(Q75,F.SL!F:O,10,FALSE),0)=0,IF(IFERROR(VLOOKUP(Q75,SF.SL!F:O,10,FALSE),0)=0,N75,IFERROR(VLOOKUP(Q75,SF.SL!F:O,10,FALSE),0)),IFERROR(VLOOKUP(Q75,F.SL!F:O,10,FALSE),0)),"")</f>
        <v/>
      </c>
      <c r="S75" s="10" t="str">
        <f t="shared" ca="1" si="19"/>
        <v/>
      </c>
      <c r="T75" s="10" t="str">
        <f t="shared" ca="1" si="26"/>
        <v/>
      </c>
      <c r="U75" s="10">
        <f t="shared" si="27"/>
        <v>0</v>
      </c>
      <c r="V75" s="65" t="str">
        <f t="shared" si="28"/>
        <v/>
      </c>
      <c r="W75" s="10" t="str">
        <f>IFERROR(VLOOKUP(H75,Q3.R!E:J,6,FALSE),"")</f>
        <v/>
      </c>
      <c r="X75" s="10" t="str">
        <f>IFERROR(VLOOKUP(H75,Q4.R!E:J,6,FALSE),"")</f>
        <v/>
      </c>
    </row>
    <row r="76" spans="2:24" ht="21" customHeight="1">
      <c r="B76" s="10">
        <f t="shared" si="20"/>
        <v>0</v>
      </c>
      <c r="C76" s="10" t="str">
        <f t="shared" si="16"/>
        <v/>
      </c>
      <c r="D76" s="40">
        <f t="shared" si="21"/>
        <v>75</v>
      </c>
      <c r="I76" s="10">
        <v>0.30390730362282603</v>
      </c>
      <c r="J76" s="10" t="str">
        <f t="shared" si="17"/>
        <v/>
      </c>
      <c r="K76" s="10" t="str">
        <f>IFERROR(VLOOKUP(H76,Q1.R!E:J,6,FALSE),"")</f>
        <v/>
      </c>
      <c r="L76" s="10" t="str">
        <f>IFERROR(VLOOKUP(H76,Q2.R!E:J,6,FALSE),"")</f>
        <v/>
      </c>
      <c r="M76" s="10" t="str">
        <f t="shared" si="22"/>
        <v/>
      </c>
      <c r="N76" s="10" t="str">
        <f t="shared" si="23"/>
        <v/>
      </c>
      <c r="O76" s="10" t="str">
        <f t="shared" si="24"/>
        <v/>
      </c>
      <c r="P76" s="10" t="str">
        <f t="shared" si="25"/>
        <v/>
      </c>
      <c r="Q76" s="10">
        <f t="shared" si="18"/>
        <v>0</v>
      </c>
      <c r="R76" s="10" t="str">
        <f ca="1">IFERROR(IF(IFERROR(VLOOKUP(Q76,F.SL!F:O,10,FALSE),0)=0,IF(IFERROR(VLOOKUP(Q76,SF.SL!F:O,10,FALSE),0)=0,N76,IFERROR(VLOOKUP(Q76,SF.SL!F:O,10,FALSE),0)),IFERROR(VLOOKUP(Q76,F.SL!F:O,10,FALSE),0)),"")</f>
        <v/>
      </c>
      <c r="S76" s="10" t="str">
        <f t="shared" ca="1" si="19"/>
        <v/>
      </c>
      <c r="T76" s="10" t="str">
        <f t="shared" ca="1" si="26"/>
        <v/>
      </c>
      <c r="U76" s="10">
        <f t="shared" si="27"/>
        <v>0</v>
      </c>
      <c r="V76" s="65" t="str">
        <f t="shared" si="28"/>
        <v/>
      </c>
      <c r="W76" s="10" t="str">
        <f>IFERROR(VLOOKUP(H76,Q3.R!E:J,6,FALSE),"")</f>
        <v/>
      </c>
      <c r="X76" s="10" t="str">
        <f>IFERROR(VLOOKUP(H76,Q4.R!E:J,6,FALSE),"")</f>
        <v/>
      </c>
    </row>
    <row r="77" spans="2:24" ht="21" customHeight="1">
      <c r="B77" s="10">
        <f t="shared" si="20"/>
        <v>0</v>
      </c>
      <c r="C77" s="10" t="str">
        <f t="shared" si="16"/>
        <v/>
      </c>
      <c r="D77" s="40">
        <f t="shared" si="21"/>
        <v>76</v>
      </c>
      <c r="I77" s="10">
        <v>0.28461366788342501</v>
      </c>
      <c r="J77" s="10" t="str">
        <f t="shared" si="17"/>
        <v/>
      </c>
      <c r="K77" s="10" t="str">
        <f>IFERROR(VLOOKUP(H77,Q1.R!E:J,6,FALSE),"")</f>
        <v/>
      </c>
      <c r="L77" s="10" t="str">
        <f>IFERROR(VLOOKUP(H77,Q2.R!E:J,6,FALSE),"")</f>
        <v/>
      </c>
      <c r="M77" s="10" t="str">
        <f t="shared" si="22"/>
        <v/>
      </c>
      <c r="N77" s="10" t="str">
        <f t="shared" si="23"/>
        <v/>
      </c>
      <c r="O77" s="10" t="str">
        <f t="shared" si="24"/>
        <v/>
      </c>
      <c r="P77" s="10" t="str">
        <f t="shared" si="25"/>
        <v/>
      </c>
      <c r="Q77" s="10">
        <f t="shared" si="18"/>
        <v>0</v>
      </c>
      <c r="R77" s="10" t="str">
        <f ca="1">IFERROR(IF(IFERROR(VLOOKUP(Q77,F.SL!F:O,10,FALSE),0)=0,IF(IFERROR(VLOOKUP(Q77,SF.SL!F:O,10,FALSE),0)=0,N77,IFERROR(VLOOKUP(Q77,SF.SL!F:O,10,FALSE),0)),IFERROR(VLOOKUP(Q77,F.SL!F:O,10,FALSE),0)),"")</f>
        <v/>
      </c>
      <c r="S77" s="10" t="str">
        <f t="shared" ca="1" si="19"/>
        <v/>
      </c>
      <c r="T77" s="10" t="str">
        <f t="shared" ca="1" si="26"/>
        <v/>
      </c>
      <c r="U77" s="10">
        <f t="shared" si="27"/>
        <v>0</v>
      </c>
      <c r="V77" s="65" t="str">
        <f t="shared" si="28"/>
        <v/>
      </c>
      <c r="W77" s="10" t="str">
        <f>IFERROR(VLOOKUP(H77,Q3.R!E:J,6,FALSE),"")</f>
        <v/>
      </c>
      <c r="X77" s="10" t="str">
        <f>IFERROR(VLOOKUP(H77,Q4.R!E:J,6,FALSE),"")</f>
        <v/>
      </c>
    </row>
    <row r="78" spans="2:24" ht="21" customHeight="1">
      <c r="B78" s="10">
        <f t="shared" si="20"/>
        <v>0</v>
      </c>
      <c r="C78" s="10" t="str">
        <f t="shared" si="16"/>
        <v/>
      </c>
      <c r="D78" s="40">
        <f t="shared" si="21"/>
        <v>77</v>
      </c>
      <c r="I78" s="10">
        <v>0.74099693497619989</v>
      </c>
      <c r="J78" s="10" t="str">
        <f t="shared" si="17"/>
        <v/>
      </c>
      <c r="K78" s="10" t="str">
        <f>IFERROR(VLOOKUP(H78,Q1.R!E:J,6,FALSE),"")</f>
        <v/>
      </c>
      <c r="L78" s="10" t="str">
        <f>IFERROR(VLOOKUP(H78,Q2.R!E:J,6,FALSE),"")</f>
        <v/>
      </c>
      <c r="M78" s="10" t="str">
        <f t="shared" si="22"/>
        <v/>
      </c>
      <c r="N78" s="10" t="str">
        <f t="shared" si="23"/>
        <v/>
      </c>
      <c r="O78" s="10" t="str">
        <f t="shared" si="24"/>
        <v/>
      </c>
      <c r="P78" s="10" t="str">
        <f t="shared" si="25"/>
        <v/>
      </c>
      <c r="Q78" s="10">
        <f t="shared" si="18"/>
        <v>0</v>
      </c>
      <c r="R78" s="10" t="str">
        <f ca="1">IFERROR(IF(IFERROR(VLOOKUP(Q78,F.SL!F:O,10,FALSE),0)=0,IF(IFERROR(VLOOKUP(Q78,SF.SL!F:O,10,FALSE),0)=0,N78,IFERROR(VLOOKUP(Q78,SF.SL!F:O,10,FALSE),0)),IFERROR(VLOOKUP(Q78,F.SL!F:O,10,FALSE),0)),"")</f>
        <v/>
      </c>
      <c r="S78" s="10" t="str">
        <f t="shared" ca="1" si="19"/>
        <v/>
      </c>
      <c r="T78" s="10" t="str">
        <f t="shared" ca="1" si="26"/>
        <v/>
      </c>
      <c r="U78" s="10">
        <f t="shared" si="27"/>
        <v>0</v>
      </c>
      <c r="V78" s="65" t="str">
        <f t="shared" si="28"/>
        <v/>
      </c>
      <c r="W78" s="10" t="str">
        <f>IFERROR(VLOOKUP(H78,Q3.R!E:J,6,FALSE),"")</f>
        <v/>
      </c>
      <c r="X78" s="10" t="str">
        <f>IFERROR(VLOOKUP(H78,Q4.R!E:J,6,FALSE),"")</f>
        <v/>
      </c>
    </row>
    <row r="79" spans="2:24" ht="21" customHeight="1">
      <c r="B79" s="10">
        <f t="shared" si="20"/>
        <v>0</v>
      </c>
      <c r="C79" s="10" t="str">
        <f t="shared" si="16"/>
        <v/>
      </c>
      <c r="D79" s="40">
        <f t="shared" si="21"/>
        <v>78</v>
      </c>
      <c r="I79" s="10">
        <v>0.3710327690270121</v>
      </c>
      <c r="J79" s="10" t="str">
        <f t="shared" si="17"/>
        <v/>
      </c>
      <c r="K79" s="10" t="str">
        <f>IFERROR(VLOOKUP(H79,Q1.R!E:J,6,FALSE),"")</f>
        <v/>
      </c>
      <c r="L79" s="10" t="str">
        <f>IFERROR(VLOOKUP(H79,Q2.R!E:J,6,FALSE),"")</f>
        <v/>
      </c>
      <c r="M79" s="10" t="str">
        <f t="shared" si="22"/>
        <v/>
      </c>
      <c r="N79" s="10" t="str">
        <f t="shared" si="23"/>
        <v/>
      </c>
      <c r="O79" s="10" t="str">
        <f t="shared" si="24"/>
        <v/>
      </c>
      <c r="P79" s="10" t="str">
        <f t="shared" si="25"/>
        <v/>
      </c>
      <c r="Q79" s="10">
        <f t="shared" si="18"/>
        <v>0</v>
      </c>
      <c r="R79" s="10" t="str">
        <f ca="1">IFERROR(IF(IFERROR(VLOOKUP(Q79,F.SL!F:O,10,FALSE),0)=0,IF(IFERROR(VLOOKUP(Q79,SF.SL!F:O,10,FALSE),0)=0,N79,IFERROR(VLOOKUP(Q79,SF.SL!F:O,10,FALSE),0)),IFERROR(VLOOKUP(Q79,F.SL!F:O,10,FALSE),0)),"")</f>
        <v/>
      </c>
      <c r="S79" s="10" t="str">
        <f t="shared" ca="1" si="19"/>
        <v/>
      </c>
      <c r="T79" s="10" t="str">
        <f t="shared" ca="1" si="26"/>
        <v/>
      </c>
      <c r="U79" s="10">
        <f t="shared" si="27"/>
        <v>0</v>
      </c>
      <c r="V79" s="65" t="str">
        <f t="shared" si="28"/>
        <v/>
      </c>
      <c r="W79" s="10" t="str">
        <f>IFERROR(VLOOKUP(H79,Q3.R!E:J,6,FALSE),"")</f>
        <v/>
      </c>
      <c r="X79" s="10" t="str">
        <f>IFERROR(VLOOKUP(H79,Q4.R!E:J,6,FALSE),"")</f>
        <v/>
      </c>
    </row>
    <row r="80" spans="2:24" ht="21" customHeight="1">
      <c r="B80" s="10">
        <f t="shared" si="20"/>
        <v>0</v>
      </c>
      <c r="C80" s="10" t="str">
        <f t="shared" si="16"/>
        <v/>
      </c>
      <c r="D80" s="40">
        <f t="shared" si="21"/>
        <v>79</v>
      </c>
      <c r="I80" s="10">
        <v>0.28838342214832058</v>
      </c>
      <c r="J80" s="10" t="str">
        <f t="shared" si="17"/>
        <v/>
      </c>
      <c r="K80" s="10" t="str">
        <f>IFERROR(VLOOKUP(H80,Q1.R!E:J,6,FALSE),"")</f>
        <v/>
      </c>
      <c r="L80" s="10" t="str">
        <f>IFERROR(VLOOKUP(H80,Q2.R!E:J,6,FALSE),"")</f>
        <v/>
      </c>
      <c r="M80" s="10" t="str">
        <f t="shared" si="22"/>
        <v/>
      </c>
      <c r="N80" s="10" t="str">
        <f t="shared" si="23"/>
        <v/>
      </c>
      <c r="O80" s="10" t="str">
        <f t="shared" si="24"/>
        <v/>
      </c>
      <c r="P80" s="10" t="str">
        <f t="shared" si="25"/>
        <v/>
      </c>
      <c r="Q80" s="10">
        <f t="shared" si="18"/>
        <v>0</v>
      </c>
      <c r="R80" s="10" t="str">
        <f ca="1">IFERROR(IF(IFERROR(VLOOKUP(Q80,F.SL!F:O,10,FALSE),0)=0,IF(IFERROR(VLOOKUP(Q80,SF.SL!F:O,10,FALSE),0)=0,N80,IFERROR(VLOOKUP(Q80,SF.SL!F:O,10,FALSE),0)),IFERROR(VLOOKUP(Q80,F.SL!F:O,10,FALSE),0)),"")</f>
        <v/>
      </c>
      <c r="S80" s="10" t="str">
        <f t="shared" ca="1" si="19"/>
        <v/>
      </c>
      <c r="T80" s="10" t="str">
        <f t="shared" ca="1" si="26"/>
        <v/>
      </c>
      <c r="U80" s="10">
        <f t="shared" si="27"/>
        <v>0</v>
      </c>
      <c r="V80" s="65" t="str">
        <f t="shared" si="28"/>
        <v/>
      </c>
      <c r="W80" s="10" t="str">
        <f>IFERROR(VLOOKUP(H80,Q3.R!E:J,6,FALSE),"")</f>
        <v/>
      </c>
      <c r="X80" s="10" t="str">
        <f>IFERROR(VLOOKUP(H80,Q4.R!E:J,6,FALSE),"")</f>
        <v/>
      </c>
    </row>
    <row r="81" spans="2:24" ht="21" customHeight="1">
      <c r="B81" s="10">
        <f t="shared" si="20"/>
        <v>0</v>
      </c>
      <c r="C81" s="10" t="str">
        <f t="shared" si="16"/>
        <v/>
      </c>
      <c r="D81" s="40">
        <f t="shared" si="21"/>
        <v>80</v>
      </c>
      <c r="I81" s="10">
        <v>0.66653007481050586</v>
      </c>
      <c r="J81" s="10" t="str">
        <f t="shared" si="17"/>
        <v/>
      </c>
      <c r="K81" s="10" t="str">
        <f>IFERROR(VLOOKUP(H81,Q1.R!E:J,6,FALSE),"")</f>
        <v/>
      </c>
      <c r="L81" s="10" t="str">
        <f>IFERROR(VLOOKUP(H81,Q2.R!E:J,6,FALSE),"")</f>
        <v/>
      </c>
      <c r="M81" s="10" t="str">
        <f t="shared" si="22"/>
        <v/>
      </c>
      <c r="N81" s="10" t="str">
        <f t="shared" si="23"/>
        <v/>
      </c>
      <c r="O81" s="10" t="str">
        <f t="shared" si="24"/>
        <v/>
      </c>
      <c r="P81" s="10" t="str">
        <f t="shared" si="25"/>
        <v/>
      </c>
      <c r="Q81" s="10">
        <f t="shared" si="18"/>
        <v>0</v>
      </c>
      <c r="R81" s="10" t="str">
        <f ca="1">IFERROR(IF(IFERROR(VLOOKUP(Q81,F.SL!F:O,10,FALSE),0)=0,IF(IFERROR(VLOOKUP(Q81,SF.SL!F:O,10,FALSE),0)=0,N81,IFERROR(VLOOKUP(Q81,SF.SL!F:O,10,FALSE),0)),IFERROR(VLOOKUP(Q81,F.SL!F:O,10,FALSE),0)),"")</f>
        <v/>
      </c>
      <c r="S81" s="10" t="str">
        <f t="shared" ca="1" si="19"/>
        <v/>
      </c>
      <c r="T81" s="10" t="str">
        <f t="shared" ca="1" si="26"/>
        <v/>
      </c>
      <c r="U81" s="10">
        <f t="shared" si="27"/>
        <v>0</v>
      </c>
      <c r="V81" s="65" t="str">
        <f t="shared" si="28"/>
        <v/>
      </c>
      <c r="W81" s="10" t="str">
        <f>IFERROR(VLOOKUP(H81,Q3.R!E:J,6,FALSE),"")</f>
        <v/>
      </c>
      <c r="X81" s="10" t="str">
        <f>IFERROR(VLOOKUP(H81,Q4.R!E:J,6,FALSE),"")</f>
        <v/>
      </c>
    </row>
    <row r="82" spans="2:24" ht="21" customHeight="1">
      <c r="B82" s="10">
        <f t="shared" si="20"/>
        <v>0</v>
      </c>
      <c r="C82" s="10" t="str">
        <f t="shared" si="16"/>
        <v/>
      </c>
      <c r="D82" s="40">
        <f t="shared" si="21"/>
        <v>81</v>
      </c>
      <c r="I82" s="10">
        <v>0.61983698329459314</v>
      </c>
      <c r="J82" s="10" t="str">
        <f t="shared" si="17"/>
        <v/>
      </c>
      <c r="K82" s="10" t="str">
        <f>IFERROR(VLOOKUP(H82,Q1.R!E:J,6,FALSE),"")</f>
        <v/>
      </c>
      <c r="L82" s="10" t="str">
        <f>IFERROR(VLOOKUP(H82,Q2.R!E:J,6,FALSE),"")</f>
        <v/>
      </c>
      <c r="M82" s="10" t="str">
        <f t="shared" si="22"/>
        <v/>
      </c>
      <c r="N82" s="10" t="str">
        <f t="shared" si="23"/>
        <v/>
      </c>
      <c r="O82" s="10" t="str">
        <f t="shared" si="24"/>
        <v/>
      </c>
      <c r="P82" s="10" t="str">
        <f t="shared" si="25"/>
        <v/>
      </c>
      <c r="Q82" s="10">
        <f t="shared" si="18"/>
        <v>0</v>
      </c>
      <c r="R82" s="10" t="str">
        <f ca="1">IFERROR(IF(IFERROR(VLOOKUP(Q82,F.SL!F:O,10,FALSE),0)=0,IF(IFERROR(VLOOKUP(Q82,SF.SL!F:O,10,FALSE),0)=0,N82,IFERROR(VLOOKUP(Q82,SF.SL!F:O,10,FALSE),0)),IFERROR(VLOOKUP(Q82,F.SL!F:O,10,FALSE),0)),"")</f>
        <v/>
      </c>
      <c r="S82" s="10" t="str">
        <f t="shared" ca="1" si="19"/>
        <v/>
      </c>
      <c r="T82" s="10" t="str">
        <f t="shared" ca="1" si="26"/>
        <v/>
      </c>
      <c r="U82" s="10">
        <f t="shared" si="27"/>
        <v>0</v>
      </c>
      <c r="V82" s="65" t="str">
        <f t="shared" si="28"/>
        <v/>
      </c>
      <c r="W82" s="10" t="str">
        <f>IFERROR(VLOOKUP(H82,Q3.R!E:J,6,FALSE),"")</f>
        <v/>
      </c>
      <c r="X82" s="10" t="str">
        <f>IFERROR(VLOOKUP(H82,Q4.R!E:J,6,FALSE),"")</f>
        <v/>
      </c>
    </row>
    <row r="83" spans="2:24" ht="21" customHeight="1">
      <c r="B83" s="10">
        <f t="shared" si="20"/>
        <v>0</v>
      </c>
      <c r="C83" s="10" t="str">
        <f t="shared" si="16"/>
        <v/>
      </c>
      <c r="D83" s="40">
        <f t="shared" si="21"/>
        <v>82</v>
      </c>
      <c r="I83" s="10">
        <v>0.29233821895217893</v>
      </c>
      <c r="J83" s="10" t="str">
        <f t="shared" si="17"/>
        <v/>
      </c>
      <c r="K83" s="10" t="str">
        <f>IFERROR(VLOOKUP(H83,Q1.R!E:J,6,FALSE),"")</f>
        <v/>
      </c>
      <c r="L83" s="10" t="str">
        <f>IFERROR(VLOOKUP(H83,Q2.R!E:J,6,FALSE),"")</f>
        <v/>
      </c>
      <c r="M83" s="10" t="str">
        <f t="shared" si="22"/>
        <v/>
      </c>
      <c r="N83" s="10" t="str">
        <f t="shared" si="23"/>
        <v/>
      </c>
      <c r="O83" s="10" t="str">
        <f t="shared" si="24"/>
        <v/>
      </c>
      <c r="P83" s="10" t="str">
        <f t="shared" si="25"/>
        <v/>
      </c>
      <c r="Q83" s="10">
        <f t="shared" si="18"/>
        <v>0</v>
      </c>
      <c r="R83" s="10" t="str">
        <f ca="1">IFERROR(IF(IFERROR(VLOOKUP(Q83,F.SL!F:O,10,FALSE),0)=0,IF(IFERROR(VLOOKUP(Q83,SF.SL!F:O,10,FALSE),0)=0,N83,IFERROR(VLOOKUP(Q83,SF.SL!F:O,10,FALSE),0)),IFERROR(VLOOKUP(Q83,F.SL!F:O,10,FALSE),0)),"")</f>
        <v/>
      </c>
      <c r="S83" s="10" t="str">
        <f t="shared" ca="1" si="19"/>
        <v/>
      </c>
      <c r="T83" s="10" t="str">
        <f t="shared" ca="1" si="26"/>
        <v/>
      </c>
      <c r="U83" s="10">
        <f t="shared" si="27"/>
        <v>0</v>
      </c>
      <c r="V83" s="65" t="str">
        <f t="shared" si="28"/>
        <v/>
      </c>
      <c r="W83" s="10" t="str">
        <f>IFERROR(VLOOKUP(H83,Q3.R!E:J,6,FALSE),"")</f>
        <v/>
      </c>
      <c r="X83" s="10" t="str">
        <f>IFERROR(VLOOKUP(H83,Q4.R!E:J,6,FALSE),"")</f>
        <v/>
      </c>
    </row>
    <row r="84" spans="2:24" ht="21" customHeight="1">
      <c r="B84" s="10">
        <f t="shared" si="20"/>
        <v>0</v>
      </c>
      <c r="C84" s="10" t="str">
        <f t="shared" si="16"/>
        <v/>
      </c>
      <c r="D84" s="40">
        <f t="shared" si="21"/>
        <v>83</v>
      </c>
      <c r="I84" s="10">
        <v>0.76032156493986891</v>
      </c>
      <c r="J84" s="10" t="str">
        <f t="shared" si="17"/>
        <v/>
      </c>
      <c r="K84" s="10" t="str">
        <f>IFERROR(VLOOKUP(H84,Q1.R!E:J,6,FALSE),"")</f>
        <v/>
      </c>
      <c r="L84" s="10" t="str">
        <f>IFERROR(VLOOKUP(H84,Q2.R!E:J,6,FALSE),"")</f>
        <v/>
      </c>
      <c r="M84" s="10" t="str">
        <f t="shared" si="22"/>
        <v/>
      </c>
      <c r="N84" s="10" t="str">
        <f t="shared" si="23"/>
        <v/>
      </c>
      <c r="O84" s="10" t="str">
        <f t="shared" si="24"/>
        <v/>
      </c>
      <c r="P84" s="10" t="str">
        <f t="shared" si="25"/>
        <v/>
      </c>
      <c r="Q84" s="10">
        <f t="shared" si="18"/>
        <v>0</v>
      </c>
      <c r="R84" s="10" t="str">
        <f ca="1">IFERROR(IF(IFERROR(VLOOKUP(Q84,F.SL!F:O,10,FALSE),0)=0,IF(IFERROR(VLOOKUP(Q84,SF.SL!F:O,10,FALSE),0)=0,N84,IFERROR(VLOOKUP(Q84,SF.SL!F:O,10,FALSE),0)),IFERROR(VLOOKUP(Q84,F.SL!F:O,10,FALSE),0)),"")</f>
        <v/>
      </c>
      <c r="S84" s="10" t="str">
        <f t="shared" ca="1" si="19"/>
        <v/>
      </c>
      <c r="T84" s="10" t="str">
        <f t="shared" ca="1" si="26"/>
        <v/>
      </c>
      <c r="U84" s="10">
        <f t="shared" si="27"/>
        <v>0</v>
      </c>
      <c r="V84" s="65" t="str">
        <f t="shared" si="28"/>
        <v/>
      </c>
      <c r="W84" s="10" t="str">
        <f>IFERROR(VLOOKUP(H84,Q3.R!E:J,6,FALSE),"")</f>
        <v/>
      </c>
      <c r="X84" s="10" t="str">
        <f>IFERROR(VLOOKUP(H84,Q4.R!E:J,6,FALSE),"")</f>
        <v/>
      </c>
    </row>
    <row r="85" spans="2:24" ht="21" customHeight="1">
      <c r="B85" s="10">
        <f t="shared" si="20"/>
        <v>0</v>
      </c>
      <c r="C85" s="10" t="str">
        <f t="shared" si="16"/>
        <v/>
      </c>
      <c r="D85" s="40">
        <f t="shared" si="21"/>
        <v>84</v>
      </c>
      <c r="I85" s="10">
        <v>0.40432083342775693</v>
      </c>
      <c r="J85" s="10" t="str">
        <f t="shared" si="17"/>
        <v/>
      </c>
      <c r="K85" s="10" t="str">
        <f>IFERROR(VLOOKUP(H85,Q1.R!E:J,6,FALSE),"")</f>
        <v/>
      </c>
      <c r="L85" s="10" t="str">
        <f>IFERROR(VLOOKUP(H85,Q2.R!E:J,6,FALSE),"")</f>
        <v/>
      </c>
      <c r="M85" s="10" t="str">
        <f t="shared" si="22"/>
        <v/>
      </c>
      <c r="N85" s="10" t="str">
        <f t="shared" si="23"/>
        <v/>
      </c>
      <c r="O85" s="10" t="str">
        <f t="shared" si="24"/>
        <v/>
      </c>
      <c r="P85" s="10" t="str">
        <f t="shared" si="25"/>
        <v/>
      </c>
      <c r="Q85" s="10">
        <f t="shared" si="18"/>
        <v>0</v>
      </c>
      <c r="R85" s="10" t="str">
        <f ca="1">IFERROR(IF(IFERROR(VLOOKUP(Q85,F.SL!F:O,10,FALSE),0)=0,IF(IFERROR(VLOOKUP(Q85,SF.SL!F:O,10,FALSE),0)=0,N85,IFERROR(VLOOKUP(Q85,SF.SL!F:O,10,FALSE),0)),IFERROR(VLOOKUP(Q85,F.SL!F:O,10,FALSE),0)),"")</f>
        <v/>
      </c>
      <c r="S85" s="10" t="str">
        <f t="shared" ca="1" si="19"/>
        <v/>
      </c>
      <c r="T85" s="10" t="str">
        <f t="shared" ca="1" si="26"/>
        <v/>
      </c>
      <c r="U85" s="10">
        <f t="shared" si="27"/>
        <v>0</v>
      </c>
      <c r="V85" s="65" t="str">
        <f t="shared" si="28"/>
        <v/>
      </c>
      <c r="W85" s="10" t="str">
        <f>IFERROR(VLOOKUP(H85,Q3.R!E:J,6,FALSE),"")</f>
        <v/>
      </c>
      <c r="X85" s="10" t="str">
        <f>IFERROR(VLOOKUP(H85,Q4.R!E:J,6,FALSE),"")</f>
        <v/>
      </c>
    </row>
    <row r="86" spans="2:24" ht="21" customHeight="1">
      <c r="B86" s="10">
        <f t="shared" si="20"/>
        <v>0</v>
      </c>
      <c r="C86" s="10" t="str">
        <f t="shared" si="16"/>
        <v/>
      </c>
      <c r="D86" s="40">
        <f t="shared" si="21"/>
        <v>85</v>
      </c>
      <c r="I86" s="10">
        <v>0.61061839365958526</v>
      </c>
      <c r="J86" s="10" t="str">
        <f t="shared" si="17"/>
        <v/>
      </c>
      <c r="K86" s="10" t="str">
        <f>IFERROR(VLOOKUP(H86,Q1.R!E:J,6,FALSE),"")</f>
        <v/>
      </c>
      <c r="L86" s="10" t="str">
        <f>IFERROR(VLOOKUP(H86,Q2.R!E:J,6,FALSE),"")</f>
        <v/>
      </c>
      <c r="M86" s="10" t="str">
        <f t="shared" si="22"/>
        <v/>
      </c>
      <c r="N86" s="10" t="str">
        <f t="shared" si="23"/>
        <v/>
      </c>
      <c r="O86" s="10" t="str">
        <f t="shared" si="24"/>
        <v/>
      </c>
      <c r="P86" s="10" t="str">
        <f t="shared" si="25"/>
        <v/>
      </c>
      <c r="Q86" s="10">
        <f t="shared" si="18"/>
        <v>0</v>
      </c>
      <c r="R86" s="10" t="str">
        <f ca="1">IFERROR(IF(IFERROR(VLOOKUP(Q86,F.SL!F:O,10,FALSE),0)=0,IF(IFERROR(VLOOKUP(Q86,SF.SL!F:O,10,FALSE),0)=0,N86,IFERROR(VLOOKUP(Q86,SF.SL!F:O,10,FALSE),0)),IFERROR(VLOOKUP(Q86,F.SL!F:O,10,FALSE),0)),"")</f>
        <v/>
      </c>
      <c r="S86" s="10" t="str">
        <f t="shared" ca="1" si="19"/>
        <v/>
      </c>
      <c r="T86" s="10" t="str">
        <f t="shared" ca="1" si="26"/>
        <v/>
      </c>
      <c r="U86" s="10">
        <f t="shared" si="27"/>
        <v>0</v>
      </c>
      <c r="V86" s="65" t="str">
        <f t="shared" si="28"/>
        <v/>
      </c>
      <c r="W86" s="10" t="str">
        <f>IFERROR(VLOOKUP(H86,Q3.R!E:J,6,FALSE),"")</f>
        <v/>
      </c>
      <c r="X86" s="10" t="str">
        <f>IFERROR(VLOOKUP(H86,Q4.R!E:J,6,FALSE),"")</f>
        <v/>
      </c>
    </row>
    <row r="87" spans="2:24" ht="21" customHeight="1">
      <c r="B87" s="10">
        <f t="shared" si="20"/>
        <v>0</v>
      </c>
      <c r="C87" s="10" t="str">
        <f t="shared" si="16"/>
        <v/>
      </c>
      <c r="D87" s="40">
        <f t="shared" si="21"/>
        <v>86</v>
      </c>
      <c r="I87" s="10">
        <v>0.21422517434819</v>
      </c>
      <c r="J87" s="10" t="str">
        <f t="shared" si="17"/>
        <v/>
      </c>
      <c r="K87" s="10" t="str">
        <f>IFERROR(VLOOKUP(H87,Q1.R!E:J,6,FALSE),"")</f>
        <v/>
      </c>
      <c r="L87" s="10" t="str">
        <f>IFERROR(VLOOKUP(H87,Q2.R!E:J,6,FALSE),"")</f>
        <v/>
      </c>
      <c r="M87" s="10" t="str">
        <f t="shared" si="22"/>
        <v/>
      </c>
      <c r="N87" s="10" t="str">
        <f t="shared" si="23"/>
        <v/>
      </c>
      <c r="O87" s="10" t="str">
        <f t="shared" si="24"/>
        <v/>
      </c>
      <c r="P87" s="10" t="str">
        <f t="shared" si="25"/>
        <v/>
      </c>
      <c r="Q87" s="10">
        <f t="shared" si="18"/>
        <v>0</v>
      </c>
      <c r="R87" s="10" t="str">
        <f ca="1">IFERROR(IF(IFERROR(VLOOKUP(Q87,F.SL!F:O,10,FALSE),0)=0,IF(IFERROR(VLOOKUP(Q87,SF.SL!F:O,10,FALSE),0)=0,N87,IFERROR(VLOOKUP(Q87,SF.SL!F:O,10,FALSE),0)),IFERROR(VLOOKUP(Q87,F.SL!F:O,10,FALSE),0)),"")</f>
        <v/>
      </c>
      <c r="S87" s="10" t="str">
        <f t="shared" ca="1" si="19"/>
        <v/>
      </c>
      <c r="T87" s="10" t="str">
        <f t="shared" ca="1" si="26"/>
        <v/>
      </c>
      <c r="U87" s="10">
        <f t="shared" si="27"/>
        <v>0</v>
      </c>
      <c r="V87" s="65" t="str">
        <f t="shared" si="28"/>
        <v/>
      </c>
      <c r="W87" s="10" t="str">
        <f>IFERROR(VLOOKUP(H87,Q3.R!E:J,6,FALSE),"")</f>
        <v/>
      </c>
      <c r="X87" s="10" t="str">
        <f>IFERROR(VLOOKUP(H87,Q4.R!E:J,6,FALSE),"")</f>
        <v/>
      </c>
    </row>
    <row r="88" spans="2:24" ht="21" customHeight="1">
      <c r="B88" s="10">
        <f t="shared" si="20"/>
        <v>0</v>
      </c>
      <c r="C88" s="10" t="str">
        <f t="shared" si="16"/>
        <v/>
      </c>
      <c r="D88" s="40">
        <f t="shared" si="21"/>
        <v>87</v>
      </c>
      <c r="I88" s="10">
        <v>0.82671554308589568</v>
      </c>
      <c r="J88" s="10" t="str">
        <f t="shared" si="17"/>
        <v/>
      </c>
      <c r="K88" s="10" t="str">
        <f>IFERROR(VLOOKUP(H88,Q1.R!E:J,6,FALSE),"")</f>
        <v/>
      </c>
      <c r="L88" s="10" t="str">
        <f>IFERROR(VLOOKUP(H88,Q2.R!E:J,6,FALSE),"")</f>
        <v/>
      </c>
      <c r="M88" s="10" t="str">
        <f t="shared" si="22"/>
        <v/>
      </c>
      <c r="N88" s="10" t="str">
        <f t="shared" si="23"/>
        <v/>
      </c>
      <c r="O88" s="10" t="str">
        <f t="shared" si="24"/>
        <v/>
      </c>
      <c r="P88" s="10" t="str">
        <f t="shared" si="25"/>
        <v/>
      </c>
      <c r="Q88" s="10">
        <f t="shared" si="18"/>
        <v>0</v>
      </c>
      <c r="R88" s="10" t="str">
        <f ca="1">IFERROR(IF(IFERROR(VLOOKUP(Q88,F.SL!F:O,10,FALSE),0)=0,IF(IFERROR(VLOOKUP(Q88,SF.SL!F:O,10,FALSE),0)=0,N88,IFERROR(VLOOKUP(Q88,SF.SL!F:O,10,FALSE),0)),IFERROR(VLOOKUP(Q88,F.SL!F:O,10,FALSE),0)),"")</f>
        <v/>
      </c>
      <c r="S88" s="10" t="str">
        <f t="shared" ca="1" si="19"/>
        <v/>
      </c>
      <c r="T88" s="10" t="str">
        <f t="shared" ca="1" si="26"/>
        <v/>
      </c>
      <c r="U88" s="10">
        <f t="shared" si="27"/>
        <v>0</v>
      </c>
      <c r="V88" s="65" t="str">
        <f t="shared" si="28"/>
        <v/>
      </c>
      <c r="W88" s="10" t="str">
        <f>IFERROR(VLOOKUP(H88,Q3.R!E:J,6,FALSE),"")</f>
        <v/>
      </c>
      <c r="X88" s="10" t="str">
        <f>IFERROR(VLOOKUP(H88,Q4.R!E:J,6,FALSE),"")</f>
        <v/>
      </c>
    </row>
    <row r="89" spans="2:24" ht="21" customHeight="1">
      <c r="B89" s="10">
        <f t="shared" si="20"/>
        <v>0</v>
      </c>
      <c r="C89" s="10" t="str">
        <f t="shared" si="16"/>
        <v/>
      </c>
      <c r="D89" s="40">
        <f t="shared" si="21"/>
        <v>88</v>
      </c>
      <c r="I89" s="10">
        <v>0.3186910102161824</v>
      </c>
      <c r="J89" s="10" t="str">
        <f t="shared" si="17"/>
        <v/>
      </c>
      <c r="K89" s="10" t="str">
        <f>IFERROR(VLOOKUP(H89,Q1.R!E:J,6,FALSE),"")</f>
        <v/>
      </c>
      <c r="L89" s="10" t="str">
        <f>IFERROR(VLOOKUP(H89,Q2.R!E:J,6,FALSE),"")</f>
        <v/>
      </c>
      <c r="M89" s="10" t="str">
        <f t="shared" si="22"/>
        <v/>
      </c>
      <c r="N89" s="10" t="str">
        <f t="shared" si="23"/>
        <v/>
      </c>
      <c r="O89" s="10" t="str">
        <f t="shared" si="24"/>
        <v/>
      </c>
      <c r="P89" s="10" t="str">
        <f t="shared" si="25"/>
        <v/>
      </c>
      <c r="Q89" s="10">
        <f t="shared" si="18"/>
        <v>0</v>
      </c>
      <c r="R89" s="10" t="str">
        <f ca="1">IFERROR(IF(IFERROR(VLOOKUP(Q89,F.SL!F:O,10,FALSE),0)=0,IF(IFERROR(VLOOKUP(Q89,SF.SL!F:O,10,FALSE),0)=0,N89,IFERROR(VLOOKUP(Q89,SF.SL!F:O,10,FALSE),0)),IFERROR(VLOOKUP(Q89,F.SL!F:O,10,FALSE),0)),"")</f>
        <v/>
      </c>
      <c r="S89" s="10" t="str">
        <f t="shared" ca="1" si="19"/>
        <v/>
      </c>
      <c r="T89" s="10" t="str">
        <f t="shared" ca="1" si="26"/>
        <v/>
      </c>
      <c r="U89" s="10">
        <f t="shared" si="27"/>
        <v>0</v>
      </c>
      <c r="V89" s="65" t="str">
        <f t="shared" si="28"/>
        <v/>
      </c>
      <c r="W89" s="10" t="str">
        <f>IFERROR(VLOOKUP(H89,Q3.R!E:J,6,FALSE),"")</f>
        <v/>
      </c>
      <c r="X89" s="10" t="str">
        <f>IFERROR(VLOOKUP(H89,Q4.R!E:J,6,FALSE),"")</f>
        <v/>
      </c>
    </row>
    <row r="90" spans="2:24" ht="21" customHeight="1">
      <c r="B90" s="10">
        <f t="shared" si="20"/>
        <v>0</v>
      </c>
      <c r="C90" s="10" t="str">
        <f t="shared" si="16"/>
        <v/>
      </c>
      <c r="D90" s="40">
        <f t="shared" si="21"/>
        <v>89</v>
      </c>
      <c r="I90" s="10">
        <v>0.40741393746125409</v>
      </c>
      <c r="J90" s="10" t="str">
        <f t="shared" si="17"/>
        <v/>
      </c>
      <c r="K90" s="10" t="str">
        <f>IFERROR(VLOOKUP(H90,Q1.R!E:J,6,FALSE),"")</f>
        <v/>
      </c>
      <c r="L90" s="10" t="str">
        <f>IFERROR(VLOOKUP(H90,Q2.R!E:J,6,FALSE),"")</f>
        <v/>
      </c>
      <c r="M90" s="10" t="str">
        <f t="shared" si="22"/>
        <v/>
      </c>
      <c r="N90" s="10" t="str">
        <f t="shared" si="23"/>
        <v/>
      </c>
      <c r="O90" s="10" t="str">
        <f t="shared" si="24"/>
        <v/>
      </c>
      <c r="P90" s="10" t="str">
        <f t="shared" si="25"/>
        <v/>
      </c>
      <c r="Q90" s="10">
        <f t="shared" si="18"/>
        <v>0</v>
      </c>
      <c r="R90" s="10" t="str">
        <f ca="1">IFERROR(IF(IFERROR(VLOOKUP(Q90,F.SL!F:O,10,FALSE),0)=0,IF(IFERROR(VLOOKUP(Q90,SF.SL!F:O,10,FALSE),0)=0,N90,IFERROR(VLOOKUP(Q90,SF.SL!F:O,10,FALSE),0)),IFERROR(VLOOKUP(Q90,F.SL!F:O,10,FALSE),0)),"")</f>
        <v/>
      </c>
      <c r="S90" s="10" t="str">
        <f t="shared" ca="1" si="19"/>
        <v/>
      </c>
      <c r="T90" s="10" t="str">
        <f t="shared" ca="1" si="26"/>
        <v/>
      </c>
      <c r="U90" s="10">
        <f t="shared" si="27"/>
        <v>0</v>
      </c>
      <c r="V90" s="65" t="str">
        <f t="shared" si="28"/>
        <v/>
      </c>
      <c r="W90" s="10" t="str">
        <f>IFERROR(VLOOKUP(H90,Q3.R!E:J,6,FALSE),"")</f>
        <v/>
      </c>
      <c r="X90" s="10" t="str">
        <f>IFERROR(VLOOKUP(H90,Q4.R!E:J,6,FALSE),"")</f>
        <v/>
      </c>
    </row>
    <row r="91" spans="2:24" ht="21" customHeight="1">
      <c r="B91" s="10">
        <f t="shared" si="20"/>
        <v>0</v>
      </c>
      <c r="C91" s="10" t="str">
        <f t="shared" si="16"/>
        <v/>
      </c>
      <c r="D91" s="40">
        <f t="shared" si="21"/>
        <v>90</v>
      </c>
      <c r="I91" s="10">
        <v>0.52077520265412125</v>
      </c>
      <c r="J91" s="10" t="str">
        <f t="shared" si="17"/>
        <v/>
      </c>
      <c r="K91" s="10" t="str">
        <f>IFERROR(VLOOKUP(H91,Q1.R!E:J,6,FALSE),"")</f>
        <v/>
      </c>
      <c r="L91" s="10" t="str">
        <f>IFERROR(VLOOKUP(H91,Q2.R!E:J,6,FALSE),"")</f>
        <v/>
      </c>
      <c r="M91" s="10" t="str">
        <f t="shared" si="22"/>
        <v/>
      </c>
      <c r="N91" s="10" t="str">
        <f t="shared" si="23"/>
        <v/>
      </c>
      <c r="O91" s="10" t="str">
        <f t="shared" si="24"/>
        <v/>
      </c>
      <c r="P91" s="10" t="str">
        <f t="shared" si="25"/>
        <v/>
      </c>
      <c r="Q91" s="10">
        <f t="shared" si="18"/>
        <v>0</v>
      </c>
      <c r="R91" s="10" t="str">
        <f ca="1">IFERROR(IF(IFERROR(VLOOKUP(Q91,F.SL!F:O,10,FALSE),0)=0,IF(IFERROR(VLOOKUP(Q91,SF.SL!F:O,10,FALSE),0)=0,N91,IFERROR(VLOOKUP(Q91,SF.SL!F:O,10,FALSE),0)),IFERROR(VLOOKUP(Q91,F.SL!F:O,10,FALSE),0)),"")</f>
        <v/>
      </c>
      <c r="S91" s="10" t="str">
        <f t="shared" ca="1" si="19"/>
        <v/>
      </c>
      <c r="T91" s="10" t="str">
        <f t="shared" ca="1" si="26"/>
        <v/>
      </c>
      <c r="U91" s="10">
        <f t="shared" si="27"/>
        <v>0</v>
      </c>
      <c r="V91" s="65" t="str">
        <f t="shared" si="28"/>
        <v/>
      </c>
      <c r="W91" s="10" t="str">
        <f>IFERROR(VLOOKUP(H91,Q3.R!E:J,6,FALSE),"")</f>
        <v/>
      </c>
      <c r="X91" s="10" t="str">
        <f>IFERROR(VLOOKUP(H91,Q4.R!E:J,6,FALSE),"")</f>
        <v/>
      </c>
    </row>
    <row r="92" spans="2:24" ht="21" customHeight="1">
      <c r="B92" s="10">
        <f t="shared" si="20"/>
        <v>0</v>
      </c>
      <c r="C92" s="10" t="str">
        <f t="shared" si="16"/>
        <v/>
      </c>
      <c r="D92" s="40">
        <f t="shared" si="21"/>
        <v>91</v>
      </c>
      <c r="I92" s="10">
        <v>0.71393553295544665</v>
      </c>
      <c r="J92" s="10" t="str">
        <f t="shared" si="17"/>
        <v/>
      </c>
      <c r="K92" s="10" t="str">
        <f>IFERROR(VLOOKUP(H92,Q1.R!E:J,6,FALSE),"")</f>
        <v/>
      </c>
      <c r="L92" s="10" t="str">
        <f>IFERROR(VLOOKUP(H92,Q2.R!E:J,6,FALSE),"")</f>
        <v/>
      </c>
      <c r="M92" s="10" t="str">
        <f t="shared" si="22"/>
        <v/>
      </c>
      <c r="N92" s="10" t="str">
        <f t="shared" si="23"/>
        <v/>
      </c>
      <c r="O92" s="10" t="str">
        <f t="shared" si="24"/>
        <v/>
      </c>
      <c r="P92" s="10" t="str">
        <f t="shared" si="25"/>
        <v/>
      </c>
      <c r="Q92" s="10">
        <f t="shared" si="18"/>
        <v>0</v>
      </c>
      <c r="R92" s="10" t="str">
        <f ca="1">IFERROR(IF(IFERROR(VLOOKUP(Q92,F.SL!F:O,10,FALSE),0)=0,IF(IFERROR(VLOOKUP(Q92,SF.SL!F:O,10,FALSE),0)=0,N92,IFERROR(VLOOKUP(Q92,SF.SL!F:O,10,FALSE),0)),IFERROR(VLOOKUP(Q92,F.SL!F:O,10,FALSE),0)),"")</f>
        <v/>
      </c>
      <c r="S92" s="10" t="str">
        <f t="shared" ca="1" si="19"/>
        <v/>
      </c>
      <c r="T92" s="10" t="str">
        <f t="shared" ca="1" si="26"/>
        <v/>
      </c>
      <c r="U92" s="10">
        <f t="shared" si="27"/>
        <v>0</v>
      </c>
      <c r="V92" s="65" t="str">
        <f t="shared" si="28"/>
        <v/>
      </c>
      <c r="W92" s="10" t="str">
        <f>IFERROR(VLOOKUP(H92,Q3.R!E:J,6,FALSE),"")</f>
        <v/>
      </c>
      <c r="X92" s="10" t="str">
        <f>IFERROR(VLOOKUP(H92,Q4.R!E:J,6,FALSE),"")</f>
        <v/>
      </c>
    </row>
    <row r="93" spans="2:24" ht="21" customHeight="1">
      <c r="B93" s="10">
        <f t="shared" si="20"/>
        <v>0</v>
      </c>
      <c r="C93" s="10" t="str">
        <f t="shared" si="16"/>
        <v/>
      </c>
      <c r="D93" s="40">
        <f t="shared" si="21"/>
        <v>92</v>
      </c>
      <c r="I93" s="10">
        <v>0.94508687756445553</v>
      </c>
      <c r="J93" s="10" t="str">
        <f t="shared" si="17"/>
        <v/>
      </c>
      <c r="K93" s="10" t="str">
        <f>IFERROR(VLOOKUP(H93,Q1.R!E:J,6,FALSE),"")</f>
        <v/>
      </c>
      <c r="L93" s="10" t="str">
        <f>IFERROR(VLOOKUP(H93,Q2.R!E:J,6,FALSE),"")</f>
        <v/>
      </c>
      <c r="M93" s="10" t="str">
        <f t="shared" si="22"/>
        <v/>
      </c>
      <c r="N93" s="10" t="str">
        <f t="shared" si="23"/>
        <v/>
      </c>
      <c r="O93" s="10" t="str">
        <f t="shared" si="24"/>
        <v/>
      </c>
      <c r="P93" s="10" t="str">
        <f t="shared" si="25"/>
        <v/>
      </c>
      <c r="Q93" s="10">
        <f t="shared" si="18"/>
        <v>0</v>
      </c>
      <c r="R93" s="10" t="str">
        <f ca="1">IFERROR(IF(IFERROR(VLOOKUP(Q93,F.SL!F:O,10,FALSE),0)=0,IF(IFERROR(VLOOKUP(Q93,SF.SL!F:O,10,FALSE),0)=0,N93,IFERROR(VLOOKUP(Q93,SF.SL!F:O,10,FALSE),0)),IFERROR(VLOOKUP(Q93,F.SL!F:O,10,FALSE),0)),"")</f>
        <v/>
      </c>
      <c r="S93" s="10" t="str">
        <f t="shared" ca="1" si="19"/>
        <v/>
      </c>
      <c r="T93" s="10" t="str">
        <f t="shared" ca="1" si="26"/>
        <v/>
      </c>
      <c r="U93" s="10">
        <f t="shared" si="27"/>
        <v>0</v>
      </c>
      <c r="V93" s="65" t="str">
        <f t="shared" si="28"/>
        <v/>
      </c>
      <c r="W93" s="10" t="str">
        <f>IFERROR(VLOOKUP(H93,Q3.R!E:J,6,FALSE),"")</f>
        <v/>
      </c>
      <c r="X93" s="10" t="str">
        <f>IFERROR(VLOOKUP(H93,Q4.R!E:J,6,FALSE),"")</f>
        <v/>
      </c>
    </row>
    <row r="94" spans="2:24" ht="21" customHeight="1">
      <c r="B94" s="10">
        <f t="shared" si="20"/>
        <v>0</v>
      </c>
      <c r="C94" s="10" t="str">
        <f t="shared" si="16"/>
        <v/>
      </c>
      <c r="D94" s="40">
        <f t="shared" si="21"/>
        <v>93</v>
      </c>
      <c r="I94" s="10">
        <v>0.28035789676287737</v>
      </c>
      <c r="J94" s="10" t="str">
        <f t="shared" si="17"/>
        <v/>
      </c>
      <c r="K94" s="10" t="str">
        <f>IFERROR(VLOOKUP(H94,Q1.R!E:J,6,FALSE),"")</f>
        <v/>
      </c>
      <c r="L94" s="10" t="str">
        <f>IFERROR(VLOOKUP(H94,Q2.R!E:J,6,FALSE),"")</f>
        <v/>
      </c>
      <c r="M94" s="10" t="str">
        <f t="shared" si="22"/>
        <v/>
      </c>
      <c r="N94" s="10" t="str">
        <f t="shared" si="23"/>
        <v/>
      </c>
      <c r="O94" s="10" t="str">
        <f t="shared" si="24"/>
        <v/>
      </c>
      <c r="P94" s="10" t="str">
        <f t="shared" si="25"/>
        <v/>
      </c>
      <c r="Q94" s="10">
        <f t="shared" si="18"/>
        <v>0</v>
      </c>
      <c r="R94" s="10" t="str">
        <f ca="1">IFERROR(IF(IFERROR(VLOOKUP(Q94,F.SL!F:O,10,FALSE),0)=0,IF(IFERROR(VLOOKUP(Q94,SF.SL!F:O,10,FALSE),0)=0,N94,IFERROR(VLOOKUP(Q94,SF.SL!F:O,10,FALSE),0)),IFERROR(VLOOKUP(Q94,F.SL!F:O,10,FALSE),0)),"")</f>
        <v/>
      </c>
      <c r="S94" s="10" t="str">
        <f t="shared" ca="1" si="19"/>
        <v/>
      </c>
      <c r="T94" s="10" t="str">
        <f t="shared" ca="1" si="26"/>
        <v/>
      </c>
      <c r="U94" s="10">
        <f t="shared" si="27"/>
        <v>0</v>
      </c>
      <c r="V94" s="65" t="str">
        <f t="shared" si="28"/>
        <v/>
      </c>
      <c r="W94" s="10" t="str">
        <f>IFERROR(VLOOKUP(H94,Q3.R!E:J,6,FALSE),"")</f>
        <v/>
      </c>
      <c r="X94" s="10" t="str">
        <f>IFERROR(VLOOKUP(H94,Q4.R!E:J,6,FALSE),"")</f>
        <v/>
      </c>
    </row>
    <row r="95" spans="2:24" ht="21" customHeight="1">
      <c r="B95" s="10">
        <f t="shared" si="20"/>
        <v>0</v>
      </c>
      <c r="C95" s="10" t="str">
        <f t="shared" si="16"/>
        <v/>
      </c>
      <c r="D95" s="40">
        <f t="shared" si="21"/>
        <v>94</v>
      </c>
      <c r="I95" s="10">
        <v>1.9417385740123305E-2</v>
      </c>
      <c r="J95" s="10" t="str">
        <f t="shared" si="17"/>
        <v/>
      </c>
      <c r="K95" s="10" t="str">
        <f>IFERROR(VLOOKUP(H95,Q1.R!E:J,6,FALSE),"")</f>
        <v/>
      </c>
      <c r="L95" s="10" t="str">
        <f>IFERROR(VLOOKUP(H95,Q2.R!E:J,6,FALSE),"")</f>
        <v/>
      </c>
      <c r="M95" s="10" t="str">
        <f t="shared" si="22"/>
        <v/>
      </c>
      <c r="N95" s="10" t="str">
        <f t="shared" si="23"/>
        <v/>
      </c>
      <c r="O95" s="10" t="str">
        <f t="shared" si="24"/>
        <v/>
      </c>
      <c r="P95" s="10" t="str">
        <f t="shared" si="25"/>
        <v/>
      </c>
      <c r="Q95" s="10">
        <f t="shared" si="18"/>
        <v>0</v>
      </c>
      <c r="R95" s="10" t="str">
        <f ca="1">IFERROR(IF(IFERROR(VLOOKUP(Q95,F.SL!F:O,10,FALSE),0)=0,IF(IFERROR(VLOOKUP(Q95,SF.SL!F:O,10,FALSE),0)=0,N95,IFERROR(VLOOKUP(Q95,SF.SL!F:O,10,FALSE),0)),IFERROR(VLOOKUP(Q95,F.SL!F:O,10,FALSE),0)),"")</f>
        <v/>
      </c>
      <c r="S95" s="10" t="str">
        <f t="shared" ca="1" si="19"/>
        <v/>
      </c>
      <c r="T95" s="10" t="str">
        <f t="shared" ca="1" si="26"/>
        <v/>
      </c>
      <c r="U95" s="10">
        <f t="shared" si="27"/>
        <v>0</v>
      </c>
      <c r="V95" s="65" t="str">
        <f t="shared" si="28"/>
        <v/>
      </c>
      <c r="W95" s="10" t="str">
        <f>IFERROR(VLOOKUP(H95,Q3.R!E:J,6,FALSE),"")</f>
        <v/>
      </c>
      <c r="X95" s="10" t="str">
        <f>IFERROR(VLOOKUP(H95,Q4.R!E:J,6,FALSE),"")</f>
        <v/>
      </c>
    </row>
    <row r="96" spans="2:24" ht="21" customHeight="1">
      <c r="B96" s="10">
        <f t="shared" si="20"/>
        <v>0</v>
      </c>
      <c r="C96" s="10" t="str">
        <f t="shared" si="16"/>
        <v/>
      </c>
      <c r="D96" s="40">
        <f t="shared" si="21"/>
        <v>95</v>
      </c>
      <c r="I96" s="10">
        <v>0.41697102648043682</v>
      </c>
      <c r="J96" s="10" t="str">
        <f t="shared" si="17"/>
        <v/>
      </c>
      <c r="K96" s="10" t="str">
        <f>IFERROR(VLOOKUP(H96,Q1.R!E:J,6,FALSE),"")</f>
        <v/>
      </c>
      <c r="L96" s="10" t="str">
        <f>IFERROR(VLOOKUP(H96,Q2.R!E:J,6,FALSE),"")</f>
        <v/>
      </c>
      <c r="M96" s="10" t="str">
        <f t="shared" si="22"/>
        <v/>
      </c>
      <c r="N96" s="10" t="str">
        <f t="shared" si="23"/>
        <v/>
      </c>
      <c r="O96" s="10" t="str">
        <f t="shared" si="24"/>
        <v/>
      </c>
      <c r="P96" s="10" t="str">
        <f t="shared" si="25"/>
        <v/>
      </c>
      <c r="Q96" s="10">
        <f t="shared" si="18"/>
        <v>0</v>
      </c>
      <c r="R96" s="10" t="str">
        <f ca="1">IFERROR(IF(IFERROR(VLOOKUP(Q96,F.SL!F:O,10,FALSE),0)=0,IF(IFERROR(VLOOKUP(Q96,SF.SL!F:O,10,FALSE),0)=0,N96,IFERROR(VLOOKUP(Q96,SF.SL!F:O,10,FALSE),0)),IFERROR(VLOOKUP(Q96,F.SL!F:O,10,FALSE),0)),"")</f>
        <v/>
      </c>
      <c r="S96" s="10" t="str">
        <f t="shared" ca="1" si="19"/>
        <v/>
      </c>
      <c r="T96" s="10" t="str">
        <f t="shared" ca="1" si="26"/>
        <v/>
      </c>
      <c r="U96" s="10">
        <f t="shared" si="27"/>
        <v>0</v>
      </c>
      <c r="V96" s="65" t="str">
        <f t="shared" si="28"/>
        <v/>
      </c>
      <c r="W96" s="10" t="str">
        <f>IFERROR(VLOOKUP(H96,Q3.R!E:J,6,FALSE),"")</f>
        <v/>
      </c>
      <c r="X96" s="10" t="str">
        <f>IFERROR(VLOOKUP(H96,Q4.R!E:J,6,FALSE),"")</f>
        <v/>
      </c>
    </row>
    <row r="97" spans="2:24" ht="21" customHeight="1">
      <c r="B97" s="10">
        <f t="shared" si="20"/>
        <v>0</v>
      </c>
      <c r="C97" s="10" t="str">
        <f t="shared" si="16"/>
        <v/>
      </c>
      <c r="D97" s="40">
        <f t="shared" si="21"/>
        <v>96</v>
      </c>
      <c r="I97" s="10">
        <v>3.1840428236141194E-2</v>
      </c>
      <c r="J97" s="10" t="str">
        <f t="shared" si="17"/>
        <v/>
      </c>
      <c r="K97" s="10" t="str">
        <f>IFERROR(VLOOKUP(H97,Q1.R!E:J,6,FALSE),"")</f>
        <v/>
      </c>
      <c r="L97" s="10" t="str">
        <f>IFERROR(VLOOKUP(H97,Q2.R!E:J,6,FALSE),"")</f>
        <v/>
      </c>
      <c r="M97" s="10" t="str">
        <f t="shared" si="22"/>
        <v/>
      </c>
      <c r="N97" s="10" t="str">
        <f t="shared" si="23"/>
        <v/>
      </c>
      <c r="O97" s="10" t="str">
        <f t="shared" si="24"/>
        <v/>
      </c>
      <c r="P97" s="10" t="str">
        <f t="shared" si="25"/>
        <v/>
      </c>
      <c r="Q97" s="10">
        <f t="shared" si="18"/>
        <v>0</v>
      </c>
      <c r="R97" s="10" t="str">
        <f ca="1">IFERROR(IF(IFERROR(VLOOKUP(Q97,F.SL!F:O,10,FALSE),0)=0,IF(IFERROR(VLOOKUP(Q97,SF.SL!F:O,10,FALSE),0)=0,N97,IFERROR(VLOOKUP(Q97,SF.SL!F:O,10,FALSE),0)),IFERROR(VLOOKUP(Q97,F.SL!F:O,10,FALSE),0)),"")</f>
        <v/>
      </c>
      <c r="S97" s="10" t="str">
        <f t="shared" ca="1" si="19"/>
        <v/>
      </c>
      <c r="T97" s="10" t="str">
        <f t="shared" ca="1" si="26"/>
        <v/>
      </c>
      <c r="U97" s="10">
        <f t="shared" si="27"/>
        <v>0</v>
      </c>
      <c r="V97" s="65" t="str">
        <f t="shared" si="28"/>
        <v/>
      </c>
      <c r="W97" s="10" t="str">
        <f>IFERROR(VLOOKUP(H97,Q3.R!E:J,6,FALSE),"")</f>
        <v/>
      </c>
      <c r="X97" s="10" t="str">
        <f>IFERROR(VLOOKUP(H97,Q4.R!E:J,6,FALSE),"")</f>
        <v/>
      </c>
    </row>
    <row r="98" spans="2:24" ht="21" customHeight="1">
      <c r="B98" s="10">
        <f t="shared" si="20"/>
        <v>0</v>
      </c>
      <c r="C98" s="10" t="str">
        <f t="shared" si="16"/>
        <v/>
      </c>
      <c r="D98" s="40">
        <f t="shared" si="21"/>
        <v>97</v>
      </c>
      <c r="I98" s="10">
        <v>0.88256577860109853</v>
      </c>
      <c r="J98" s="10" t="str">
        <f t="shared" si="17"/>
        <v/>
      </c>
      <c r="K98" s="10" t="str">
        <f>IFERROR(VLOOKUP(H98,Q1.R!E:J,6,FALSE),"")</f>
        <v/>
      </c>
      <c r="L98" s="10" t="str">
        <f>IFERROR(VLOOKUP(H98,Q2.R!E:J,6,FALSE),"")</f>
        <v/>
      </c>
      <c r="M98" s="10" t="str">
        <f t="shared" si="22"/>
        <v/>
      </c>
      <c r="N98" s="10" t="str">
        <f t="shared" si="23"/>
        <v/>
      </c>
      <c r="O98" s="10" t="str">
        <f t="shared" si="24"/>
        <v/>
      </c>
      <c r="P98" s="10" t="str">
        <f t="shared" si="25"/>
        <v/>
      </c>
      <c r="Q98" s="10">
        <f t="shared" si="18"/>
        <v>0</v>
      </c>
      <c r="R98" s="10" t="str">
        <f ca="1">IFERROR(IF(IFERROR(VLOOKUP(Q98,F.SL!F:O,10,FALSE),0)=0,IF(IFERROR(VLOOKUP(Q98,SF.SL!F:O,10,FALSE),0)=0,N98,IFERROR(VLOOKUP(Q98,SF.SL!F:O,10,FALSE),0)),IFERROR(VLOOKUP(Q98,F.SL!F:O,10,FALSE),0)),"")</f>
        <v/>
      </c>
      <c r="S98" s="10" t="str">
        <f t="shared" ca="1" si="19"/>
        <v/>
      </c>
      <c r="T98" s="10" t="str">
        <f t="shared" ca="1" si="26"/>
        <v/>
      </c>
      <c r="U98" s="10">
        <f t="shared" si="27"/>
        <v>0</v>
      </c>
      <c r="V98" s="65" t="str">
        <f t="shared" si="28"/>
        <v/>
      </c>
      <c r="W98" s="10" t="str">
        <f>IFERROR(VLOOKUP(H98,Q3.R!E:J,6,FALSE),"")</f>
        <v/>
      </c>
      <c r="X98" s="10" t="str">
        <f>IFERROR(VLOOKUP(H98,Q4.R!E:J,6,FALSE),"")</f>
        <v/>
      </c>
    </row>
    <row r="99" spans="2:24" ht="21" customHeight="1">
      <c r="B99" s="10">
        <f t="shared" si="20"/>
        <v>0</v>
      </c>
      <c r="C99" s="10" t="str">
        <f t="shared" si="16"/>
        <v/>
      </c>
      <c r="D99" s="40">
        <f t="shared" si="21"/>
        <v>98</v>
      </c>
      <c r="I99" s="10">
        <v>0.68144741761618977</v>
      </c>
      <c r="J99" s="10" t="str">
        <f t="shared" si="17"/>
        <v/>
      </c>
      <c r="K99" s="10" t="str">
        <f>IFERROR(VLOOKUP(H99,Q1.R!E:J,6,FALSE),"")</f>
        <v/>
      </c>
      <c r="L99" s="10" t="str">
        <f>IFERROR(VLOOKUP(H99,Q2.R!E:J,6,FALSE),"")</f>
        <v/>
      </c>
      <c r="M99" s="10" t="str">
        <f t="shared" si="22"/>
        <v/>
      </c>
      <c r="N99" s="10" t="str">
        <f t="shared" si="23"/>
        <v/>
      </c>
      <c r="O99" s="10" t="str">
        <f t="shared" si="24"/>
        <v/>
      </c>
      <c r="P99" s="10" t="str">
        <f t="shared" si="25"/>
        <v/>
      </c>
      <c r="Q99" s="10">
        <f t="shared" si="18"/>
        <v>0</v>
      </c>
      <c r="R99" s="10" t="str">
        <f ca="1">IFERROR(IF(IFERROR(VLOOKUP(Q99,F.SL!F:O,10,FALSE),0)=0,IF(IFERROR(VLOOKUP(Q99,SF.SL!F:O,10,FALSE),0)=0,N99,IFERROR(VLOOKUP(Q99,SF.SL!F:O,10,FALSE),0)),IFERROR(VLOOKUP(Q99,F.SL!F:O,10,FALSE),0)),"")</f>
        <v/>
      </c>
      <c r="S99" s="10" t="str">
        <f t="shared" ca="1" si="19"/>
        <v/>
      </c>
      <c r="T99" s="10" t="str">
        <f t="shared" ca="1" si="26"/>
        <v/>
      </c>
      <c r="U99" s="10">
        <f t="shared" si="27"/>
        <v>0</v>
      </c>
      <c r="V99" s="65" t="str">
        <f t="shared" si="28"/>
        <v/>
      </c>
      <c r="W99" s="10" t="str">
        <f>IFERROR(VLOOKUP(H99,Q3.R!E:J,6,FALSE),"")</f>
        <v/>
      </c>
      <c r="X99" s="10" t="str">
        <f>IFERROR(VLOOKUP(H99,Q4.R!E:J,6,FALSE),"")</f>
        <v/>
      </c>
    </row>
    <row r="100" spans="2:24" ht="21" customHeight="1">
      <c r="B100" s="10">
        <f t="shared" si="20"/>
        <v>0</v>
      </c>
      <c r="C100" s="10" t="str">
        <f t="shared" si="16"/>
        <v/>
      </c>
      <c r="D100" s="40">
        <f t="shared" si="21"/>
        <v>99</v>
      </c>
      <c r="I100" s="10">
        <v>3.9559042854899085E-2</v>
      </c>
      <c r="J100" s="10" t="str">
        <f t="shared" si="17"/>
        <v/>
      </c>
      <c r="K100" s="10" t="str">
        <f>IFERROR(VLOOKUP(H100,Q1.R!E:J,6,FALSE),"")</f>
        <v/>
      </c>
      <c r="L100" s="10" t="str">
        <f>IFERROR(VLOOKUP(H100,Q2.R!E:J,6,FALSE),"")</f>
        <v/>
      </c>
      <c r="M100" s="10" t="str">
        <f t="shared" si="22"/>
        <v/>
      </c>
      <c r="N100" s="10" t="str">
        <f t="shared" si="23"/>
        <v/>
      </c>
      <c r="O100" s="10" t="str">
        <f t="shared" si="24"/>
        <v/>
      </c>
      <c r="P100" s="10" t="str">
        <f t="shared" si="25"/>
        <v/>
      </c>
      <c r="Q100" s="10">
        <f t="shared" si="18"/>
        <v>0</v>
      </c>
      <c r="R100" s="10" t="str">
        <f ca="1">IFERROR(IF(IFERROR(VLOOKUP(Q100,F.SL!F:O,10,FALSE),0)=0,IF(IFERROR(VLOOKUP(Q100,SF.SL!F:O,10,FALSE),0)=0,N100,IFERROR(VLOOKUP(Q100,SF.SL!F:O,10,FALSE),0)),IFERROR(VLOOKUP(Q100,F.SL!F:O,10,FALSE),0)),"")</f>
        <v/>
      </c>
      <c r="S100" s="10" t="str">
        <f t="shared" ca="1" si="19"/>
        <v/>
      </c>
      <c r="T100" s="10" t="str">
        <f t="shared" ca="1" si="26"/>
        <v/>
      </c>
      <c r="U100" s="10">
        <f t="shared" si="27"/>
        <v>0</v>
      </c>
      <c r="V100" s="65" t="str">
        <f t="shared" si="28"/>
        <v/>
      </c>
      <c r="W100" s="10" t="str">
        <f>IFERROR(VLOOKUP(H100,Q3.R!E:J,6,FALSE),"")</f>
        <v/>
      </c>
      <c r="X100" s="10" t="str">
        <f>IFERROR(VLOOKUP(H100,Q4.R!E:J,6,FALSE),"")</f>
        <v/>
      </c>
    </row>
    <row r="101" spans="2:24" ht="21" customHeight="1">
      <c r="B101" s="10">
        <f t="shared" si="20"/>
        <v>0</v>
      </c>
      <c r="C101" s="10" t="str">
        <f t="shared" si="16"/>
        <v/>
      </c>
      <c r="D101" s="40">
        <f t="shared" si="21"/>
        <v>100</v>
      </c>
      <c r="I101" s="10">
        <v>0.20072624187235033</v>
      </c>
      <c r="J101" s="10" t="str">
        <f t="shared" si="17"/>
        <v/>
      </c>
      <c r="K101" s="10" t="str">
        <f>IFERROR(VLOOKUP(H101,Q1.R!E:J,6,FALSE),"")</f>
        <v/>
      </c>
      <c r="L101" s="10" t="str">
        <f>IFERROR(VLOOKUP(H101,Q2.R!E:J,6,FALSE),"")</f>
        <v/>
      </c>
      <c r="M101" s="10" t="str">
        <f t="shared" si="22"/>
        <v/>
      </c>
      <c r="N101" s="10" t="str">
        <f t="shared" si="23"/>
        <v/>
      </c>
      <c r="O101" s="10" t="str">
        <f t="shared" si="24"/>
        <v/>
      </c>
      <c r="P101" s="10" t="str">
        <f t="shared" si="25"/>
        <v/>
      </c>
      <c r="Q101" s="10">
        <f t="shared" si="18"/>
        <v>0</v>
      </c>
      <c r="R101" s="10" t="str">
        <f ca="1">IFERROR(IF(IFERROR(VLOOKUP(Q101,F.SL!F:O,10,FALSE),0)=0,IF(IFERROR(VLOOKUP(Q101,SF.SL!F:O,10,FALSE),0)=0,N101,IFERROR(VLOOKUP(Q101,SF.SL!F:O,10,FALSE),0)),IFERROR(VLOOKUP(Q101,F.SL!F:O,10,FALSE),0)),"")</f>
        <v/>
      </c>
      <c r="S101" s="10" t="str">
        <f t="shared" ca="1" si="19"/>
        <v/>
      </c>
      <c r="T101" s="10" t="str">
        <f t="shared" ca="1" si="26"/>
        <v/>
      </c>
      <c r="U101" s="10">
        <f t="shared" si="27"/>
        <v>0</v>
      </c>
      <c r="V101" s="65" t="str">
        <f t="shared" si="28"/>
        <v/>
      </c>
      <c r="W101" s="10" t="str">
        <f>IFERROR(VLOOKUP(H101,Q3.R!E:J,6,FALSE),"")</f>
        <v/>
      </c>
      <c r="X101" s="10" t="str">
        <f>IFERROR(VLOOKUP(H101,Q4.R!E:J,6,FALSE),"")</f>
        <v/>
      </c>
    </row>
    <row r="102" spans="2:24" ht="21" customHeight="1">
      <c r="B102" s="10">
        <f t="shared" si="20"/>
        <v>0</v>
      </c>
      <c r="C102" s="10" t="str">
        <f t="shared" si="16"/>
        <v/>
      </c>
      <c r="D102" s="40">
        <f t="shared" si="21"/>
        <v>101</v>
      </c>
      <c r="I102" s="10">
        <v>0.9839892703963814</v>
      </c>
      <c r="J102" s="10" t="str">
        <f t="shared" si="17"/>
        <v/>
      </c>
      <c r="K102" s="10" t="str">
        <f>IFERROR(VLOOKUP(H102,Q1.R!E:J,6,FALSE),"")</f>
        <v/>
      </c>
      <c r="L102" s="10" t="str">
        <f>IFERROR(VLOOKUP(H102,Q2.R!E:J,6,FALSE),"")</f>
        <v/>
      </c>
      <c r="M102" s="10" t="str">
        <f t="shared" si="22"/>
        <v/>
      </c>
      <c r="N102" s="10" t="str">
        <f t="shared" si="23"/>
        <v/>
      </c>
      <c r="O102" s="10" t="str">
        <f t="shared" si="24"/>
        <v/>
      </c>
      <c r="P102" s="10" t="str">
        <f t="shared" si="25"/>
        <v/>
      </c>
      <c r="Q102" s="10">
        <f t="shared" si="18"/>
        <v>0</v>
      </c>
      <c r="R102" s="10" t="str">
        <f ca="1">IFERROR(IF(IFERROR(VLOOKUP(Q102,F.SL!F:O,10,FALSE),0)=0,IF(IFERROR(VLOOKUP(Q102,SF.SL!F:O,10,FALSE),0)=0,N102,IFERROR(VLOOKUP(Q102,SF.SL!F:O,10,FALSE),0)),IFERROR(VLOOKUP(Q102,F.SL!F:O,10,FALSE),0)),"")</f>
        <v/>
      </c>
      <c r="S102" s="10" t="str">
        <f t="shared" ca="1" si="19"/>
        <v/>
      </c>
      <c r="T102" s="10" t="str">
        <f t="shared" ca="1" si="26"/>
        <v/>
      </c>
      <c r="U102" s="10">
        <f t="shared" si="27"/>
        <v>0</v>
      </c>
      <c r="V102" s="65" t="str">
        <f t="shared" si="28"/>
        <v/>
      </c>
      <c r="W102" s="10" t="str">
        <f>IFERROR(VLOOKUP(H102,Q3.R!E:J,6,FALSE),"")</f>
        <v/>
      </c>
      <c r="X102" s="10" t="str">
        <f>IFERROR(VLOOKUP(H102,Q4.R!E:J,6,FALSE),"")</f>
        <v/>
      </c>
    </row>
    <row r="103" spans="2:24" ht="21" customHeight="1">
      <c r="B103" s="10">
        <f t="shared" si="20"/>
        <v>0</v>
      </c>
      <c r="C103" s="10" t="str">
        <f t="shared" si="16"/>
        <v/>
      </c>
      <c r="D103" s="40">
        <f t="shared" si="21"/>
        <v>102</v>
      </c>
      <c r="I103" s="10">
        <v>0.13320772918871449</v>
      </c>
      <c r="J103" s="10" t="str">
        <f t="shared" si="17"/>
        <v/>
      </c>
      <c r="K103" s="10" t="str">
        <f>IFERROR(VLOOKUP(H103,Q1.R!E:J,6,FALSE),"")</f>
        <v/>
      </c>
      <c r="L103" s="10" t="str">
        <f>IFERROR(VLOOKUP(H103,Q2.R!E:J,6,FALSE),"")</f>
        <v/>
      </c>
      <c r="M103" s="10" t="str">
        <f t="shared" si="22"/>
        <v/>
      </c>
      <c r="N103" s="10" t="str">
        <f t="shared" si="23"/>
        <v/>
      </c>
      <c r="O103" s="10" t="str">
        <f t="shared" si="24"/>
        <v/>
      </c>
      <c r="P103" s="10" t="str">
        <f t="shared" si="25"/>
        <v/>
      </c>
      <c r="Q103" s="10">
        <f t="shared" si="18"/>
        <v>0</v>
      </c>
      <c r="R103" s="10" t="str">
        <f ca="1">IFERROR(IF(IFERROR(VLOOKUP(Q103,F.SL!F:O,10,FALSE),0)=0,IF(IFERROR(VLOOKUP(Q103,SF.SL!F:O,10,FALSE),0)=0,N103,IFERROR(VLOOKUP(Q103,SF.SL!F:O,10,FALSE),0)),IFERROR(VLOOKUP(Q103,F.SL!F:O,10,FALSE),0)),"")</f>
        <v/>
      </c>
      <c r="S103" s="10" t="str">
        <f t="shared" ca="1" si="19"/>
        <v/>
      </c>
      <c r="T103" s="10" t="str">
        <f t="shared" ca="1" si="26"/>
        <v/>
      </c>
      <c r="U103" s="10">
        <f t="shared" si="27"/>
        <v>0</v>
      </c>
      <c r="V103" s="65" t="str">
        <f t="shared" si="28"/>
        <v/>
      </c>
      <c r="W103" s="10" t="str">
        <f>IFERROR(VLOOKUP(H103,Q3.R!E:J,6,FALSE),"")</f>
        <v/>
      </c>
      <c r="X103" s="10" t="str">
        <f>IFERROR(VLOOKUP(H103,Q4.R!E:J,6,FALSE),"")</f>
        <v/>
      </c>
    </row>
    <row r="104" spans="2:24" ht="21" customHeight="1">
      <c r="B104" s="10">
        <f t="shared" si="20"/>
        <v>0</v>
      </c>
      <c r="C104" s="10" t="str">
        <f t="shared" si="16"/>
        <v/>
      </c>
      <c r="D104" s="40">
        <f t="shared" si="21"/>
        <v>103</v>
      </c>
      <c r="I104" s="10">
        <v>0.71375016406317171</v>
      </c>
      <c r="J104" s="10" t="str">
        <f t="shared" si="17"/>
        <v/>
      </c>
      <c r="K104" s="10" t="str">
        <f>IFERROR(VLOOKUP(H104,Q1.R!E:J,6,FALSE),"")</f>
        <v/>
      </c>
      <c r="L104" s="10" t="str">
        <f>IFERROR(VLOOKUP(H104,Q2.R!E:J,6,FALSE),"")</f>
        <v/>
      </c>
      <c r="M104" s="10" t="str">
        <f t="shared" si="22"/>
        <v/>
      </c>
      <c r="N104" s="10" t="str">
        <f t="shared" si="23"/>
        <v/>
      </c>
      <c r="O104" s="10" t="str">
        <f t="shared" si="24"/>
        <v/>
      </c>
      <c r="P104" s="10" t="str">
        <f t="shared" si="25"/>
        <v/>
      </c>
      <c r="Q104" s="10">
        <f t="shared" si="18"/>
        <v>0</v>
      </c>
      <c r="R104" s="10" t="str">
        <f ca="1">IFERROR(IF(IFERROR(VLOOKUP(Q104,F.SL!F:O,10,FALSE),0)=0,IF(IFERROR(VLOOKUP(Q104,SF.SL!F:O,10,FALSE),0)=0,N104,IFERROR(VLOOKUP(Q104,SF.SL!F:O,10,FALSE),0)),IFERROR(VLOOKUP(Q104,F.SL!F:O,10,FALSE),0)),"")</f>
        <v/>
      </c>
      <c r="S104" s="10" t="str">
        <f t="shared" ca="1" si="19"/>
        <v/>
      </c>
      <c r="T104" s="10" t="str">
        <f t="shared" ca="1" si="26"/>
        <v/>
      </c>
      <c r="U104" s="10">
        <f t="shared" si="27"/>
        <v>0</v>
      </c>
      <c r="V104" s="65" t="str">
        <f t="shared" si="28"/>
        <v/>
      </c>
      <c r="W104" s="10" t="str">
        <f>IFERROR(VLOOKUP(H104,Q3.R!E:J,6,FALSE),"")</f>
        <v/>
      </c>
      <c r="X104" s="10" t="str">
        <f>IFERROR(VLOOKUP(H104,Q4.R!E:J,6,FALSE),"")</f>
        <v/>
      </c>
    </row>
    <row r="105" spans="2:24" ht="21" customHeight="1">
      <c r="B105" s="10">
        <f t="shared" si="20"/>
        <v>0</v>
      </c>
      <c r="C105" s="10" t="str">
        <f t="shared" si="16"/>
        <v/>
      </c>
      <c r="D105" s="40">
        <f t="shared" si="21"/>
        <v>104</v>
      </c>
      <c r="I105" s="10">
        <v>0.48925497225697279</v>
      </c>
      <c r="J105" s="10" t="str">
        <f t="shared" si="17"/>
        <v/>
      </c>
      <c r="K105" s="10" t="str">
        <f>IFERROR(VLOOKUP(H105,Q1.R!E:J,6,FALSE),"")</f>
        <v/>
      </c>
      <c r="L105" s="10" t="str">
        <f>IFERROR(VLOOKUP(H105,Q2.R!E:J,6,FALSE),"")</f>
        <v/>
      </c>
      <c r="M105" s="10" t="str">
        <f t="shared" si="22"/>
        <v/>
      </c>
      <c r="N105" s="10" t="str">
        <f t="shared" si="23"/>
        <v/>
      </c>
      <c r="O105" s="10" t="str">
        <f t="shared" si="24"/>
        <v/>
      </c>
      <c r="P105" s="10" t="str">
        <f t="shared" si="25"/>
        <v/>
      </c>
      <c r="Q105" s="10">
        <f t="shared" si="18"/>
        <v>0</v>
      </c>
      <c r="R105" s="10" t="str">
        <f ca="1">IFERROR(IF(IFERROR(VLOOKUP(Q105,F.SL!F:O,10,FALSE),0)=0,IF(IFERROR(VLOOKUP(Q105,SF.SL!F:O,10,FALSE),0)=0,N105,IFERROR(VLOOKUP(Q105,SF.SL!F:O,10,FALSE),0)),IFERROR(VLOOKUP(Q105,F.SL!F:O,10,FALSE),0)),"")</f>
        <v/>
      </c>
      <c r="S105" s="10" t="str">
        <f t="shared" ca="1" si="19"/>
        <v/>
      </c>
      <c r="T105" s="10" t="str">
        <f t="shared" ca="1" si="26"/>
        <v/>
      </c>
      <c r="U105" s="10">
        <f t="shared" si="27"/>
        <v>0</v>
      </c>
      <c r="V105" s="65" t="str">
        <f t="shared" si="28"/>
        <v/>
      </c>
      <c r="W105" s="10" t="str">
        <f>IFERROR(VLOOKUP(H105,Q3.R!E:J,6,FALSE),"")</f>
        <v/>
      </c>
      <c r="X105" s="10" t="str">
        <f>IFERROR(VLOOKUP(H105,Q4.R!E:J,6,FALSE),"")</f>
        <v/>
      </c>
    </row>
    <row r="106" spans="2:24" ht="21" customHeight="1">
      <c r="B106" s="10">
        <f t="shared" si="20"/>
        <v>0</v>
      </c>
      <c r="C106" s="10" t="str">
        <f t="shared" si="16"/>
        <v/>
      </c>
      <c r="D106" s="40">
        <f t="shared" si="21"/>
        <v>105</v>
      </c>
      <c r="I106" s="10">
        <v>0.69722313183157048</v>
      </c>
      <c r="J106" s="10" t="str">
        <f t="shared" si="17"/>
        <v/>
      </c>
      <c r="K106" s="10" t="str">
        <f>IFERROR(VLOOKUP(H106,Q1.R!E:J,6,FALSE),"")</f>
        <v/>
      </c>
      <c r="L106" s="10" t="str">
        <f>IFERROR(VLOOKUP(H106,Q2.R!E:J,6,FALSE),"")</f>
        <v/>
      </c>
      <c r="M106" s="10" t="str">
        <f t="shared" si="22"/>
        <v/>
      </c>
      <c r="N106" s="10" t="str">
        <f t="shared" si="23"/>
        <v/>
      </c>
      <c r="O106" s="10" t="str">
        <f t="shared" si="24"/>
        <v/>
      </c>
      <c r="P106" s="10" t="str">
        <f t="shared" si="25"/>
        <v/>
      </c>
      <c r="Q106" s="10">
        <f t="shared" si="18"/>
        <v>0</v>
      </c>
      <c r="R106" s="10" t="str">
        <f ca="1">IFERROR(IF(IFERROR(VLOOKUP(Q106,F.SL!F:O,10,FALSE),0)=0,IF(IFERROR(VLOOKUP(Q106,SF.SL!F:O,10,FALSE),0)=0,N106,IFERROR(VLOOKUP(Q106,SF.SL!F:O,10,FALSE),0)),IFERROR(VLOOKUP(Q106,F.SL!F:O,10,FALSE),0)),"")</f>
        <v/>
      </c>
      <c r="S106" s="10" t="str">
        <f t="shared" ca="1" si="19"/>
        <v/>
      </c>
      <c r="T106" s="10" t="str">
        <f t="shared" ca="1" si="26"/>
        <v/>
      </c>
      <c r="U106" s="10">
        <f t="shared" si="27"/>
        <v>0</v>
      </c>
      <c r="V106" s="65" t="str">
        <f t="shared" si="28"/>
        <v/>
      </c>
      <c r="W106" s="10" t="str">
        <f>IFERROR(VLOOKUP(H106,Q3.R!E:J,6,FALSE),"")</f>
        <v/>
      </c>
      <c r="X106" s="10" t="str">
        <f>IFERROR(VLOOKUP(H106,Q4.R!E:J,6,FALSE),"")</f>
        <v/>
      </c>
    </row>
    <row r="107" spans="2:24" ht="21" customHeight="1">
      <c r="B107" s="10">
        <f t="shared" si="20"/>
        <v>0</v>
      </c>
      <c r="C107" s="10" t="str">
        <f t="shared" si="16"/>
        <v/>
      </c>
      <c r="D107" s="40">
        <f t="shared" si="21"/>
        <v>106</v>
      </c>
      <c r="I107" s="10">
        <v>0.57617713122280034</v>
      </c>
      <c r="J107" s="10" t="str">
        <f t="shared" si="17"/>
        <v/>
      </c>
      <c r="K107" s="10" t="str">
        <f>IFERROR(VLOOKUP(H107,Q1.R!E:J,6,FALSE),"")</f>
        <v/>
      </c>
      <c r="L107" s="10" t="str">
        <f>IFERROR(VLOOKUP(H107,Q2.R!E:J,6,FALSE),"")</f>
        <v/>
      </c>
      <c r="M107" s="10" t="str">
        <f t="shared" si="22"/>
        <v/>
      </c>
      <c r="N107" s="10" t="str">
        <f t="shared" si="23"/>
        <v/>
      </c>
      <c r="O107" s="10" t="str">
        <f t="shared" si="24"/>
        <v/>
      </c>
      <c r="P107" s="10" t="str">
        <f t="shared" si="25"/>
        <v/>
      </c>
      <c r="Q107" s="10">
        <f t="shared" si="18"/>
        <v>0</v>
      </c>
      <c r="R107" s="10" t="str">
        <f ca="1">IFERROR(IF(IFERROR(VLOOKUP(Q107,F.SL!F:O,10,FALSE),0)=0,IF(IFERROR(VLOOKUP(Q107,SF.SL!F:O,10,FALSE),0)=0,N107,IFERROR(VLOOKUP(Q107,SF.SL!F:O,10,FALSE),0)),IFERROR(VLOOKUP(Q107,F.SL!F:O,10,FALSE),0)),"")</f>
        <v/>
      </c>
      <c r="S107" s="10" t="str">
        <f t="shared" ca="1" si="19"/>
        <v/>
      </c>
      <c r="T107" s="10" t="str">
        <f t="shared" ca="1" si="26"/>
        <v/>
      </c>
      <c r="U107" s="10">
        <f t="shared" si="27"/>
        <v>0</v>
      </c>
      <c r="V107" s="65" t="str">
        <f t="shared" si="28"/>
        <v/>
      </c>
      <c r="W107" s="10" t="str">
        <f>IFERROR(VLOOKUP(H107,Q3.R!E:J,6,FALSE),"")</f>
        <v/>
      </c>
      <c r="X107" s="10" t="str">
        <f>IFERROR(VLOOKUP(H107,Q4.R!E:J,6,FALSE),"")</f>
        <v/>
      </c>
    </row>
    <row r="108" spans="2:24" ht="21" customHeight="1">
      <c r="B108" s="10">
        <f t="shared" si="20"/>
        <v>0</v>
      </c>
      <c r="C108" s="10" t="str">
        <f t="shared" si="16"/>
        <v/>
      </c>
      <c r="D108" s="40">
        <f t="shared" si="21"/>
        <v>107</v>
      </c>
      <c r="I108" s="10">
        <v>0.1749959833809468</v>
      </c>
      <c r="J108" s="10" t="str">
        <f t="shared" si="17"/>
        <v/>
      </c>
      <c r="K108" s="10" t="str">
        <f>IFERROR(VLOOKUP(H108,Q1.R!E:J,6,FALSE),"")</f>
        <v/>
      </c>
      <c r="L108" s="10" t="str">
        <f>IFERROR(VLOOKUP(H108,Q2.R!E:J,6,FALSE),"")</f>
        <v/>
      </c>
      <c r="M108" s="10" t="str">
        <f t="shared" si="22"/>
        <v/>
      </c>
      <c r="N108" s="10" t="str">
        <f t="shared" si="23"/>
        <v/>
      </c>
      <c r="O108" s="10" t="str">
        <f t="shared" si="24"/>
        <v/>
      </c>
      <c r="P108" s="10" t="str">
        <f t="shared" si="25"/>
        <v/>
      </c>
      <c r="Q108" s="10">
        <f t="shared" si="18"/>
        <v>0</v>
      </c>
      <c r="R108" s="10" t="str">
        <f ca="1">IFERROR(IF(IFERROR(VLOOKUP(Q108,F.SL!F:O,10,FALSE),0)=0,IF(IFERROR(VLOOKUP(Q108,SF.SL!F:O,10,FALSE),0)=0,N108,IFERROR(VLOOKUP(Q108,SF.SL!F:O,10,FALSE),0)),IFERROR(VLOOKUP(Q108,F.SL!F:O,10,FALSE),0)),"")</f>
        <v/>
      </c>
      <c r="S108" s="10" t="str">
        <f t="shared" ca="1" si="19"/>
        <v/>
      </c>
      <c r="T108" s="10" t="str">
        <f t="shared" ca="1" si="26"/>
        <v/>
      </c>
      <c r="U108" s="10">
        <f t="shared" si="27"/>
        <v>0</v>
      </c>
      <c r="V108" s="65" t="str">
        <f t="shared" si="28"/>
        <v/>
      </c>
      <c r="W108" s="10" t="str">
        <f>IFERROR(VLOOKUP(H108,Q3.R!E:J,6,FALSE),"")</f>
        <v/>
      </c>
      <c r="X108" s="10" t="str">
        <f>IFERROR(VLOOKUP(H108,Q4.R!E:J,6,FALSE),"")</f>
        <v/>
      </c>
    </row>
    <row r="109" spans="2:24" ht="21" customHeight="1">
      <c r="B109" s="10">
        <f t="shared" si="20"/>
        <v>0</v>
      </c>
      <c r="C109" s="10" t="str">
        <f t="shared" si="16"/>
        <v/>
      </c>
      <c r="D109" s="40">
        <f t="shared" si="21"/>
        <v>108</v>
      </c>
      <c r="I109" s="10">
        <v>0.88707430721879488</v>
      </c>
      <c r="J109" s="10" t="str">
        <f t="shared" si="17"/>
        <v/>
      </c>
      <c r="K109" s="10" t="str">
        <f>IFERROR(VLOOKUP(H109,Q1.R!E:J,6,FALSE),"")</f>
        <v/>
      </c>
      <c r="L109" s="10" t="str">
        <f>IFERROR(VLOOKUP(H109,Q2.R!E:J,6,FALSE),"")</f>
        <v/>
      </c>
      <c r="M109" s="10" t="str">
        <f t="shared" si="22"/>
        <v/>
      </c>
      <c r="N109" s="10" t="str">
        <f t="shared" si="23"/>
        <v/>
      </c>
      <c r="O109" s="10" t="str">
        <f t="shared" si="24"/>
        <v/>
      </c>
      <c r="P109" s="10" t="str">
        <f t="shared" si="25"/>
        <v/>
      </c>
      <c r="Q109" s="10">
        <f t="shared" si="18"/>
        <v>0</v>
      </c>
      <c r="R109" s="10" t="str">
        <f ca="1">IFERROR(IF(IFERROR(VLOOKUP(Q109,F.SL!F:O,10,FALSE),0)=0,IF(IFERROR(VLOOKUP(Q109,SF.SL!F:O,10,FALSE),0)=0,N109,IFERROR(VLOOKUP(Q109,SF.SL!F:O,10,FALSE),0)),IFERROR(VLOOKUP(Q109,F.SL!F:O,10,FALSE),0)),"")</f>
        <v/>
      </c>
      <c r="S109" s="10" t="str">
        <f t="shared" ca="1" si="19"/>
        <v/>
      </c>
      <c r="T109" s="10" t="str">
        <f t="shared" ca="1" si="26"/>
        <v/>
      </c>
      <c r="U109" s="10">
        <f t="shared" si="27"/>
        <v>0</v>
      </c>
      <c r="V109" s="65" t="str">
        <f t="shared" si="28"/>
        <v/>
      </c>
      <c r="W109" s="10" t="str">
        <f>IFERROR(VLOOKUP(H109,Q3.R!E:J,6,FALSE),"")</f>
        <v/>
      </c>
      <c r="X109" s="10" t="str">
        <f>IFERROR(VLOOKUP(H109,Q4.R!E:J,6,FALSE),"")</f>
        <v/>
      </c>
    </row>
    <row r="110" spans="2:24" ht="21" customHeight="1">
      <c r="B110" s="10">
        <f t="shared" si="20"/>
        <v>0</v>
      </c>
      <c r="C110" s="10" t="str">
        <f t="shared" si="16"/>
        <v/>
      </c>
      <c r="D110" s="40">
        <f t="shared" si="21"/>
        <v>109</v>
      </c>
      <c r="I110" s="10">
        <v>0.39610430741483338</v>
      </c>
      <c r="J110" s="10" t="str">
        <f t="shared" si="17"/>
        <v/>
      </c>
      <c r="K110" s="10" t="str">
        <f>IFERROR(VLOOKUP(H110,Q1.R!E:J,6,FALSE),"")</f>
        <v/>
      </c>
      <c r="L110" s="10" t="str">
        <f>IFERROR(VLOOKUP(H110,Q2.R!E:J,6,FALSE),"")</f>
        <v/>
      </c>
      <c r="M110" s="10" t="str">
        <f t="shared" si="22"/>
        <v/>
      </c>
      <c r="N110" s="10" t="str">
        <f t="shared" si="23"/>
        <v/>
      </c>
      <c r="O110" s="10" t="str">
        <f t="shared" si="24"/>
        <v/>
      </c>
      <c r="P110" s="10" t="str">
        <f t="shared" si="25"/>
        <v/>
      </c>
      <c r="Q110" s="10">
        <f t="shared" si="18"/>
        <v>0</v>
      </c>
      <c r="R110" s="10" t="str">
        <f ca="1">IFERROR(IF(IFERROR(VLOOKUP(Q110,F.SL!F:O,10,FALSE),0)=0,IF(IFERROR(VLOOKUP(Q110,SF.SL!F:O,10,FALSE),0)=0,N110,IFERROR(VLOOKUP(Q110,SF.SL!F:O,10,FALSE),0)),IFERROR(VLOOKUP(Q110,F.SL!F:O,10,FALSE),0)),"")</f>
        <v/>
      </c>
      <c r="S110" s="10" t="str">
        <f t="shared" ca="1" si="19"/>
        <v/>
      </c>
      <c r="T110" s="10" t="str">
        <f t="shared" ca="1" si="26"/>
        <v/>
      </c>
      <c r="U110" s="10">
        <f t="shared" si="27"/>
        <v>0</v>
      </c>
      <c r="V110" s="65" t="str">
        <f t="shared" si="28"/>
        <v/>
      </c>
      <c r="W110" s="10" t="str">
        <f>IFERROR(VLOOKUP(H110,Q3.R!E:J,6,FALSE),"")</f>
        <v/>
      </c>
      <c r="X110" s="10" t="str">
        <f>IFERROR(VLOOKUP(H110,Q4.R!E:J,6,FALSE),"")</f>
        <v/>
      </c>
    </row>
    <row r="111" spans="2:24" ht="21" customHeight="1">
      <c r="B111" s="10">
        <f t="shared" si="20"/>
        <v>0</v>
      </c>
      <c r="C111" s="10" t="str">
        <f t="shared" si="16"/>
        <v/>
      </c>
      <c r="D111" s="40">
        <f t="shared" si="21"/>
        <v>110</v>
      </c>
      <c r="I111" s="10">
        <v>0.55779500802714133</v>
      </c>
      <c r="J111" s="10" t="str">
        <f t="shared" si="17"/>
        <v/>
      </c>
      <c r="K111" s="10" t="str">
        <f>IFERROR(VLOOKUP(H111,Q1.R!E:J,6,FALSE),"")</f>
        <v/>
      </c>
      <c r="L111" s="10" t="str">
        <f>IFERROR(VLOOKUP(H111,Q2.R!E:J,6,FALSE),"")</f>
        <v/>
      </c>
      <c r="M111" s="10" t="str">
        <f t="shared" si="22"/>
        <v/>
      </c>
      <c r="N111" s="10" t="str">
        <f t="shared" si="23"/>
        <v/>
      </c>
      <c r="O111" s="10" t="str">
        <f t="shared" si="24"/>
        <v/>
      </c>
      <c r="P111" s="10" t="str">
        <f t="shared" si="25"/>
        <v/>
      </c>
      <c r="Q111" s="10">
        <f t="shared" si="18"/>
        <v>0</v>
      </c>
      <c r="R111" s="10" t="str">
        <f ca="1">IFERROR(IF(IFERROR(VLOOKUP(Q111,F.SL!F:O,10,FALSE),0)=0,IF(IFERROR(VLOOKUP(Q111,SF.SL!F:O,10,FALSE),0)=0,N111,IFERROR(VLOOKUP(Q111,SF.SL!F:O,10,FALSE),0)),IFERROR(VLOOKUP(Q111,F.SL!F:O,10,FALSE),0)),"")</f>
        <v/>
      </c>
      <c r="S111" s="10" t="str">
        <f t="shared" ca="1" si="19"/>
        <v/>
      </c>
      <c r="T111" s="10" t="str">
        <f t="shared" ca="1" si="26"/>
        <v/>
      </c>
      <c r="U111" s="10">
        <f t="shared" si="27"/>
        <v>0</v>
      </c>
      <c r="V111" s="65" t="str">
        <f t="shared" si="28"/>
        <v/>
      </c>
      <c r="W111" s="10" t="str">
        <f>IFERROR(VLOOKUP(H111,Q3.R!E:J,6,FALSE),"")</f>
        <v/>
      </c>
      <c r="X111" s="10" t="str">
        <f>IFERROR(VLOOKUP(H111,Q4.R!E:J,6,FALSE),"")</f>
        <v/>
      </c>
    </row>
    <row r="112" spans="2:24" ht="21" customHeight="1">
      <c r="B112" s="10">
        <f t="shared" si="20"/>
        <v>0</v>
      </c>
      <c r="C112" s="10" t="str">
        <f t="shared" si="16"/>
        <v/>
      </c>
      <c r="D112" s="40">
        <f t="shared" si="21"/>
        <v>111</v>
      </c>
      <c r="I112" s="10">
        <v>0.70584221991019891</v>
      </c>
      <c r="J112" s="10" t="str">
        <f t="shared" si="17"/>
        <v/>
      </c>
      <c r="K112" s="10" t="str">
        <f>IFERROR(VLOOKUP(H112,Q1.R!E:J,6,FALSE),"")</f>
        <v/>
      </c>
      <c r="L112" s="10" t="str">
        <f>IFERROR(VLOOKUP(H112,Q2.R!E:J,6,FALSE),"")</f>
        <v/>
      </c>
      <c r="M112" s="10" t="str">
        <f t="shared" si="22"/>
        <v/>
      </c>
      <c r="N112" s="10" t="str">
        <f t="shared" si="23"/>
        <v/>
      </c>
      <c r="O112" s="10" t="str">
        <f t="shared" si="24"/>
        <v/>
      </c>
      <c r="P112" s="10" t="str">
        <f t="shared" si="25"/>
        <v/>
      </c>
      <c r="Q112" s="10">
        <f t="shared" si="18"/>
        <v>0</v>
      </c>
      <c r="R112" s="10" t="str">
        <f ca="1">IFERROR(IF(IFERROR(VLOOKUP(Q112,F.SL!F:O,10,FALSE),0)=0,IF(IFERROR(VLOOKUP(Q112,SF.SL!F:O,10,FALSE),0)=0,N112,IFERROR(VLOOKUP(Q112,SF.SL!F:O,10,FALSE),0)),IFERROR(VLOOKUP(Q112,F.SL!F:O,10,FALSE),0)),"")</f>
        <v/>
      </c>
      <c r="S112" s="10" t="str">
        <f t="shared" ca="1" si="19"/>
        <v/>
      </c>
      <c r="T112" s="10" t="str">
        <f t="shared" ca="1" si="26"/>
        <v/>
      </c>
      <c r="U112" s="10">
        <f t="shared" si="27"/>
        <v>0</v>
      </c>
      <c r="V112" s="65" t="str">
        <f t="shared" si="28"/>
        <v/>
      </c>
      <c r="W112" s="10" t="str">
        <f>IFERROR(VLOOKUP(H112,Q3.R!E:J,6,FALSE),"")</f>
        <v/>
      </c>
      <c r="X112" s="10" t="str">
        <f>IFERROR(VLOOKUP(H112,Q4.R!E:J,6,FALSE),"")</f>
        <v/>
      </c>
    </row>
    <row r="113" spans="2:24" ht="21" customHeight="1">
      <c r="B113" s="10">
        <f t="shared" si="20"/>
        <v>0</v>
      </c>
      <c r="C113" s="10" t="str">
        <f t="shared" si="16"/>
        <v/>
      </c>
      <c r="D113" s="40">
        <f t="shared" si="21"/>
        <v>112</v>
      </c>
      <c r="I113" s="10">
        <v>0.72577118192420287</v>
      </c>
      <c r="J113" s="10" t="str">
        <f t="shared" si="17"/>
        <v/>
      </c>
      <c r="K113" s="10" t="str">
        <f>IFERROR(VLOOKUP(H113,Q1.R!E:J,6,FALSE),"")</f>
        <v/>
      </c>
      <c r="L113" s="10" t="str">
        <f>IFERROR(VLOOKUP(H113,Q2.R!E:J,6,FALSE),"")</f>
        <v/>
      </c>
      <c r="M113" s="10" t="str">
        <f t="shared" si="22"/>
        <v/>
      </c>
      <c r="N113" s="10" t="str">
        <f t="shared" si="23"/>
        <v/>
      </c>
      <c r="O113" s="10" t="str">
        <f t="shared" si="24"/>
        <v/>
      </c>
      <c r="P113" s="10" t="str">
        <f t="shared" si="25"/>
        <v/>
      </c>
      <c r="Q113" s="10">
        <f t="shared" si="18"/>
        <v>0</v>
      </c>
      <c r="R113" s="10" t="str">
        <f ca="1">IFERROR(IF(IFERROR(VLOOKUP(Q113,F.SL!F:O,10,FALSE),0)=0,IF(IFERROR(VLOOKUP(Q113,SF.SL!F:O,10,FALSE),0)=0,N113,IFERROR(VLOOKUP(Q113,SF.SL!F:O,10,FALSE),0)),IFERROR(VLOOKUP(Q113,F.SL!F:O,10,FALSE),0)),"")</f>
        <v/>
      </c>
      <c r="S113" s="10" t="str">
        <f t="shared" ca="1" si="19"/>
        <v/>
      </c>
      <c r="T113" s="10" t="str">
        <f t="shared" ca="1" si="26"/>
        <v/>
      </c>
      <c r="U113" s="10">
        <f t="shared" si="27"/>
        <v>0</v>
      </c>
      <c r="V113" s="65" t="str">
        <f t="shared" si="28"/>
        <v/>
      </c>
      <c r="W113" s="10" t="str">
        <f>IFERROR(VLOOKUP(H113,Q3.R!E:J,6,FALSE),"")</f>
        <v/>
      </c>
      <c r="X113" s="10" t="str">
        <f>IFERROR(VLOOKUP(H113,Q4.R!E:J,6,FALSE),"")</f>
        <v/>
      </c>
    </row>
    <row r="114" spans="2:24" ht="21" customHeight="1">
      <c r="B114" s="10">
        <f t="shared" si="20"/>
        <v>0</v>
      </c>
      <c r="C114" s="10" t="str">
        <f t="shared" si="16"/>
        <v/>
      </c>
      <c r="D114" s="40">
        <f t="shared" si="21"/>
        <v>113</v>
      </c>
      <c r="I114" s="10">
        <v>5.032449049617671E-2</v>
      </c>
      <c r="J114" s="10" t="str">
        <f t="shared" si="17"/>
        <v/>
      </c>
      <c r="K114" s="10" t="str">
        <f>IFERROR(VLOOKUP(H114,Q1.R!E:J,6,FALSE),"")</f>
        <v/>
      </c>
      <c r="L114" s="10" t="str">
        <f>IFERROR(VLOOKUP(H114,Q2.R!E:J,6,FALSE),"")</f>
        <v/>
      </c>
      <c r="M114" s="10" t="str">
        <f t="shared" si="22"/>
        <v/>
      </c>
      <c r="N114" s="10" t="str">
        <f t="shared" si="23"/>
        <v/>
      </c>
      <c r="O114" s="10" t="str">
        <f t="shared" si="24"/>
        <v/>
      </c>
      <c r="P114" s="10" t="str">
        <f t="shared" si="25"/>
        <v/>
      </c>
      <c r="Q114" s="10">
        <f t="shared" si="18"/>
        <v>0</v>
      </c>
      <c r="R114" s="10" t="str">
        <f ca="1">IFERROR(IF(IFERROR(VLOOKUP(Q114,F.SL!F:O,10,FALSE),0)=0,IF(IFERROR(VLOOKUP(Q114,SF.SL!F:O,10,FALSE),0)=0,N114,IFERROR(VLOOKUP(Q114,SF.SL!F:O,10,FALSE),0)),IFERROR(VLOOKUP(Q114,F.SL!F:O,10,FALSE),0)),"")</f>
        <v/>
      </c>
      <c r="S114" s="10" t="str">
        <f t="shared" ca="1" si="19"/>
        <v/>
      </c>
      <c r="T114" s="10" t="str">
        <f t="shared" ca="1" si="26"/>
        <v/>
      </c>
      <c r="U114" s="10">
        <f t="shared" si="27"/>
        <v>0</v>
      </c>
      <c r="V114" s="65" t="str">
        <f t="shared" si="28"/>
        <v/>
      </c>
      <c r="W114" s="10" t="str">
        <f>IFERROR(VLOOKUP(H114,Q3.R!E:J,6,FALSE),"")</f>
        <v/>
      </c>
      <c r="X114" s="10" t="str">
        <f>IFERROR(VLOOKUP(H114,Q4.R!E:J,6,FALSE),"")</f>
        <v/>
      </c>
    </row>
    <row r="115" spans="2:24" ht="21" customHeight="1">
      <c r="B115" s="10">
        <f t="shared" si="20"/>
        <v>0</v>
      </c>
      <c r="C115" s="10" t="str">
        <f t="shared" si="16"/>
        <v/>
      </c>
      <c r="D115" s="40">
        <f t="shared" si="21"/>
        <v>114</v>
      </c>
      <c r="I115" s="10">
        <v>0.59349711129116967</v>
      </c>
      <c r="J115" s="10" t="str">
        <f t="shared" si="17"/>
        <v/>
      </c>
      <c r="K115" s="10" t="str">
        <f>IFERROR(VLOOKUP(H115,Q1.R!E:J,6,FALSE),"")</f>
        <v/>
      </c>
      <c r="L115" s="10" t="str">
        <f>IFERROR(VLOOKUP(H115,Q2.R!E:J,6,FALSE),"")</f>
        <v/>
      </c>
      <c r="M115" s="10" t="str">
        <f t="shared" si="22"/>
        <v/>
      </c>
      <c r="N115" s="10" t="str">
        <f t="shared" si="23"/>
        <v/>
      </c>
      <c r="O115" s="10" t="str">
        <f t="shared" si="24"/>
        <v/>
      </c>
      <c r="P115" s="10" t="str">
        <f t="shared" si="25"/>
        <v/>
      </c>
      <c r="Q115" s="10">
        <f t="shared" si="18"/>
        <v>0</v>
      </c>
      <c r="R115" s="10" t="str">
        <f ca="1">IFERROR(IF(IFERROR(VLOOKUP(Q115,F.SL!F:O,10,FALSE),0)=0,IF(IFERROR(VLOOKUP(Q115,SF.SL!F:O,10,FALSE),0)=0,N115,IFERROR(VLOOKUP(Q115,SF.SL!F:O,10,FALSE),0)),IFERROR(VLOOKUP(Q115,F.SL!F:O,10,FALSE),0)),"")</f>
        <v/>
      </c>
      <c r="S115" s="10" t="str">
        <f t="shared" ca="1" si="19"/>
        <v/>
      </c>
      <c r="T115" s="10" t="str">
        <f t="shared" ca="1" si="26"/>
        <v/>
      </c>
      <c r="U115" s="10">
        <f t="shared" si="27"/>
        <v>0</v>
      </c>
      <c r="V115" s="65" t="str">
        <f t="shared" si="28"/>
        <v/>
      </c>
      <c r="W115" s="10" t="str">
        <f>IFERROR(VLOOKUP(H115,Q3.R!E:J,6,FALSE),"")</f>
        <v/>
      </c>
      <c r="X115" s="10" t="str">
        <f>IFERROR(VLOOKUP(H115,Q4.R!E:J,6,FALSE),"")</f>
        <v/>
      </c>
    </row>
    <row r="116" spans="2:24" ht="21" customHeight="1">
      <c r="B116" s="10">
        <f t="shared" si="20"/>
        <v>0</v>
      </c>
      <c r="C116" s="10" t="str">
        <f t="shared" si="16"/>
        <v/>
      </c>
      <c r="D116" s="40">
        <f t="shared" si="21"/>
        <v>115</v>
      </c>
      <c r="I116" s="10">
        <v>0.29914757662413849</v>
      </c>
      <c r="J116" s="10" t="str">
        <f t="shared" si="17"/>
        <v/>
      </c>
      <c r="K116" s="10" t="str">
        <f>IFERROR(VLOOKUP(H116,Q1.R!E:J,6,FALSE),"")</f>
        <v/>
      </c>
      <c r="L116" s="10" t="str">
        <f>IFERROR(VLOOKUP(H116,Q2.R!E:J,6,FALSE),"")</f>
        <v/>
      </c>
      <c r="M116" s="10" t="str">
        <f t="shared" si="22"/>
        <v/>
      </c>
      <c r="N116" s="10" t="str">
        <f t="shared" si="23"/>
        <v/>
      </c>
      <c r="O116" s="10" t="str">
        <f t="shared" si="24"/>
        <v/>
      </c>
      <c r="P116" s="10" t="str">
        <f t="shared" si="25"/>
        <v/>
      </c>
      <c r="Q116" s="10">
        <f t="shared" si="18"/>
        <v>0</v>
      </c>
      <c r="R116" s="10" t="str">
        <f ca="1">IFERROR(IF(IFERROR(VLOOKUP(Q116,F.SL!F:O,10,FALSE),0)=0,IF(IFERROR(VLOOKUP(Q116,SF.SL!F:O,10,FALSE),0)=0,N116,IFERROR(VLOOKUP(Q116,SF.SL!F:O,10,FALSE),0)),IFERROR(VLOOKUP(Q116,F.SL!F:O,10,FALSE),0)),"")</f>
        <v/>
      </c>
      <c r="S116" s="10" t="str">
        <f t="shared" ca="1" si="19"/>
        <v/>
      </c>
      <c r="T116" s="10" t="str">
        <f t="shared" ca="1" si="26"/>
        <v/>
      </c>
      <c r="U116" s="10">
        <f t="shared" si="27"/>
        <v>0</v>
      </c>
      <c r="V116" s="65" t="str">
        <f t="shared" si="28"/>
        <v/>
      </c>
      <c r="W116" s="10" t="str">
        <f>IFERROR(VLOOKUP(H116,Q3.R!E:J,6,FALSE),"")</f>
        <v/>
      </c>
      <c r="X116" s="10" t="str">
        <f>IFERROR(VLOOKUP(H116,Q4.R!E:J,6,FALSE),"")</f>
        <v/>
      </c>
    </row>
    <row r="117" spans="2:24" ht="21" customHeight="1">
      <c r="B117" s="10">
        <f t="shared" si="20"/>
        <v>0</v>
      </c>
      <c r="C117" s="10" t="str">
        <f t="shared" si="16"/>
        <v/>
      </c>
      <c r="D117" s="40">
        <f t="shared" si="21"/>
        <v>116</v>
      </c>
      <c r="I117" s="10">
        <v>0.9629299204470162</v>
      </c>
      <c r="J117" s="10" t="str">
        <f t="shared" si="17"/>
        <v/>
      </c>
      <c r="K117" s="10" t="str">
        <f>IFERROR(VLOOKUP(H117,Q1.R!E:J,6,FALSE),"")</f>
        <v/>
      </c>
      <c r="L117" s="10" t="str">
        <f>IFERROR(VLOOKUP(H117,Q2.R!E:J,6,FALSE),"")</f>
        <v/>
      </c>
      <c r="M117" s="10" t="str">
        <f t="shared" si="22"/>
        <v/>
      </c>
      <c r="N117" s="10" t="str">
        <f t="shared" si="23"/>
        <v/>
      </c>
      <c r="O117" s="10" t="str">
        <f t="shared" si="24"/>
        <v/>
      </c>
      <c r="P117" s="10" t="str">
        <f t="shared" si="25"/>
        <v/>
      </c>
      <c r="Q117" s="10">
        <f t="shared" si="18"/>
        <v>0</v>
      </c>
      <c r="R117" s="10" t="str">
        <f ca="1">IFERROR(IF(IFERROR(VLOOKUP(Q117,F.SL!F:O,10,FALSE),0)=0,IF(IFERROR(VLOOKUP(Q117,SF.SL!F:O,10,FALSE),0)=0,N117,IFERROR(VLOOKUP(Q117,SF.SL!F:O,10,FALSE),0)),IFERROR(VLOOKUP(Q117,F.SL!F:O,10,FALSE),0)),"")</f>
        <v/>
      </c>
      <c r="S117" s="10" t="str">
        <f t="shared" ca="1" si="19"/>
        <v/>
      </c>
      <c r="T117" s="10" t="str">
        <f t="shared" ca="1" si="26"/>
        <v/>
      </c>
      <c r="U117" s="10">
        <f t="shared" si="27"/>
        <v>0</v>
      </c>
      <c r="V117" s="65" t="str">
        <f t="shared" si="28"/>
        <v/>
      </c>
      <c r="W117" s="10" t="str">
        <f>IFERROR(VLOOKUP(H117,Q3.R!E:J,6,FALSE),"")</f>
        <v/>
      </c>
      <c r="X117" s="10" t="str">
        <f>IFERROR(VLOOKUP(H117,Q4.R!E:J,6,FALSE),"")</f>
        <v/>
      </c>
    </row>
    <row r="118" spans="2:24" ht="21" customHeight="1">
      <c r="B118" s="10">
        <f t="shared" si="20"/>
        <v>0</v>
      </c>
      <c r="C118" s="10" t="str">
        <f t="shared" si="16"/>
        <v/>
      </c>
      <c r="D118" s="40">
        <f t="shared" si="21"/>
        <v>117</v>
      </c>
      <c r="I118" s="10">
        <v>2.5097863911350826E-3</v>
      </c>
      <c r="J118" s="10" t="str">
        <f t="shared" si="17"/>
        <v/>
      </c>
      <c r="K118" s="10" t="str">
        <f>IFERROR(VLOOKUP(H118,Q1.R!E:J,6,FALSE),"")</f>
        <v/>
      </c>
      <c r="L118" s="10" t="str">
        <f>IFERROR(VLOOKUP(H118,Q2.R!E:J,6,FALSE),"")</f>
        <v/>
      </c>
      <c r="M118" s="10" t="str">
        <f t="shared" si="22"/>
        <v/>
      </c>
      <c r="N118" s="10" t="str">
        <f t="shared" si="23"/>
        <v/>
      </c>
      <c r="O118" s="10" t="str">
        <f t="shared" si="24"/>
        <v/>
      </c>
      <c r="P118" s="10" t="str">
        <f t="shared" si="25"/>
        <v/>
      </c>
      <c r="Q118" s="10">
        <f t="shared" si="18"/>
        <v>0</v>
      </c>
      <c r="R118" s="10" t="str">
        <f ca="1">IFERROR(IF(IFERROR(VLOOKUP(Q118,F.SL!F:O,10,FALSE),0)=0,IF(IFERROR(VLOOKUP(Q118,SF.SL!F:O,10,FALSE),0)=0,N118,IFERROR(VLOOKUP(Q118,SF.SL!F:O,10,FALSE),0)),IFERROR(VLOOKUP(Q118,F.SL!F:O,10,FALSE),0)),"")</f>
        <v/>
      </c>
      <c r="S118" s="10" t="str">
        <f t="shared" ca="1" si="19"/>
        <v/>
      </c>
      <c r="T118" s="10" t="str">
        <f t="shared" ca="1" si="26"/>
        <v/>
      </c>
      <c r="U118" s="10">
        <f t="shared" si="27"/>
        <v>0</v>
      </c>
      <c r="V118" s="65" t="str">
        <f t="shared" si="28"/>
        <v/>
      </c>
      <c r="W118" s="10" t="str">
        <f>IFERROR(VLOOKUP(H118,Q3.R!E:J,6,FALSE),"")</f>
        <v/>
      </c>
      <c r="X118" s="10" t="str">
        <f>IFERROR(VLOOKUP(H118,Q4.R!E:J,6,FALSE),"")</f>
        <v/>
      </c>
    </row>
    <row r="119" spans="2:24" ht="21" customHeight="1">
      <c r="B119" s="10">
        <f t="shared" si="20"/>
        <v>0</v>
      </c>
      <c r="C119" s="10" t="str">
        <f t="shared" si="16"/>
        <v/>
      </c>
      <c r="D119" s="40">
        <f t="shared" si="21"/>
        <v>118</v>
      </c>
      <c r="I119" s="10">
        <v>0.25729840657484349</v>
      </c>
      <c r="J119" s="10" t="str">
        <f t="shared" si="17"/>
        <v/>
      </c>
      <c r="K119" s="10" t="str">
        <f>IFERROR(VLOOKUP(H119,Q1.R!E:J,6,FALSE),"")</f>
        <v/>
      </c>
      <c r="L119" s="10" t="str">
        <f>IFERROR(VLOOKUP(H119,Q2.R!E:J,6,FALSE),"")</f>
        <v/>
      </c>
      <c r="M119" s="10" t="str">
        <f t="shared" si="22"/>
        <v/>
      </c>
      <c r="N119" s="10" t="str">
        <f t="shared" si="23"/>
        <v/>
      </c>
      <c r="O119" s="10" t="str">
        <f t="shared" si="24"/>
        <v/>
      </c>
      <c r="P119" s="10" t="str">
        <f t="shared" si="25"/>
        <v/>
      </c>
      <c r="Q119" s="10">
        <f t="shared" si="18"/>
        <v>0</v>
      </c>
      <c r="R119" s="10" t="str">
        <f ca="1">IFERROR(IF(IFERROR(VLOOKUP(Q119,F.SL!F:O,10,FALSE),0)=0,IF(IFERROR(VLOOKUP(Q119,SF.SL!F:O,10,FALSE),0)=0,N119,IFERROR(VLOOKUP(Q119,SF.SL!F:O,10,FALSE),0)),IFERROR(VLOOKUP(Q119,F.SL!F:O,10,FALSE),0)),"")</f>
        <v/>
      </c>
      <c r="S119" s="10" t="str">
        <f t="shared" ca="1" si="19"/>
        <v/>
      </c>
      <c r="T119" s="10" t="str">
        <f t="shared" ca="1" si="26"/>
        <v/>
      </c>
      <c r="U119" s="10">
        <f t="shared" si="27"/>
        <v>0</v>
      </c>
      <c r="V119" s="65" t="str">
        <f t="shared" si="28"/>
        <v/>
      </c>
      <c r="W119" s="10" t="str">
        <f>IFERROR(VLOOKUP(H119,Q3.R!E:J,6,FALSE),"")</f>
        <v/>
      </c>
      <c r="X119" s="10" t="str">
        <f>IFERROR(VLOOKUP(H119,Q4.R!E:J,6,FALSE),"")</f>
        <v/>
      </c>
    </row>
    <row r="120" spans="2:24" ht="21" customHeight="1">
      <c r="B120" s="10">
        <f t="shared" si="20"/>
        <v>0</v>
      </c>
      <c r="C120" s="10" t="str">
        <f t="shared" si="16"/>
        <v/>
      </c>
      <c r="D120" s="40">
        <f t="shared" si="21"/>
        <v>119</v>
      </c>
      <c r="I120" s="10">
        <v>0.1259302333334289</v>
      </c>
      <c r="J120" s="10" t="str">
        <f t="shared" si="17"/>
        <v/>
      </c>
      <c r="K120" s="10" t="str">
        <f>IFERROR(VLOOKUP(H120,Q1.R!E:J,6,FALSE),"")</f>
        <v/>
      </c>
      <c r="L120" s="10" t="str">
        <f>IFERROR(VLOOKUP(H120,Q2.R!E:J,6,FALSE),"")</f>
        <v/>
      </c>
      <c r="M120" s="10" t="str">
        <f t="shared" si="22"/>
        <v/>
      </c>
      <c r="N120" s="10" t="str">
        <f t="shared" si="23"/>
        <v/>
      </c>
      <c r="O120" s="10" t="str">
        <f t="shared" si="24"/>
        <v/>
      </c>
      <c r="P120" s="10" t="str">
        <f t="shared" si="25"/>
        <v/>
      </c>
      <c r="Q120" s="10">
        <f t="shared" si="18"/>
        <v>0</v>
      </c>
      <c r="R120" s="10" t="str">
        <f ca="1">IFERROR(IF(IFERROR(VLOOKUP(Q120,F.SL!F:O,10,FALSE),0)=0,IF(IFERROR(VLOOKUP(Q120,SF.SL!F:O,10,FALSE),0)=0,N120,IFERROR(VLOOKUP(Q120,SF.SL!F:O,10,FALSE),0)),IFERROR(VLOOKUP(Q120,F.SL!F:O,10,FALSE),0)),"")</f>
        <v/>
      </c>
      <c r="S120" s="10" t="str">
        <f t="shared" ca="1" si="19"/>
        <v/>
      </c>
      <c r="T120" s="10" t="str">
        <f t="shared" ca="1" si="26"/>
        <v/>
      </c>
      <c r="U120" s="10">
        <f t="shared" si="27"/>
        <v>0</v>
      </c>
      <c r="V120" s="65" t="str">
        <f t="shared" si="28"/>
        <v/>
      </c>
      <c r="W120" s="10" t="str">
        <f>IFERROR(VLOOKUP(H120,Q3.R!E:J,6,FALSE),"")</f>
        <v/>
      </c>
      <c r="X120" s="10" t="str">
        <f>IFERROR(VLOOKUP(H120,Q4.R!E:J,6,FALSE),"")</f>
        <v/>
      </c>
    </row>
    <row r="121" spans="2:24" ht="21" customHeight="1">
      <c r="B121" s="10">
        <f t="shared" si="20"/>
        <v>0</v>
      </c>
      <c r="C121" s="10" t="str">
        <f t="shared" si="16"/>
        <v/>
      </c>
      <c r="D121" s="40">
        <f t="shared" si="21"/>
        <v>120</v>
      </c>
      <c r="I121" s="10">
        <v>0.77273203216695807</v>
      </c>
      <c r="J121" s="10" t="str">
        <f t="shared" si="17"/>
        <v/>
      </c>
      <c r="K121" s="10" t="str">
        <f>IFERROR(VLOOKUP(H121,Q1.R!E:J,6,FALSE),"")</f>
        <v/>
      </c>
      <c r="L121" s="10" t="str">
        <f>IFERROR(VLOOKUP(H121,Q2.R!E:J,6,FALSE),"")</f>
        <v/>
      </c>
      <c r="M121" s="10" t="str">
        <f t="shared" si="22"/>
        <v/>
      </c>
      <c r="N121" s="10" t="str">
        <f t="shared" si="23"/>
        <v/>
      </c>
      <c r="O121" s="10" t="str">
        <f t="shared" si="24"/>
        <v/>
      </c>
      <c r="P121" s="10" t="str">
        <f t="shared" si="25"/>
        <v/>
      </c>
      <c r="Q121" s="10">
        <f t="shared" si="18"/>
        <v>0</v>
      </c>
      <c r="R121" s="10" t="str">
        <f ca="1">IFERROR(IF(IFERROR(VLOOKUP(Q121,F.SL!F:O,10,FALSE),0)=0,IF(IFERROR(VLOOKUP(Q121,SF.SL!F:O,10,FALSE),0)=0,N121,IFERROR(VLOOKUP(Q121,SF.SL!F:O,10,FALSE),0)),IFERROR(VLOOKUP(Q121,F.SL!F:O,10,FALSE),0)),"")</f>
        <v/>
      </c>
      <c r="S121" s="10" t="str">
        <f t="shared" ca="1" si="19"/>
        <v/>
      </c>
      <c r="T121" s="10" t="str">
        <f t="shared" ca="1" si="26"/>
        <v/>
      </c>
      <c r="U121" s="10">
        <f t="shared" si="27"/>
        <v>0</v>
      </c>
      <c r="V121" s="65" t="str">
        <f t="shared" si="28"/>
        <v/>
      </c>
      <c r="W121" s="10" t="str">
        <f>IFERROR(VLOOKUP(H121,Q3.R!E:J,6,FALSE),"")</f>
        <v/>
      </c>
      <c r="X121" s="10" t="str">
        <f>IFERROR(VLOOKUP(H121,Q4.R!E:J,6,FALSE),"")</f>
        <v/>
      </c>
    </row>
    <row r="122" spans="2:24" ht="21" customHeight="1">
      <c r="B122" s="10">
        <f t="shared" si="20"/>
        <v>0</v>
      </c>
      <c r="C122" s="10" t="str">
        <f t="shared" si="16"/>
        <v/>
      </c>
      <c r="D122" s="40">
        <f t="shared" si="21"/>
        <v>121</v>
      </c>
      <c r="I122" s="10">
        <v>0.81624791375317574</v>
      </c>
      <c r="J122" s="10" t="str">
        <f t="shared" si="17"/>
        <v/>
      </c>
      <c r="K122" s="10" t="str">
        <f>IFERROR(VLOOKUP(H122,Q1.R!E:J,6,FALSE),"")</f>
        <v/>
      </c>
      <c r="L122" s="10" t="str">
        <f>IFERROR(VLOOKUP(H122,Q2.R!E:J,6,FALSE),"")</f>
        <v/>
      </c>
      <c r="M122" s="10" t="str">
        <f t="shared" si="22"/>
        <v/>
      </c>
      <c r="N122" s="10" t="str">
        <f t="shared" si="23"/>
        <v/>
      </c>
      <c r="O122" s="10" t="str">
        <f t="shared" si="24"/>
        <v/>
      </c>
      <c r="P122" s="10" t="str">
        <f t="shared" si="25"/>
        <v/>
      </c>
      <c r="Q122" s="10">
        <f t="shared" si="18"/>
        <v>0</v>
      </c>
      <c r="R122" s="10" t="str">
        <f ca="1">IFERROR(IF(IFERROR(VLOOKUP(Q122,F.SL!F:O,10,FALSE),0)=0,IF(IFERROR(VLOOKUP(Q122,SF.SL!F:O,10,FALSE),0)=0,N122,IFERROR(VLOOKUP(Q122,SF.SL!F:O,10,FALSE),0)),IFERROR(VLOOKUP(Q122,F.SL!F:O,10,FALSE),0)),"")</f>
        <v/>
      </c>
      <c r="S122" s="10" t="str">
        <f t="shared" ca="1" si="19"/>
        <v/>
      </c>
      <c r="T122" s="10" t="str">
        <f t="shared" ca="1" si="26"/>
        <v/>
      </c>
      <c r="U122" s="10">
        <f t="shared" si="27"/>
        <v>0</v>
      </c>
      <c r="V122" s="65" t="str">
        <f t="shared" si="28"/>
        <v/>
      </c>
      <c r="W122" s="10" t="str">
        <f>IFERROR(VLOOKUP(H122,Q3.R!E:J,6,FALSE),"")</f>
        <v/>
      </c>
      <c r="X122" s="10" t="str">
        <f>IFERROR(VLOOKUP(H122,Q4.R!E:J,6,FALSE),"")</f>
        <v/>
      </c>
    </row>
    <row r="123" spans="2:24" ht="21" customHeight="1">
      <c r="B123" s="10">
        <f t="shared" si="20"/>
        <v>0</v>
      </c>
      <c r="C123" s="10" t="str">
        <f t="shared" si="16"/>
        <v/>
      </c>
      <c r="D123" s="40">
        <f t="shared" si="21"/>
        <v>122</v>
      </c>
      <c r="I123" s="10">
        <v>0.59512770863606046</v>
      </c>
      <c r="J123" s="10" t="str">
        <f t="shared" si="17"/>
        <v/>
      </c>
      <c r="K123" s="10" t="str">
        <f>IFERROR(VLOOKUP(H123,Q1.R!E:J,6,FALSE),"")</f>
        <v/>
      </c>
      <c r="L123" s="10" t="str">
        <f>IFERROR(VLOOKUP(H123,Q2.R!E:J,6,FALSE),"")</f>
        <v/>
      </c>
      <c r="M123" s="10" t="str">
        <f t="shared" si="22"/>
        <v/>
      </c>
      <c r="N123" s="10" t="str">
        <f t="shared" si="23"/>
        <v/>
      </c>
      <c r="O123" s="10" t="str">
        <f t="shared" si="24"/>
        <v/>
      </c>
      <c r="P123" s="10" t="str">
        <f t="shared" si="25"/>
        <v/>
      </c>
      <c r="Q123" s="10">
        <f t="shared" si="18"/>
        <v>0</v>
      </c>
      <c r="R123" s="10" t="str">
        <f ca="1">IFERROR(IF(IFERROR(VLOOKUP(Q123,F.SL!F:O,10,FALSE),0)=0,IF(IFERROR(VLOOKUP(Q123,SF.SL!F:O,10,FALSE),0)=0,N123,IFERROR(VLOOKUP(Q123,SF.SL!F:O,10,FALSE),0)),IFERROR(VLOOKUP(Q123,F.SL!F:O,10,FALSE),0)),"")</f>
        <v/>
      </c>
      <c r="S123" s="10" t="str">
        <f t="shared" ca="1" si="19"/>
        <v/>
      </c>
      <c r="T123" s="10" t="str">
        <f t="shared" ca="1" si="26"/>
        <v/>
      </c>
      <c r="U123" s="10">
        <f t="shared" si="27"/>
        <v>0</v>
      </c>
      <c r="V123" s="65" t="str">
        <f t="shared" si="28"/>
        <v/>
      </c>
      <c r="W123" s="10" t="str">
        <f>IFERROR(VLOOKUP(H123,Q3.R!E:J,6,FALSE),"")</f>
        <v/>
      </c>
      <c r="X123" s="10" t="str">
        <f>IFERROR(VLOOKUP(H123,Q4.R!E:J,6,FALSE),"")</f>
        <v/>
      </c>
    </row>
    <row r="124" spans="2:24" ht="21" customHeight="1">
      <c r="B124" s="10">
        <f t="shared" si="20"/>
        <v>0</v>
      </c>
      <c r="C124" s="10" t="str">
        <f t="shared" si="16"/>
        <v/>
      </c>
      <c r="D124" s="40">
        <f t="shared" si="21"/>
        <v>123</v>
      </c>
      <c r="I124" s="10">
        <v>9.1106470698468889E-2</v>
      </c>
      <c r="J124" s="10" t="str">
        <f t="shared" si="17"/>
        <v/>
      </c>
      <c r="K124" s="10" t="str">
        <f>IFERROR(VLOOKUP(H124,Q1.R!E:J,6,FALSE),"")</f>
        <v/>
      </c>
      <c r="L124" s="10" t="str">
        <f>IFERROR(VLOOKUP(H124,Q2.R!E:J,6,FALSE),"")</f>
        <v/>
      </c>
      <c r="M124" s="10" t="str">
        <f t="shared" si="22"/>
        <v/>
      </c>
      <c r="N124" s="10" t="str">
        <f t="shared" si="23"/>
        <v/>
      </c>
      <c r="O124" s="10" t="str">
        <f t="shared" si="24"/>
        <v/>
      </c>
      <c r="P124" s="10" t="str">
        <f t="shared" si="25"/>
        <v/>
      </c>
      <c r="Q124" s="10">
        <f t="shared" si="18"/>
        <v>0</v>
      </c>
      <c r="R124" s="10" t="str">
        <f ca="1">IFERROR(IF(IFERROR(VLOOKUP(Q124,F.SL!F:O,10,FALSE),0)=0,IF(IFERROR(VLOOKUP(Q124,SF.SL!F:O,10,FALSE),0)=0,N124,IFERROR(VLOOKUP(Q124,SF.SL!F:O,10,FALSE),0)),IFERROR(VLOOKUP(Q124,F.SL!F:O,10,FALSE),0)),"")</f>
        <v/>
      </c>
      <c r="S124" s="10" t="str">
        <f t="shared" ca="1" si="19"/>
        <v/>
      </c>
      <c r="T124" s="10" t="str">
        <f t="shared" ca="1" si="26"/>
        <v/>
      </c>
      <c r="U124" s="10">
        <f t="shared" si="27"/>
        <v>0</v>
      </c>
      <c r="V124" s="65" t="str">
        <f t="shared" si="28"/>
        <v/>
      </c>
      <c r="W124" s="10" t="str">
        <f>IFERROR(VLOOKUP(H124,Q3.R!E:J,6,FALSE),"")</f>
        <v/>
      </c>
      <c r="X124" s="10" t="str">
        <f>IFERROR(VLOOKUP(H124,Q4.R!E:J,6,FALSE),"")</f>
        <v/>
      </c>
    </row>
    <row r="125" spans="2:24" ht="21" customHeight="1">
      <c r="B125" s="10">
        <f t="shared" si="20"/>
        <v>0</v>
      </c>
      <c r="C125" s="10" t="str">
        <f t="shared" si="16"/>
        <v/>
      </c>
      <c r="D125" s="40">
        <f t="shared" si="21"/>
        <v>124</v>
      </c>
      <c r="I125" s="10">
        <v>0.17190896706550451</v>
      </c>
      <c r="J125" s="10" t="str">
        <f t="shared" si="17"/>
        <v/>
      </c>
      <c r="K125" s="10" t="str">
        <f>IFERROR(VLOOKUP(H125,Q1.R!E:J,6,FALSE),"")</f>
        <v/>
      </c>
      <c r="L125" s="10" t="str">
        <f>IFERROR(VLOOKUP(H125,Q2.R!E:J,6,FALSE),"")</f>
        <v/>
      </c>
      <c r="M125" s="10" t="str">
        <f t="shared" si="22"/>
        <v/>
      </c>
      <c r="N125" s="10" t="str">
        <f t="shared" si="23"/>
        <v/>
      </c>
      <c r="O125" s="10" t="str">
        <f t="shared" si="24"/>
        <v/>
      </c>
      <c r="P125" s="10" t="str">
        <f t="shared" si="25"/>
        <v/>
      </c>
      <c r="Q125" s="10">
        <f t="shared" si="18"/>
        <v>0</v>
      </c>
      <c r="R125" s="10" t="str">
        <f ca="1">IFERROR(IF(IFERROR(VLOOKUP(Q125,F.SL!F:O,10,FALSE),0)=0,IF(IFERROR(VLOOKUP(Q125,SF.SL!F:O,10,FALSE),0)=0,N125,IFERROR(VLOOKUP(Q125,SF.SL!F:O,10,FALSE),0)),IFERROR(VLOOKUP(Q125,F.SL!F:O,10,FALSE),0)),"")</f>
        <v/>
      </c>
      <c r="S125" s="10" t="str">
        <f t="shared" ca="1" si="19"/>
        <v/>
      </c>
      <c r="T125" s="10" t="str">
        <f t="shared" ca="1" si="26"/>
        <v/>
      </c>
      <c r="U125" s="10">
        <f t="shared" si="27"/>
        <v>0</v>
      </c>
      <c r="V125" s="65" t="str">
        <f t="shared" si="28"/>
        <v/>
      </c>
      <c r="W125" s="10" t="str">
        <f>IFERROR(VLOOKUP(H125,Q3.R!E:J,6,FALSE),"")</f>
        <v/>
      </c>
      <c r="X125" s="10" t="str">
        <f>IFERROR(VLOOKUP(H125,Q4.R!E:J,6,FALSE),"")</f>
        <v/>
      </c>
    </row>
    <row r="126" spans="2:24" ht="21" customHeight="1">
      <c r="B126" s="10">
        <f t="shared" si="20"/>
        <v>0</v>
      </c>
      <c r="C126" s="10" t="str">
        <f t="shared" si="16"/>
        <v/>
      </c>
      <c r="D126" s="40">
        <f t="shared" si="21"/>
        <v>125</v>
      </c>
      <c r="I126" s="10">
        <v>0.9379219307969241</v>
      </c>
      <c r="J126" s="10" t="str">
        <f t="shared" si="17"/>
        <v/>
      </c>
      <c r="K126" s="10" t="str">
        <f>IFERROR(VLOOKUP(H126,Q1.R!E:J,6,FALSE),"")</f>
        <v/>
      </c>
      <c r="L126" s="10" t="str">
        <f>IFERROR(VLOOKUP(H126,Q2.R!E:J,6,FALSE),"")</f>
        <v/>
      </c>
      <c r="M126" s="10" t="str">
        <f t="shared" si="22"/>
        <v/>
      </c>
      <c r="N126" s="10" t="str">
        <f t="shared" si="23"/>
        <v/>
      </c>
      <c r="O126" s="10" t="str">
        <f t="shared" si="24"/>
        <v/>
      </c>
      <c r="P126" s="10" t="str">
        <f t="shared" si="25"/>
        <v/>
      </c>
      <c r="Q126" s="10">
        <f t="shared" si="18"/>
        <v>0</v>
      </c>
      <c r="R126" s="10" t="str">
        <f ca="1">IFERROR(IF(IFERROR(VLOOKUP(Q126,F.SL!F:O,10,FALSE),0)=0,IF(IFERROR(VLOOKUP(Q126,SF.SL!F:O,10,FALSE),0)=0,N126,IFERROR(VLOOKUP(Q126,SF.SL!F:O,10,FALSE),0)),IFERROR(VLOOKUP(Q126,F.SL!F:O,10,FALSE),0)),"")</f>
        <v/>
      </c>
      <c r="S126" s="10" t="str">
        <f t="shared" ca="1" si="19"/>
        <v/>
      </c>
      <c r="T126" s="10" t="str">
        <f t="shared" ca="1" si="26"/>
        <v/>
      </c>
      <c r="U126" s="10">
        <f t="shared" si="27"/>
        <v>0</v>
      </c>
      <c r="V126" s="65" t="str">
        <f t="shared" si="28"/>
        <v/>
      </c>
      <c r="W126" s="10" t="str">
        <f>IFERROR(VLOOKUP(H126,Q3.R!E:J,6,FALSE),"")</f>
        <v/>
      </c>
      <c r="X126" s="10" t="str">
        <f>IFERROR(VLOOKUP(H126,Q4.R!E:J,6,FALSE),"")</f>
        <v/>
      </c>
    </row>
    <row r="127" spans="2:24" ht="21" customHeight="1">
      <c r="B127" s="10">
        <f t="shared" si="20"/>
        <v>0</v>
      </c>
      <c r="C127" s="10" t="str">
        <f t="shared" si="16"/>
        <v/>
      </c>
      <c r="D127" s="40">
        <f t="shared" si="21"/>
        <v>126</v>
      </c>
      <c r="I127" s="10">
        <v>0.32236551357704102</v>
      </c>
      <c r="J127" s="10" t="str">
        <f t="shared" si="17"/>
        <v/>
      </c>
      <c r="K127" s="10" t="str">
        <f>IFERROR(VLOOKUP(H127,Q1.R!E:J,6,FALSE),"")</f>
        <v/>
      </c>
      <c r="L127" s="10" t="str">
        <f>IFERROR(VLOOKUP(H127,Q2.R!E:J,6,FALSE),"")</f>
        <v/>
      </c>
      <c r="M127" s="10" t="str">
        <f t="shared" si="22"/>
        <v/>
      </c>
      <c r="N127" s="10" t="str">
        <f t="shared" si="23"/>
        <v/>
      </c>
      <c r="O127" s="10" t="str">
        <f t="shared" si="24"/>
        <v/>
      </c>
      <c r="P127" s="10" t="str">
        <f t="shared" si="25"/>
        <v/>
      </c>
      <c r="Q127" s="10">
        <f t="shared" si="18"/>
        <v>0</v>
      </c>
      <c r="R127" s="10" t="str">
        <f ca="1">IFERROR(IF(IFERROR(VLOOKUP(Q127,F.SL!F:O,10,FALSE),0)=0,IF(IFERROR(VLOOKUP(Q127,SF.SL!F:O,10,FALSE),0)=0,N127,IFERROR(VLOOKUP(Q127,SF.SL!F:O,10,FALSE),0)),IFERROR(VLOOKUP(Q127,F.SL!F:O,10,FALSE),0)),"")</f>
        <v/>
      </c>
      <c r="S127" s="10" t="str">
        <f t="shared" ca="1" si="19"/>
        <v/>
      </c>
      <c r="T127" s="10" t="str">
        <f t="shared" ca="1" si="26"/>
        <v/>
      </c>
      <c r="U127" s="10">
        <f t="shared" si="27"/>
        <v>0</v>
      </c>
      <c r="V127" s="65" t="str">
        <f t="shared" si="28"/>
        <v/>
      </c>
      <c r="W127" s="10" t="str">
        <f>IFERROR(VLOOKUP(H127,Q3.R!E:J,6,FALSE),"")</f>
        <v/>
      </c>
      <c r="X127" s="10" t="str">
        <f>IFERROR(VLOOKUP(H127,Q4.R!E:J,6,FALSE),"")</f>
        <v/>
      </c>
    </row>
    <row r="128" spans="2:24" ht="21" customHeight="1">
      <c r="B128" s="10">
        <f t="shared" si="20"/>
        <v>0</v>
      </c>
      <c r="C128" s="10" t="str">
        <f t="shared" si="16"/>
        <v/>
      </c>
      <c r="D128" s="40">
        <f t="shared" si="21"/>
        <v>127</v>
      </c>
      <c r="I128" s="10">
        <v>0.85784540805822285</v>
      </c>
      <c r="J128" s="10" t="str">
        <f t="shared" si="17"/>
        <v/>
      </c>
      <c r="K128" s="10" t="str">
        <f>IFERROR(VLOOKUP(H128,Q1.R!E:J,6,FALSE),"")</f>
        <v/>
      </c>
      <c r="L128" s="10" t="str">
        <f>IFERROR(VLOOKUP(H128,Q2.R!E:J,6,FALSE),"")</f>
        <v/>
      </c>
      <c r="M128" s="10" t="str">
        <f t="shared" si="22"/>
        <v/>
      </c>
      <c r="N128" s="10" t="str">
        <f t="shared" si="23"/>
        <v/>
      </c>
      <c r="O128" s="10" t="str">
        <f t="shared" si="24"/>
        <v/>
      </c>
      <c r="P128" s="10" t="str">
        <f t="shared" si="25"/>
        <v/>
      </c>
      <c r="Q128" s="10">
        <f t="shared" si="18"/>
        <v>0</v>
      </c>
      <c r="R128" s="10" t="str">
        <f ca="1">IFERROR(IF(IFERROR(VLOOKUP(Q128,F.SL!F:O,10,FALSE),0)=0,IF(IFERROR(VLOOKUP(Q128,SF.SL!F:O,10,FALSE),0)=0,N128,IFERROR(VLOOKUP(Q128,SF.SL!F:O,10,FALSE),0)),IFERROR(VLOOKUP(Q128,F.SL!F:O,10,FALSE),0)),"")</f>
        <v/>
      </c>
      <c r="S128" s="10" t="str">
        <f t="shared" ca="1" si="19"/>
        <v/>
      </c>
      <c r="T128" s="10" t="str">
        <f t="shared" ca="1" si="26"/>
        <v/>
      </c>
      <c r="U128" s="10">
        <f t="shared" si="27"/>
        <v>0</v>
      </c>
      <c r="V128" s="65" t="str">
        <f t="shared" si="28"/>
        <v/>
      </c>
      <c r="W128" s="10" t="str">
        <f>IFERROR(VLOOKUP(H128,Q3.R!E:J,6,FALSE),"")</f>
        <v/>
      </c>
      <c r="X128" s="10" t="str">
        <f>IFERROR(VLOOKUP(H128,Q4.R!E:J,6,FALSE),"")</f>
        <v/>
      </c>
    </row>
    <row r="129" spans="2:24" ht="21" customHeight="1">
      <c r="B129" s="10">
        <f t="shared" si="20"/>
        <v>0</v>
      </c>
      <c r="C129" s="10" t="str">
        <f t="shared" si="16"/>
        <v/>
      </c>
      <c r="D129" s="40">
        <f t="shared" si="21"/>
        <v>128</v>
      </c>
      <c r="I129" s="10">
        <v>0.21750945279188405</v>
      </c>
      <c r="J129" s="10" t="str">
        <f t="shared" si="17"/>
        <v/>
      </c>
      <c r="K129" s="10" t="str">
        <f>IFERROR(VLOOKUP(H129,Q1.R!E:J,6,FALSE),"")</f>
        <v/>
      </c>
      <c r="L129" s="10" t="str">
        <f>IFERROR(VLOOKUP(H129,Q2.R!E:J,6,FALSE),"")</f>
        <v/>
      </c>
      <c r="M129" s="10" t="str">
        <f t="shared" si="22"/>
        <v/>
      </c>
      <c r="N129" s="10" t="str">
        <f t="shared" si="23"/>
        <v/>
      </c>
      <c r="O129" s="10" t="str">
        <f t="shared" si="24"/>
        <v/>
      </c>
      <c r="P129" s="10" t="str">
        <f t="shared" si="25"/>
        <v/>
      </c>
      <c r="Q129" s="10">
        <f t="shared" si="18"/>
        <v>0</v>
      </c>
      <c r="R129" s="10" t="str">
        <f ca="1">IFERROR(IF(IFERROR(VLOOKUP(Q129,F.SL!F:O,10,FALSE),0)=0,IF(IFERROR(VLOOKUP(Q129,SF.SL!F:O,10,FALSE),0)=0,N129,IFERROR(VLOOKUP(Q129,SF.SL!F:O,10,FALSE),0)),IFERROR(VLOOKUP(Q129,F.SL!F:O,10,FALSE),0)),"")</f>
        <v/>
      </c>
      <c r="S129" s="10" t="str">
        <f t="shared" ca="1" si="19"/>
        <v/>
      </c>
      <c r="T129" s="10" t="str">
        <f t="shared" ca="1" si="26"/>
        <v/>
      </c>
      <c r="U129" s="10">
        <f t="shared" si="27"/>
        <v>0</v>
      </c>
      <c r="V129" s="65" t="str">
        <f t="shared" si="28"/>
        <v/>
      </c>
      <c r="W129" s="10" t="str">
        <f>IFERROR(VLOOKUP(H129,Q3.R!E:J,6,FALSE),"")</f>
        <v/>
      </c>
      <c r="X129" s="10" t="str">
        <f>IFERROR(VLOOKUP(H129,Q4.R!E:J,6,FALSE),"")</f>
        <v/>
      </c>
    </row>
    <row r="130" spans="2:24" ht="21" customHeight="1">
      <c r="B130" s="10">
        <f t="shared" si="20"/>
        <v>0</v>
      </c>
      <c r="C130" s="10" t="str">
        <f t="shared" ref="C130:C193" si="29">IFERROR(RANK(J130,J:J,1),"")</f>
        <v/>
      </c>
      <c r="D130" s="40">
        <f t="shared" si="21"/>
        <v>129</v>
      </c>
      <c r="I130" s="10">
        <v>0.58031248665508595</v>
      </c>
      <c r="J130" s="10" t="str">
        <f t="shared" ref="J130:J193" si="30">IF(E130&lt;&gt;"",I130,"")</f>
        <v/>
      </c>
      <c r="K130" s="10" t="str">
        <f>IFERROR(VLOOKUP(H130,Q1.R!E:J,6,FALSE),"")</f>
        <v/>
      </c>
      <c r="L130" s="10" t="str">
        <f>IFERROR(VLOOKUP(H130,Q2.R!E:J,6,FALSE),"")</f>
        <v/>
      </c>
      <c r="M130" s="10" t="str">
        <f t="shared" si="22"/>
        <v/>
      </c>
      <c r="N130" s="10" t="str">
        <f t="shared" si="23"/>
        <v/>
      </c>
      <c r="O130" s="10" t="str">
        <f t="shared" si="24"/>
        <v/>
      </c>
      <c r="P130" s="10" t="str">
        <f t="shared" si="25"/>
        <v/>
      </c>
      <c r="Q130" s="10">
        <f t="shared" ref="Q130:Q193" si="31">H130</f>
        <v>0</v>
      </c>
      <c r="R130" s="10" t="str">
        <f ca="1">IFERROR(IF(IFERROR(VLOOKUP(Q130,F.SL!F:O,10,FALSE),0)=0,IF(IFERROR(VLOOKUP(Q130,SF.SL!F:O,10,FALSE),0)=0,N130,IFERROR(VLOOKUP(Q130,SF.SL!F:O,10,FALSE),0)),IFERROR(VLOOKUP(Q130,F.SL!F:O,10,FALSE),0)),"")</f>
        <v/>
      </c>
      <c r="S130" s="10" t="str">
        <f t="shared" ref="S130:S193" ca="1" si="32">IFERROR(R130+J130,"")</f>
        <v/>
      </c>
      <c r="T130" s="10" t="str">
        <f t="shared" ca="1" si="26"/>
        <v/>
      </c>
      <c r="U130" s="10">
        <f t="shared" si="27"/>
        <v>0</v>
      </c>
      <c r="V130" s="65" t="str">
        <f t="shared" si="28"/>
        <v/>
      </c>
      <c r="W130" s="10" t="str">
        <f>IFERROR(VLOOKUP(H130,Q3.R!E:J,6,FALSE),"")</f>
        <v/>
      </c>
      <c r="X130" s="10" t="str">
        <f>IFERROR(VLOOKUP(H130,Q4.R!E:J,6,FALSE),"")</f>
        <v/>
      </c>
    </row>
    <row r="131" spans="2:24" ht="21" customHeight="1">
      <c r="B131" s="10">
        <f t="shared" ref="B131:B194" si="33">H131</f>
        <v>0</v>
      </c>
      <c r="C131" s="10" t="str">
        <f t="shared" si="29"/>
        <v/>
      </c>
      <c r="D131" s="40">
        <f t="shared" ref="D131:D194" si="34">ROW()-1</f>
        <v>130</v>
      </c>
      <c r="I131" s="10">
        <v>0.11860180343405502</v>
      </c>
      <c r="J131" s="10" t="str">
        <f t="shared" si="30"/>
        <v/>
      </c>
      <c r="K131" s="10" t="str">
        <f>IFERROR(VLOOKUP(H131,Q1.R!E:J,6,FALSE),"")</f>
        <v/>
      </c>
      <c r="L131" s="10" t="str">
        <f>IFERROR(VLOOKUP(H131,Q2.R!E:J,6,FALSE),"")</f>
        <v/>
      </c>
      <c r="M131" s="10" t="str">
        <f t="shared" ref="M131:M194" si="35">IFERROR(K131*L131*W131*X131,"")</f>
        <v/>
      </c>
      <c r="N131" s="10" t="str">
        <f t="shared" ref="N131:N194" si="36">IFERROR(RANK(M131,M:M,1),"")</f>
        <v/>
      </c>
      <c r="O131" s="10" t="str">
        <f t="shared" ref="O131:O194" si="37">IFERROR(N131*100+J131,"")</f>
        <v/>
      </c>
      <c r="P131" s="10" t="str">
        <f t="shared" ref="P131:P194" si="38">IFERROR(RANK(O131,O:O,1),"")</f>
        <v/>
      </c>
      <c r="Q131" s="10">
        <f t="shared" si="31"/>
        <v>0</v>
      </c>
      <c r="R131" s="10" t="str">
        <f ca="1">IFERROR(IF(IFERROR(VLOOKUP(Q131,F.SL!F:O,10,FALSE),0)=0,IF(IFERROR(VLOOKUP(Q131,SF.SL!F:O,10,FALSE),0)=0,N131,IFERROR(VLOOKUP(Q131,SF.SL!F:O,10,FALSE),0)),IFERROR(VLOOKUP(Q131,F.SL!F:O,10,FALSE),0)),"")</f>
        <v/>
      </c>
      <c r="S131" s="10" t="str">
        <f t="shared" ca="1" si="32"/>
        <v/>
      </c>
      <c r="T131" s="10" t="str">
        <f t="shared" ref="T131:T194" ca="1" si="39">IFERROR(RANK(S131,S:S,1),"")</f>
        <v/>
      </c>
      <c r="U131" s="10">
        <f t="shared" ref="U131:U194" si="40">Q131</f>
        <v>0</v>
      </c>
      <c r="V131" s="65" t="str">
        <f t="shared" ref="V131:V194" si="41">IFERROR(1/COUNTIF(G:G,G131),"")</f>
        <v/>
      </c>
      <c r="W131" s="10" t="str">
        <f>IFERROR(VLOOKUP(H131,Q3.R!E:J,6,FALSE),"")</f>
        <v/>
      </c>
      <c r="X131" s="10" t="str">
        <f>IFERROR(VLOOKUP(H131,Q4.R!E:J,6,FALSE),"")</f>
        <v/>
      </c>
    </row>
    <row r="132" spans="2:24" ht="21" customHeight="1">
      <c r="B132" s="10">
        <f t="shared" si="33"/>
        <v>0</v>
      </c>
      <c r="C132" s="10" t="str">
        <f t="shared" si="29"/>
        <v/>
      </c>
      <c r="D132" s="40">
        <f t="shared" si="34"/>
        <v>131</v>
      </c>
      <c r="I132" s="10">
        <v>0.28885452005286261</v>
      </c>
      <c r="J132" s="10" t="str">
        <f t="shared" si="30"/>
        <v/>
      </c>
      <c r="K132" s="10" t="str">
        <f>IFERROR(VLOOKUP(H132,Q1.R!E:J,6,FALSE),"")</f>
        <v/>
      </c>
      <c r="L132" s="10" t="str">
        <f>IFERROR(VLOOKUP(H132,Q2.R!E:J,6,FALSE),"")</f>
        <v/>
      </c>
      <c r="M132" s="10" t="str">
        <f t="shared" si="35"/>
        <v/>
      </c>
      <c r="N132" s="10" t="str">
        <f t="shared" si="36"/>
        <v/>
      </c>
      <c r="O132" s="10" t="str">
        <f t="shared" si="37"/>
        <v/>
      </c>
      <c r="P132" s="10" t="str">
        <f t="shared" si="38"/>
        <v/>
      </c>
      <c r="Q132" s="10">
        <f t="shared" si="31"/>
        <v>0</v>
      </c>
      <c r="R132" s="10" t="str">
        <f ca="1">IFERROR(IF(IFERROR(VLOOKUP(Q132,F.SL!F:O,10,FALSE),0)=0,IF(IFERROR(VLOOKUP(Q132,SF.SL!F:O,10,FALSE),0)=0,N132,IFERROR(VLOOKUP(Q132,SF.SL!F:O,10,FALSE),0)),IFERROR(VLOOKUP(Q132,F.SL!F:O,10,FALSE),0)),"")</f>
        <v/>
      </c>
      <c r="S132" s="10" t="str">
        <f t="shared" ca="1" si="32"/>
        <v/>
      </c>
      <c r="T132" s="10" t="str">
        <f t="shared" ca="1" si="39"/>
        <v/>
      </c>
      <c r="U132" s="10">
        <f t="shared" si="40"/>
        <v>0</v>
      </c>
      <c r="V132" s="65" t="str">
        <f t="shared" si="41"/>
        <v/>
      </c>
      <c r="W132" s="10" t="str">
        <f>IFERROR(VLOOKUP(H132,Q3.R!E:J,6,FALSE),"")</f>
        <v/>
      </c>
      <c r="X132" s="10" t="str">
        <f>IFERROR(VLOOKUP(H132,Q4.R!E:J,6,FALSE),"")</f>
        <v/>
      </c>
    </row>
    <row r="133" spans="2:24" ht="21" customHeight="1">
      <c r="B133" s="10">
        <f t="shared" si="33"/>
        <v>0</v>
      </c>
      <c r="C133" s="10" t="str">
        <f t="shared" si="29"/>
        <v/>
      </c>
      <c r="D133" s="40">
        <f t="shared" si="34"/>
        <v>132</v>
      </c>
      <c r="I133" s="10">
        <v>0.71380543124155682</v>
      </c>
      <c r="J133" s="10" t="str">
        <f t="shared" si="30"/>
        <v/>
      </c>
      <c r="K133" s="10" t="str">
        <f>IFERROR(VLOOKUP(H133,Q1.R!E:J,6,FALSE),"")</f>
        <v/>
      </c>
      <c r="L133" s="10" t="str">
        <f>IFERROR(VLOOKUP(H133,Q2.R!E:J,6,FALSE),"")</f>
        <v/>
      </c>
      <c r="M133" s="10" t="str">
        <f t="shared" si="35"/>
        <v/>
      </c>
      <c r="N133" s="10" t="str">
        <f t="shared" si="36"/>
        <v/>
      </c>
      <c r="O133" s="10" t="str">
        <f t="shared" si="37"/>
        <v/>
      </c>
      <c r="P133" s="10" t="str">
        <f t="shared" si="38"/>
        <v/>
      </c>
      <c r="Q133" s="10">
        <f t="shared" si="31"/>
        <v>0</v>
      </c>
      <c r="R133" s="10" t="str">
        <f ca="1">IFERROR(IF(IFERROR(VLOOKUP(Q133,F.SL!F:O,10,FALSE),0)=0,IF(IFERROR(VLOOKUP(Q133,SF.SL!F:O,10,FALSE),0)=0,N133,IFERROR(VLOOKUP(Q133,SF.SL!F:O,10,FALSE),0)),IFERROR(VLOOKUP(Q133,F.SL!F:O,10,FALSE),0)),"")</f>
        <v/>
      </c>
      <c r="S133" s="10" t="str">
        <f t="shared" ca="1" si="32"/>
        <v/>
      </c>
      <c r="T133" s="10" t="str">
        <f t="shared" ca="1" si="39"/>
        <v/>
      </c>
      <c r="U133" s="10">
        <f t="shared" si="40"/>
        <v>0</v>
      </c>
      <c r="V133" s="65" t="str">
        <f t="shared" si="41"/>
        <v/>
      </c>
      <c r="W133" s="10" t="str">
        <f>IFERROR(VLOOKUP(H133,Q3.R!E:J,6,FALSE),"")</f>
        <v/>
      </c>
      <c r="X133" s="10" t="str">
        <f>IFERROR(VLOOKUP(H133,Q4.R!E:J,6,FALSE),"")</f>
        <v/>
      </c>
    </row>
    <row r="134" spans="2:24" ht="21" customHeight="1">
      <c r="B134" s="10">
        <f t="shared" si="33"/>
        <v>0</v>
      </c>
      <c r="C134" s="10" t="str">
        <f t="shared" si="29"/>
        <v/>
      </c>
      <c r="D134" s="40">
        <f t="shared" si="34"/>
        <v>133</v>
      </c>
      <c r="I134" s="10">
        <v>0.95740729698720795</v>
      </c>
      <c r="J134" s="10" t="str">
        <f t="shared" si="30"/>
        <v/>
      </c>
      <c r="K134" s="10" t="str">
        <f>IFERROR(VLOOKUP(H134,Q1.R!E:J,6,FALSE),"")</f>
        <v/>
      </c>
      <c r="L134" s="10" t="str">
        <f>IFERROR(VLOOKUP(H134,Q2.R!E:J,6,FALSE),"")</f>
        <v/>
      </c>
      <c r="M134" s="10" t="str">
        <f t="shared" si="35"/>
        <v/>
      </c>
      <c r="N134" s="10" t="str">
        <f t="shared" si="36"/>
        <v/>
      </c>
      <c r="O134" s="10" t="str">
        <f t="shared" si="37"/>
        <v/>
      </c>
      <c r="P134" s="10" t="str">
        <f t="shared" si="38"/>
        <v/>
      </c>
      <c r="Q134" s="10">
        <f t="shared" si="31"/>
        <v>0</v>
      </c>
      <c r="R134" s="10" t="str">
        <f ca="1">IFERROR(IF(IFERROR(VLOOKUP(Q134,F.SL!F:O,10,FALSE),0)=0,IF(IFERROR(VLOOKUP(Q134,SF.SL!F:O,10,FALSE),0)=0,N134,IFERROR(VLOOKUP(Q134,SF.SL!F:O,10,FALSE),0)),IFERROR(VLOOKUP(Q134,F.SL!F:O,10,FALSE),0)),"")</f>
        <v/>
      </c>
      <c r="S134" s="10" t="str">
        <f t="shared" ca="1" si="32"/>
        <v/>
      </c>
      <c r="T134" s="10" t="str">
        <f t="shared" ca="1" si="39"/>
        <v/>
      </c>
      <c r="U134" s="10">
        <f t="shared" si="40"/>
        <v>0</v>
      </c>
      <c r="V134" s="65" t="str">
        <f t="shared" si="41"/>
        <v/>
      </c>
      <c r="W134" s="10" t="str">
        <f>IFERROR(VLOOKUP(H134,Q3.R!E:J,6,FALSE),"")</f>
        <v/>
      </c>
      <c r="X134" s="10" t="str">
        <f>IFERROR(VLOOKUP(H134,Q4.R!E:J,6,FALSE),"")</f>
        <v/>
      </c>
    </row>
    <row r="135" spans="2:24" ht="21" customHeight="1">
      <c r="B135" s="10">
        <f t="shared" si="33"/>
        <v>0</v>
      </c>
      <c r="C135" s="10" t="str">
        <f t="shared" si="29"/>
        <v/>
      </c>
      <c r="D135" s="40">
        <f t="shared" si="34"/>
        <v>134</v>
      </c>
      <c r="I135" s="10">
        <v>0.96462655704984923</v>
      </c>
      <c r="J135" s="10" t="str">
        <f t="shared" si="30"/>
        <v/>
      </c>
      <c r="K135" s="10" t="str">
        <f>IFERROR(VLOOKUP(H135,Q1.R!E:J,6,FALSE),"")</f>
        <v/>
      </c>
      <c r="L135" s="10" t="str">
        <f>IFERROR(VLOOKUP(H135,Q2.R!E:J,6,FALSE),"")</f>
        <v/>
      </c>
      <c r="M135" s="10" t="str">
        <f t="shared" si="35"/>
        <v/>
      </c>
      <c r="N135" s="10" t="str">
        <f t="shared" si="36"/>
        <v/>
      </c>
      <c r="O135" s="10" t="str">
        <f t="shared" si="37"/>
        <v/>
      </c>
      <c r="P135" s="10" t="str">
        <f t="shared" si="38"/>
        <v/>
      </c>
      <c r="Q135" s="10">
        <f t="shared" si="31"/>
        <v>0</v>
      </c>
      <c r="R135" s="10" t="str">
        <f ca="1">IFERROR(IF(IFERROR(VLOOKUP(Q135,F.SL!F:O,10,FALSE),0)=0,IF(IFERROR(VLOOKUP(Q135,SF.SL!F:O,10,FALSE),0)=0,N135,IFERROR(VLOOKUP(Q135,SF.SL!F:O,10,FALSE),0)),IFERROR(VLOOKUP(Q135,F.SL!F:O,10,FALSE),0)),"")</f>
        <v/>
      </c>
      <c r="S135" s="10" t="str">
        <f t="shared" ca="1" si="32"/>
        <v/>
      </c>
      <c r="T135" s="10" t="str">
        <f t="shared" ca="1" si="39"/>
        <v/>
      </c>
      <c r="U135" s="10">
        <f t="shared" si="40"/>
        <v>0</v>
      </c>
      <c r="V135" s="65" t="str">
        <f t="shared" si="41"/>
        <v/>
      </c>
      <c r="W135" s="10" t="str">
        <f>IFERROR(VLOOKUP(H135,Q3.R!E:J,6,FALSE),"")</f>
        <v/>
      </c>
      <c r="X135" s="10" t="str">
        <f>IFERROR(VLOOKUP(H135,Q4.R!E:J,6,FALSE),"")</f>
        <v/>
      </c>
    </row>
    <row r="136" spans="2:24" ht="21" customHeight="1">
      <c r="B136" s="10">
        <f t="shared" si="33"/>
        <v>0</v>
      </c>
      <c r="C136" s="10" t="str">
        <f t="shared" si="29"/>
        <v/>
      </c>
      <c r="D136" s="40">
        <f t="shared" si="34"/>
        <v>135</v>
      </c>
      <c r="I136" s="10">
        <v>0.89699073273641916</v>
      </c>
      <c r="J136" s="10" t="str">
        <f t="shared" si="30"/>
        <v/>
      </c>
      <c r="K136" s="10" t="str">
        <f>IFERROR(VLOOKUP(H136,Q1.R!E:J,6,FALSE),"")</f>
        <v/>
      </c>
      <c r="L136" s="10" t="str">
        <f>IFERROR(VLOOKUP(H136,Q2.R!E:J,6,FALSE),"")</f>
        <v/>
      </c>
      <c r="M136" s="10" t="str">
        <f t="shared" si="35"/>
        <v/>
      </c>
      <c r="N136" s="10" t="str">
        <f t="shared" si="36"/>
        <v/>
      </c>
      <c r="O136" s="10" t="str">
        <f t="shared" si="37"/>
        <v/>
      </c>
      <c r="P136" s="10" t="str">
        <f t="shared" si="38"/>
        <v/>
      </c>
      <c r="Q136" s="10">
        <f t="shared" si="31"/>
        <v>0</v>
      </c>
      <c r="R136" s="10" t="str">
        <f ca="1">IFERROR(IF(IFERROR(VLOOKUP(Q136,F.SL!F:O,10,FALSE),0)=0,IF(IFERROR(VLOOKUP(Q136,SF.SL!F:O,10,FALSE),0)=0,N136,IFERROR(VLOOKUP(Q136,SF.SL!F:O,10,FALSE),0)),IFERROR(VLOOKUP(Q136,F.SL!F:O,10,FALSE),0)),"")</f>
        <v/>
      </c>
      <c r="S136" s="10" t="str">
        <f t="shared" ca="1" si="32"/>
        <v/>
      </c>
      <c r="T136" s="10" t="str">
        <f t="shared" ca="1" si="39"/>
        <v/>
      </c>
      <c r="U136" s="10">
        <f t="shared" si="40"/>
        <v>0</v>
      </c>
      <c r="V136" s="65" t="str">
        <f t="shared" si="41"/>
        <v/>
      </c>
      <c r="W136" s="10" t="str">
        <f>IFERROR(VLOOKUP(H136,Q3.R!E:J,6,FALSE),"")</f>
        <v/>
      </c>
      <c r="X136" s="10" t="str">
        <f>IFERROR(VLOOKUP(H136,Q4.R!E:J,6,FALSE),"")</f>
        <v/>
      </c>
    </row>
    <row r="137" spans="2:24" ht="21" customHeight="1">
      <c r="B137" s="10">
        <f t="shared" si="33"/>
        <v>0</v>
      </c>
      <c r="C137" s="10" t="str">
        <f t="shared" si="29"/>
        <v/>
      </c>
      <c r="D137" s="40">
        <f t="shared" si="34"/>
        <v>136</v>
      </c>
      <c r="I137" s="10">
        <v>0.6415071107488981</v>
      </c>
      <c r="J137" s="10" t="str">
        <f t="shared" si="30"/>
        <v/>
      </c>
      <c r="K137" s="10" t="str">
        <f>IFERROR(VLOOKUP(H137,Q1.R!E:J,6,FALSE),"")</f>
        <v/>
      </c>
      <c r="L137" s="10" t="str">
        <f>IFERROR(VLOOKUP(H137,Q2.R!E:J,6,FALSE),"")</f>
        <v/>
      </c>
      <c r="M137" s="10" t="str">
        <f t="shared" si="35"/>
        <v/>
      </c>
      <c r="N137" s="10" t="str">
        <f t="shared" si="36"/>
        <v/>
      </c>
      <c r="O137" s="10" t="str">
        <f t="shared" si="37"/>
        <v/>
      </c>
      <c r="P137" s="10" t="str">
        <f t="shared" si="38"/>
        <v/>
      </c>
      <c r="Q137" s="10">
        <f t="shared" si="31"/>
        <v>0</v>
      </c>
      <c r="R137" s="10" t="str">
        <f ca="1">IFERROR(IF(IFERROR(VLOOKUP(Q137,F.SL!F:O,10,FALSE),0)=0,IF(IFERROR(VLOOKUP(Q137,SF.SL!F:O,10,FALSE),0)=0,N137,IFERROR(VLOOKUP(Q137,SF.SL!F:O,10,FALSE),0)),IFERROR(VLOOKUP(Q137,F.SL!F:O,10,FALSE),0)),"")</f>
        <v/>
      </c>
      <c r="S137" s="10" t="str">
        <f t="shared" ca="1" si="32"/>
        <v/>
      </c>
      <c r="T137" s="10" t="str">
        <f t="shared" ca="1" si="39"/>
        <v/>
      </c>
      <c r="U137" s="10">
        <f t="shared" si="40"/>
        <v>0</v>
      </c>
      <c r="V137" s="65" t="str">
        <f t="shared" si="41"/>
        <v/>
      </c>
      <c r="W137" s="10" t="str">
        <f>IFERROR(VLOOKUP(H137,Q3.R!E:J,6,FALSE),"")</f>
        <v/>
      </c>
      <c r="X137" s="10" t="str">
        <f>IFERROR(VLOOKUP(H137,Q4.R!E:J,6,FALSE),"")</f>
        <v/>
      </c>
    </row>
    <row r="138" spans="2:24" ht="21" customHeight="1">
      <c r="B138" s="10">
        <f t="shared" si="33"/>
        <v>0</v>
      </c>
      <c r="C138" s="10" t="str">
        <f t="shared" si="29"/>
        <v/>
      </c>
      <c r="D138" s="40">
        <f t="shared" si="34"/>
        <v>137</v>
      </c>
      <c r="I138" s="10">
        <v>0.30803706195747482</v>
      </c>
      <c r="J138" s="10" t="str">
        <f t="shared" si="30"/>
        <v/>
      </c>
      <c r="K138" s="10" t="str">
        <f>IFERROR(VLOOKUP(H138,Q1.R!E:J,6,FALSE),"")</f>
        <v/>
      </c>
      <c r="L138" s="10" t="str">
        <f>IFERROR(VLOOKUP(H138,Q2.R!E:J,6,FALSE),"")</f>
        <v/>
      </c>
      <c r="M138" s="10" t="str">
        <f t="shared" si="35"/>
        <v/>
      </c>
      <c r="N138" s="10" t="str">
        <f t="shared" si="36"/>
        <v/>
      </c>
      <c r="O138" s="10" t="str">
        <f t="shared" si="37"/>
        <v/>
      </c>
      <c r="P138" s="10" t="str">
        <f t="shared" si="38"/>
        <v/>
      </c>
      <c r="Q138" s="10">
        <f t="shared" si="31"/>
        <v>0</v>
      </c>
      <c r="R138" s="10" t="str">
        <f ca="1">IFERROR(IF(IFERROR(VLOOKUP(Q138,F.SL!F:O,10,FALSE),0)=0,IF(IFERROR(VLOOKUP(Q138,SF.SL!F:O,10,FALSE),0)=0,N138,IFERROR(VLOOKUP(Q138,SF.SL!F:O,10,FALSE),0)),IFERROR(VLOOKUP(Q138,F.SL!F:O,10,FALSE),0)),"")</f>
        <v/>
      </c>
      <c r="S138" s="10" t="str">
        <f t="shared" ca="1" si="32"/>
        <v/>
      </c>
      <c r="T138" s="10" t="str">
        <f t="shared" ca="1" si="39"/>
        <v/>
      </c>
      <c r="U138" s="10">
        <f t="shared" si="40"/>
        <v>0</v>
      </c>
      <c r="V138" s="65" t="str">
        <f t="shared" si="41"/>
        <v/>
      </c>
      <c r="W138" s="10" t="str">
        <f>IFERROR(VLOOKUP(H138,Q3.R!E:J,6,FALSE),"")</f>
        <v/>
      </c>
      <c r="X138" s="10" t="str">
        <f>IFERROR(VLOOKUP(H138,Q4.R!E:J,6,FALSE),"")</f>
        <v/>
      </c>
    </row>
    <row r="139" spans="2:24" ht="21" customHeight="1">
      <c r="B139" s="10">
        <f t="shared" si="33"/>
        <v>0</v>
      </c>
      <c r="C139" s="10" t="str">
        <f t="shared" si="29"/>
        <v/>
      </c>
      <c r="D139" s="40">
        <f t="shared" si="34"/>
        <v>138</v>
      </c>
      <c r="I139" s="10">
        <v>0.33437547176017557</v>
      </c>
      <c r="J139" s="10" t="str">
        <f t="shared" si="30"/>
        <v/>
      </c>
      <c r="K139" s="10" t="str">
        <f>IFERROR(VLOOKUP(H139,Q1.R!E:J,6,FALSE),"")</f>
        <v/>
      </c>
      <c r="L139" s="10" t="str">
        <f>IFERROR(VLOOKUP(H139,Q2.R!E:J,6,FALSE),"")</f>
        <v/>
      </c>
      <c r="M139" s="10" t="str">
        <f t="shared" si="35"/>
        <v/>
      </c>
      <c r="N139" s="10" t="str">
        <f t="shared" si="36"/>
        <v/>
      </c>
      <c r="O139" s="10" t="str">
        <f t="shared" si="37"/>
        <v/>
      </c>
      <c r="P139" s="10" t="str">
        <f t="shared" si="38"/>
        <v/>
      </c>
      <c r="Q139" s="10">
        <f t="shared" si="31"/>
        <v>0</v>
      </c>
      <c r="R139" s="10" t="str">
        <f ca="1">IFERROR(IF(IFERROR(VLOOKUP(Q139,F.SL!F:O,10,FALSE),0)=0,IF(IFERROR(VLOOKUP(Q139,SF.SL!F:O,10,FALSE),0)=0,N139,IFERROR(VLOOKUP(Q139,SF.SL!F:O,10,FALSE),0)),IFERROR(VLOOKUP(Q139,F.SL!F:O,10,FALSE),0)),"")</f>
        <v/>
      </c>
      <c r="S139" s="10" t="str">
        <f t="shared" ca="1" si="32"/>
        <v/>
      </c>
      <c r="T139" s="10" t="str">
        <f t="shared" ca="1" si="39"/>
        <v/>
      </c>
      <c r="U139" s="10">
        <f t="shared" si="40"/>
        <v>0</v>
      </c>
      <c r="V139" s="65" t="str">
        <f t="shared" si="41"/>
        <v/>
      </c>
      <c r="W139" s="10" t="str">
        <f>IFERROR(VLOOKUP(H139,Q3.R!E:J,6,FALSE),"")</f>
        <v/>
      </c>
      <c r="X139" s="10" t="str">
        <f>IFERROR(VLOOKUP(H139,Q4.R!E:J,6,FALSE),"")</f>
        <v/>
      </c>
    </row>
    <row r="140" spans="2:24" ht="21" customHeight="1">
      <c r="B140" s="10">
        <f t="shared" si="33"/>
        <v>0</v>
      </c>
      <c r="C140" s="10" t="str">
        <f t="shared" si="29"/>
        <v/>
      </c>
      <c r="D140" s="40">
        <f t="shared" si="34"/>
        <v>139</v>
      </c>
      <c r="I140" s="10">
        <v>0.17232406363172292</v>
      </c>
      <c r="J140" s="10" t="str">
        <f t="shared" si="30"/>
        <v/>
      </c>
      <c r="K140" s="10" t="str">
        <f>IFERROR(VLOOKUP(H140,Q1.R!E:J,6,FALSE),"")</f>
        <v/>
      </c>
      <c r="L140" s="10" t="str">
        <f>IFERROR(VLOOKUP(H140,Q2.R!E:J,6,FALSE),"")</f>
        <v/>
      </c>
      <c r="M140" s="10" t="str">
        <f t="shared" si="35"/>
        <v/>
      </c>
      <c r="N140" s="10" t="str">
        <f t="shared" si="36"/>
        <v/>
      </c>
      <c r="O140" s="10" t="str">
        <f t="shared" si="37"/>
        <v/>
      </c>
      <c r="P140" s="10" t="str">
        <f t="shared" si="38"/>
        <v/>
      </c>
      <c r="Q140" s="10">
        <f t="shared" si="31"/>
        <v>0</v>
      </c>
      <c r="R140" s="10" t="str">
        <f ca="1">IFERROR(IF(IFERROR(VLOOKUP(Q140,F.SL!F:O,10,FALSE),0)=0,IF(IFERROR(VLOOKUP(Q140,SF.SL!F:O,10,FALSE),0)=0,N140,IFERROR(VLOOKUP(Q140,SF.SL!F:O,10,FALSE),0)),IFERROR(VLOOKUP(Q140,F.SL!F:O,10,FALSE),0)),"")</f>
        <v/>
      </c>
      <c r="S140" s="10" t="str">
        <f t="shared" ca="1" si="32"/>
        <v/>
      </c>
      <c r="T140" s="10" t="str">
        <f t="shared" ca="1" si="39"/>
        <v/>
      </c>
      <c r="U140" s="10">
        <f t="shared" si="40"/>
        <v>0</v>
      </c>
      <c r="V140" s="65" t="str">
        <f t="shared" si="41"/>
        <v/>
      </c>
      <c r="W140" s="10" t="str">
        <f>IFERROR(VLOOKUP(H140,Q3.R!E:J,6,FALSE),"")</f>
        <v/>
      </c>
      <c r="X140" s="10" t="str">
        <f>IFERROR(VLOOKUP(H140,Q4.R!E:J,6,FALSE),"")</f>
        <v/>
      </c>
    </row>
    <row r="141" spans="2:24" ht="21" customHeight="1">
      <c r="B141" s="10">
        <f t="shared" si="33"/>
        <v>0</v>
      </c>
      <c r="C141" s="10" t="str">
        <f t="shared" si="29"/>
        <v/>
      </c>
      <c r="D141" s="40">
        <f t="shared" si="34"/>
        <v>140</v>
      </c>
      <c r="I141" s="10">
        <v>0.62626368425880941</v>
      </c>
      <c r="J141" s="10" t="str">
        <f t="shared" si="30"/>
        <v/>
      </c>
      <c r="K141" s="10" t="str">
        <f>IFERROR(VLOOKUP(H141,Q1.R!E:J,6,FALSE),"")</f>
        <v/>
      </c>
      <c r="L141" s="10" t="str">
        <f>IFERROR(VLOOKUP(H141,Q2.R!E:J,6,FALSE),"")</f>
        <v/>
      </c>
      <c r="M141" s="10" t="str">
        <f t="shared" si="35"/>
        <v/>
      </c>
      <c r="N141" s="10" t="str">
        <f t="shared" si="36"/>
        <v/>
      </c>
      <c r="O141" s="10" t="str">
        <f t="shared" si="37"/>
        <v/>
      </c>
      <c r="P141" s="10" t="str">
        <f t="shared" si="38"/>
        <v/>
      </c>
      <c r="Q141" s="10">
        <f t="shared" si="31"/>
        <v>0</v>
      </c>
      <c r="R141" s="10" t="str">
        <f ca="1">IFERROR(IF(IFERROR(VLOOKUP(Q141,F.SL!F:O,10,FALSE),0)=0,IF(IFERROR(VLOOKUP(Q141,SF.SL!F:O,10,FALSE),0)=0,N141,IFERROR(VLOOKUP(Q141,SF.SL!F:O,10,FALSE),0)),IFERROR(VLOOKUP(Q141,F.SL!F:O,10,FALSE),0)),"")</f>
        <v/>
      </c>
      <c r="S141" s="10" t="str">
        <f t="shared" ca="1" si="32"/>
        <v/>
      </c>
      <c r="T141" s="10" t="str">
        <f t="shared" ca="1" si="39"/>
        <v/>
      </c>
      <c r="U141" s="10">
        <f t="shared" si="40"/>
        <v>0</v>
      </c>
      <c r="V141" s="65" t="str">
        <f t="shared" si="41"/>
        <v/>
      </c>
      <c r="W141" s="10" t="str">
        <f>IFERROR(VLOOKUP(H141,Q3.R!E:J,6,FALSE),"")</f>
        <v/>
      </c>
      <c r="X141" s="10" t="str">
        <f>IFERROR(VLOOKUP(H141,Q4.R!E:J,6,FALSE),"")</f>
        <v/>
      </c>
    </row>
    <row r="142" spans="2:24" ht="21" customHeight="1">
      <c r="B142" s="10">
        <f t="shared" si="33"/>
        <v>0</v>
      </c>
      <c r="C142" s="10" t="str">
        <f t="shared" si="29"/>
        <v/>
      </c>
      <c r="D142" s="40">
        <f t="shared" si="34"/>
        <v>141</v>
      </c>
      <c r="I142" s="10">
        <v>0.3636310119405135</v>
      </c>
      <c r="J142" s="10" t="str">
        <f t="shared" si="30"/>
        <v/>
      </c>
      <c r="K142" s="10" t="str">
        <f>IFERROR(VLOOKUP(H142,Q1.R!E:J,6,FALSE),"")</f>
        <v/>
      </c>
      <c r="L142" s="10" t="str">
        <f>IFERROR(VLOOKUP(H142,Q2.R!E:J,6,FALSE),"")</f>
        <v/>
      </c>
      <c r="M142" s="10" t="str">
        <f t="shared" si="35"/>
        <v/>
      </c>
      <c r="N142" s="10" t="str">
        <f t="shared" si="36"/>
        <v/>
      </c>
      <c r="O142" s="10" t="str">
        <f t="shared" si="37"/>
        <v/>
      </c>
      <c r="P142" s="10" t="str">
        <f t="shared" si="38"/>
        <v/>
      </c>
      <c r="Q142" s="10">
        <f t="shared" si="31"/>
        <v>0</v>
      </c>
      <c r="R142" s="10" t="str">
        <f ca="1">IFERROR(IF(IFERROR(VLOOKUP(Q142,F.SL!F:O,10,FALSE),0)=0,IF(IFERROR(VLOOKUP(Q142,SF.SL!F:O,10,FALSE),0)=0,N142,IFERROR(VLOOKUP(Q142,SF.SL!F:O,10,FALSE),0)),IFERROR(VLOOKUP(Q142,F.SL!F:O,10,FALSE),0)),"")</f>
        <v/>
      </c>
      <c r="S142" s="10" t="str">
        <f t="shared" ca="1" si="32"/>
        <v/>
      </c>
      <c r="T142" s="10" t="str">
        <f t="shared" ca="1" si="39"/>
        <v/>
      </c>
      <c r="U142" s="10">
        <f t="shared" si="40"/>
        <v>0</v>
      </c>
      <c r="V142" s="65" t="str">
        <f t="shared" si="41"/>
        <v/>
      </c>
      <c r="W142" s="10" t="str">
        <f>IFERROR(VLOOKUP(H142,Q3.R!E:J,6,FALSE),"")</f>
        <v/>
      </c>
      <c r="X142" s="10" t="str">
        <f>IFERROR(VLOOKUP(H142,Q4.R!E:J,6,FALSE),"")</f>
        <v/>
      </c>
    </row>
    <row r="143" spans="2:24" ht="21" customHeight="1">
      <c r="B143" s="10">
        <f t="shared" si="33"/>
        <v>0</v>
      </c>
      <c r="C143" s="10" t="str">
        <f t="shared" si="29"/>
        <v/>
      </c>
      <c r="D143" s="40">
        <f t="shared" si="34"/>
        <v>142</v>
      </c>
      <c r="I143" s="10">
        <v>0.23852353711617358</v>
      </c>
      <c r="J143" s="10" t="str">
        <f t="shared" si="30"/>
        <v/>
      </c>
      <c r="K143" s="10" t="str">
        <f>IFERROR(VLOOKUP(H143,Q1.R!E:J,6,FALSE),"")</f>
        <v/>
      </c>
      <c r="L143" s="10" t="str">
        <f>IFERROR(VLOOKUP(H143,Q2.R!E:J,6,FALSE),"")</f>
        <v/>
      </c>
      <c r="M143" s="10" t="str">
        <f t="shared" si="35"/>
        <v/>
      </c>
      <c r="N143" s="10" t="str">
        <f t="shared" si="36"/>
        <v/>
      </c>
      <c r="O143" s="10" t="str">
        <f t="shared" si="37"/>
        <v/>
      </c>
      <c r="P143" s="10" t="str">
        <f t="shared" si="38"/>
        <v/>
      </c>
      <c r="Q143" s="10">
        <f t="shared" si="31"/>
        <v>0</v>
      </c>
      <c r="R143" s="10" t="str">
        <f ca="1">IFERROR(IF(IFERROR(VLOOKUP(Q143,F.SL!F:O,10,FALSE),0)=0,IF(IFERROR(VLOOKUP(Q143,SF.SL!F:O,10,FALSE),0)=0,N143,IFERROR(VLOOKUP(Q143,SF.SL!F:O,10,FALSE),0)),IFERROR(VLOOKUP(Q143,F.SL!F:O,10,FALSE),0)),"")</f>
        <v/>
      </c>
      <c r="S143" s="10" t="str">
        <f t="shared" ca="1" si="32"/>
        <v/>
      </c>
      <c r="T143" s="10" t="str">
        <f t="shared" ca="1" si="39"/>
        <v/>
      </c>
      <c r="U143" s="10">
        <f t="shared" si="40"/>
        <v>0</v>
      </c>
      <c r="V143" s="65" t="str">
        <f t="shared" si="41"/>
        <v/>
      </c>
      <c r="W143" s="10" t="str">
        <f>IFERROR(VLOOKUP(H143,Q3.R!E:J,6,FALSE),"")</f>
        <v/>
      </c>
      <c r="X143" s="10" t="str">
        <f>IFERROR(VLOOKUP(H143,Q4.R!E:J,6,FALSE),"")</f>
        <v/>
      </c>
    </row>
    <row r="144" spans="2:24" ht="21" customHeight="1">
      <c r="B144" s="10">
        <f t="shared" si="33"/>
        <v>0</v>
      </c>
      <c r="C144" s="10" t="str">
        <f t="shared" si="29"/>
        <v/>
      </c>
      <c r="D144" s="40">
        <f t="shared" si="34"/>
        <v>143</v>
      </c>
      <c r="I144" s="10">
        <v>0.8715198414427282</v>
      </c>
      <c r="J144" s="10" t="str">
        <f t="shared" si="30"/>
        <v/>
      </c>
      <c r="K144" s="10" t="str">
        <f>IFERROR(VLOOKUP(H144,Q1.R!E:J,6,FALSE),"")</f>
        <v/>
      </c>
      <c r="L144" s="10" t="str">
        <f>IFERROR(VLOOKUP(H144,Q2.R!E:J,6,FALSE),"")</f>
        <v/>
      </c>
      <c r="M144" s="10" t="str">
        <f t="shared" si="35"/>
        <v/>
      </c>
      <c r="N144" s="10" t="str">
        <f t="shared" si="36"/>
        <v/>
      </c>
      <c r="O144" s="10" t="str">
        <f t="shared" si="37"/>
        <v/>
      </c>
      <c r="P144" s="10" t="str">
        <f t="shared" si="38"/>
        <v/>
      </c>
      <c r="Q144" s="10">
        <f t="shared" si="31"/>
        <v>0</v>
      </c>
      <c r="R144" s="10" t="str">
        <f ca="1">IFERROR(IF(IFERROR(VLOOKUP(Q144,F.SL!F:O,10,FALSE),0)=0,IF(IFERROR(VLOOKUP(Q144,SF.SL!F:O,10,FALSE),0)=0,N144,IFERROR(VLOOKUP(Q144,SF.SL!F:O,10,FALSE),0)),IFERROR(VLOOKUP(Q144,F.SL!F:O,10,FALSE),0)),"")</f>
        <v/>
      </c>
      <c r="S144" s="10" t="str">
        <f t="shared" ca="1" si="32"/>
        <v/>
      </c>
      <c r="T144" s="10" t="str">
        <f t="shared" ca="1" si="39"/>
        <v/>
      </c>
      <c r="U144" s="10">
        <f t="shared" si="40"/>
        <v>0</v>
      </c>
      <c r="V144" s="65" t="str">
        <f t="shared" si="41"/>
        <v/>
      </c>
      <c r="W144" s="10" t="str">
        <f>IFERROR(VLOOKUP(H144,Q3.R!E:J,6,FALSE),"")</f>
        <v/>
      </c>
      <c r="X144" s="10" t="str">
        <f>IFERROR(VLOOKUP(H144,Q4.R!E:J,6,FALSE),"")</f>
        <v/>
      </c>
    </row>
    <row r="145" spans="2:24" ht="21" customHeight="1">
      <c r="B145" s="10">
        <f t="shared" si="33"/>
        <v>0</v>
      </c>
      <c r="C145" s="10" t="str">
        <f t="shared" si="29"/>
        <v/>
      </c>
      <c r="D145" s="40">
        <f t="shared" si="34"/>
        <v>144</v>
      </c>
      <c r="I145" s="10">
        <v>0.27572192556140307</v>
      </c>
      <c r="J145" s="10" t="str">
        <f t="shared" si="30"/>
        <v/>
      </c>
      <c r="K145" s="10" t="str">
        <f>IFERROR(VLOOKUP(H145,Q1.R!E:J,6,FALSE),"")</f>
        <v/>
      </c>
      <c r="L145" s="10" t="str">
        <f>IFERROR(VLOOKUP(H145,Q2.R!E:J,6,FALSE),"")</f>
        <v/>
      </c>
      <c r="M145" s="10" t="str">
        <f t="shared" si="35"/>
        <v/>
      </c>
      <c r="N145" s="10" t="str">
        <f t="shared" si="36"/>
        <v/>
      </c>
      <c r="O145" s="10" t="str">
        <f t="shared" si="37"/>
        <v/>
      </c>
      <c r="P145" s="10" t="str">
        <f t="shared" si="38"/>
        <v/>
      </c>
      <c r="Q145" s="10">
        <f t="shared" si="31"/>
        <v>0</v>
      </c>
      <c r="R145" s="10" t="str">
        <f ca="1">IFERROR(IF(IFERROR(VLOOKUP(Q145,F.SL!F:O,10,FALSE),0)=0,IF(IFERROR(VLOOKUP(Q145,SF.SL!F:O,10,FALSE),0)=0,N145,IFERROR(VLOOKUP(Q145,SF.SL!F:O,10,FALSE),0)),IFERROR(VLOOKUP(Q145,F.SL!F:O,10,FALSE),0)),"")</f>
        <v/>
      </c>
      <c r="S145" s="10" t="str">
        <f t="shared" ca="1" si="32"/>
        <v/>
      </c>
      <c r="T145" s="10" t="str">
        <f t="shared" ca="1" si="39"/>
        <v/>
      </c>
      <c r="U145" s="10">
        <f t="shared" si="40"/>
        <v>0</v>
      </c>
      <c r="V145" s="65" t="str">
        <f t="shared" si="41"/>
        <v/>
      </c>
      <c r="W145" s="10" t="str">
        <f>IFERROR(VLOOKUP(H145,Q3.R!E:J,6,FALSE),"")</f>
        <v/>
      </c>
      <c r="X145" s="10" t="str">
        <f>IFERROR(VLOOKUP(H145,Q4.R!E:J,6,FALSE),"")</f>
        <v/>
      </c>
    </row>
    <row r="146" spans="2:24" ht="21" customHeight="1">
      <c r="B146" s="10">
        <f t="shared" si="33"/>
        <v>0</v>
      </c>
      <c r="C146" s="10" t="str">
        <f t="shared" si="29"/>
        <v/>
      </c>
      <c r="D146" s="40">
        <f t="shared" si="34"/>
        <v>145</v>
      </c>
      <c r="I146" s="10">
        <v>0.68377488811187825</v>
      </c>
      <c r="J146" s="10" t="str">
        <f t="shared" si="30"/>
        <v/>
      </c>
      <c r="K146" s="10" t="str">
        <f>IFERROR(VLOOKUP(H146,Q1.R!E:J,6,FALSE),"")</f>
        <v/>
      </c>
      <c r="L146" s="10" t="str">
        <f>IFERROR(VLOOKUP(H146,Q2.R!E:J,6,FALSE),"")</f>
        <v/>
      </c>
      <c r="M146" s="10" t="str">
        <f t="shared" si="35"/>
        <v/>
      </c>
      <c r="N146" s="10" t="str">
        <f t="shared" si="36"/>
        <v/>
      </c>
      <c r="O146" s="10" t="str">
        <f t="shared" si="37"/>
        <v/>
      </c>
      <c r="P146" s="10" t="str">
        <f t="shared" si="38"/>
        <v/>
      </c>
      <c r="Q146" s="10">
        <f t="shared" si="31"/>
        <v>0</v>
      </c>
      <c r="R146" s="10" t="str">
        <f ca="1">IFERROR(IF(IFERROR(VLOOKUP(Q146,F.SL!F:O,10,FALSE),0)=0,IF(IFERROR(VLOOKUP(Q146,SF.SL!F:O,10,FALSE),0)=0,N146,IFERROR(VLOOKUP(Q146,SF.SL!F:O,10,FALSE),0)),IFERROR(VLOOKUP(Q146,F.SL!F:O,10,FALSE),0)),"")</f>
        <v/>
      </c>
      <c r="S146" s="10" t="str">
        <f t="shared" ca="1" si="32"/>
        <v/>
      </c>
      <c r="T146" s="10" t="str">
        <f t="shared" ca="1" si="39"/>
        <v/>
      </c>
      <c r="U146" s="10">
        <f t="shared" si="40"/>
        <v>0</v>
      </c>
      <c r="V146" s="65" t="str">
        <f t="shared" si="41"/>
        <v/>
      </c>
      <c r="W146" s="10" t="str">
        <f>IFERROR(VLOOKUP(H146,Q3.R!E:J,6,FALSE),"")</f>
        <v/>
      </c>
      <c r="X146" s="10" t="str">
        <f>IFERROR(VLOOKUP(H146,Q4.R!E:J,6,FALSE),"")</f>
        <v/>
      </c>
    </row>
    <row r="147" spans="2:24" ht="21" customHeight="1">
      <c r="B147" s="10">
        <f t="shared" si="33"/>
        <v>0</v>
      </c>
      <c r="C147" s="10" t="str">
        <f t="shared" si="29"/>
        <v/>
      </c>
      <c r="D147" s="40">
        <f t="shared" si="34"/>
        <v>146</v>
      </c>
      <c r="I147" s="10">
        <v>0.50332795456222235</v>
      </c>
      <c r="J147" s="10" t="str">
        <f t="shared" si="30"/>
        <v/>
      </c>
      <c r="K147" s="10" t="str">
        <f>IFERROR(VLOOKUP(H147,Q1.R!E:J,6,FALSE),"")</f>
        <v/>
      </c>
      <c r="L147" s="10" t="str">
        <f>IFERROR(VLOOKUP(H147,Q2.R!E:J,6,FALSE),"")</f>
        <v/>
      </c>
      <c r="M147" s="10" t="str">
        <f t="shared" si="35"/>
        <v/>
      </c>
      <c r="N147" s="10" t="str">
        <f t="shared" si="36"/>
        <v/>
      </c>
      <c r="O147" s="10" t="str">
        <f t="shared" si="37"/>
        <v/>
      </c>
      <c r="P147" s="10" t="str">
        <f t="shared" si="38"/>
        <v/>
      </c>
      <c r="Q147" s="10">
        <f t="shared" si="31"/>
        <v>0</v>
      </c>
      <c r="R147" s="10" t="str">
        <f ca="1">IFERROR(IF(IFERROR(VLOOKUP(Q147,F.SL!F:O,10,FALSE),0)=0,IF(IFERROR(VLOOKUP(Q147,SF.SL!F:O,10,FALSE),0)=0,N147,IFERROR(VLOOKUP(Q147,SF.SL!F:O,10,FALSE),0)),IFERROR(VLOOKUP(Q147,F.SL!F:O,10,FALSE),0)),"")</f>
        <v/>
      </c>
      <c r="S147" s="10" t="str">
        <f t="shared" ca="1" si="32"/>
        <v/>
      </c>
      <c r="T147" s="10" t="str">
        <f t="shared" ca="1" si="39"/>
        <v/>
      </c>
      <c r="U147" s="10">
        <f t="shared" si="40"/>
        <v>0</v>
      </c>
      <c r="V147" s="65" t="str">
        <f t="shared" si="41"/>
        <v/>
      </c>
      <c r="W147" s="10" t="str">
        <f>IFERROR(VLOOKUP(H147,Q3.R!E:J,6,FALSE),"")</f>
        <v/>
      </c>
      <c r="X147" s="10" t="str">
        <f>IFERROR(VLOOKUP(H147,Q4.R!E:J,6,FALSE),"")</f>
        <v/>
      </c>
    </row>
    <row r="148" spans="2:24" ht="21" customHeight="1">
      <c r="B148" s="10">
        <f t="shared" si="33"/>
        <v>0</v>
      </c>
      <c r="C148" s="10" t="str">
        <f t="shared" si="29"/>
        <v/>
      </c>
      <c r="D148" s="40">
        <f t="shared" si="34"/>
        <v>147</v>
      </c>
      <c r="I148" s="10">
        <v>0.85360098110290628</v>
      </c>
      <c r="J148" s="10" t="str">
        <f t="shared" si="30"/>
        <v/>
      </c>
      <c r="K148" s="10" t="str">
        <f>IFERROR(VLOOKUP(H148,Q1.R!E:J,6,FALSE),"")</f>
        <v/>
      </c>
      <c r="L148" s="10" t="str">
        <f>IFERROR(VLOOKUP(H148,Q2.R!E:J,6,FALSE),"")</f>
        <v/>
      </c>
      <c r="M148" s="10" t="str">
        <f t="shared" si="35"/>
        <v/>
      </c>
      <c r="N148" s="10" t="str">
        <f t="shared" si="36"/>
        <v/>
      </c>
      <c r="O148" s="10" t="str">
        <f t="shared" si="37"/>
        <v/>
      </c>
      <c r="P148" s="10" t="str">
        <f t="shared" si="38"/>
        <v/>
      </c>
      <c r="Q148" s="10">
        <f t="shared" si="31"/>
        <v>0</v>
      </c>
      <c r="R148" s="10" t="str">
        <f ca="1">IFERROR(IF(IFERROR(VLOOKUP(Q148,F.SL!F:O,10,FALSE),0)=0,IF(IFERROR(VLOOKUP(Q148,SF.SL!F:O,10,FALSE),0)=0,N148,IFERROR(VLOOKUP(Q148,SF.SL!F:O,10,FALSE),0)),IFERROR(VLOOKUP(Q148,F.SL!F:O,10,FALSE),0)),"")</f>
        <v/>
      </c>
      <c r="S148" s="10" t="str">
        <f t="shared" ca="1" si="32"/>
        <v/>
      </c>
      <c r="T148" s="10" t="str">
        <f t="shared" ca="1" si="39"/>
        <v/>
      </c>
      <c r="U148" s="10">
        <f t="shared" si="40"/>
        <v>0</v>
      </c>
      <c r="V148" s="65" t="str">
        <f t="shared" si="41"/>
        <v/>
      </c>
      <c r="W148" s="10" t="str">
        <f>IFERROR(VLOOKUP(H148,Q3.R!E:J,6,FALSE),"")</f>
        <v/>
      </c>
      <c r="X148" s="10" t="str">
        <f>IFERROR(VLOOKUP(H148,Q4.R!E:J,6,FALSE),"")</f>
        <v/>
      </c>
    </row>
    <row r="149" spans="2:24" ht="21" customHeight="1">
      <c r="B149" s="10">
        <f t="shared" si="33"/>
        <v>0</v>
      </c>
      <c r="C149" s="10" t="str">
        <f t="shared" si="29"/>
        <v/>
      </c>
      <c r="D149" s="40">
        <f t="shared" si="34"/>
        <v>148</v>
      </c>
      <c r="I149" s="10">
        <v>0.84780537069356343</v>
      </c>
      <c r="J149" s="10" t="str">
        <f t="shared" si="30"/>
        <v/>
      </c>
      <c r="K149" s="10" t="str">
        <f>IFERROR(VLOOKUP(H149,Q1.R!E:J,6,FALSE),"")</f>
        <v/>
      </c>
      <c r="L149" s="10" t="str">
        <f>IFERROR(VLOOKUP(H149,Q2.R!E:J,6,FALSE),"")</f>
        <v/>
      </c>
      <c r="M149" s="10" t="str">
        <f t="shared" si="35"/>
        <v/>
      </c>
      <c r="N149" s="10" t="str">
        <f t="shared" si="36"/>
        <v/>
      </c>
      <c r="O149" s="10" t="str">
        <f t="shared" si="37"/>
        <v/>
      </c>
      <c r="P149" s="10" t="str">
        <f t="shared" si="38"/>
        <v/>
      </c>
      <c r="Q149" s="10">
        <f t="shared" si="31"/>
        <v>0</v>
      </c>
      <c r="R149" s="10" t="str">
        <f ca="1">IFERROR(IF(IFERROR(VLOOKUP(Q149,F.SL!F:O,10,FALSE),0)=0,IF(IFERROR(VLOOKUP(Q149,SF.SL!F:O,10,FALSE),0)=0,N149,IFERROR(VLOOKUP(Q149,SF.SL!F:O,10,FALSE),0)),IFERROR(VLOOKUP(Q149,F.SL!F:O,10,FALSE),0)),"")</f>
        <v/>
      </c>
      <c r="S149" s="10" t="str">
        <f t="shared" ca="1" si="32"/>
        <v/>
      </c>
      <c r="T149" s="10" t="str">
        <f t="shared" ca="1" si="39"/>
        <v/>
      </c>
      <c r="U149" s="10">
        <f t="shared" si="40"/>
        <v>0</v>
      </c>
      <c r="V149" s="65" t="str">
        <f t="shared" si="41"/>
        <v/>
      </c>
      <c r="W149" s="10" t="str">
        <f>IFERROR(VLOOKUP(H149,Q3.R!E:J,6,FALSE),"")</f>
        <v/>
      </c>
      <c r="X149" s="10" t="str">
        <f>IFERROR(VLOOKUP(H149,Q4.R!E:J,6,FALSE),"")</f>
        <v/>
      </c>
    </row>
    <row r="150" spans="2:24" ht="21" customHeight="1">
      <c r="B150" s="10">
        <f t="shared" si="33"/>
        <v>0</v>
      </c>
      <c r="C150" s="10" t="str">
        <f t="shared" si="29"/>
        <v/>
      </c>
      <c r="D150" s="40">
        <f t="shared" si="34"/>
        <v>149</v>
      </c>
      <c r="I150" s="10">
        <v>0.56001385436418272</v>
      </c>
      <c r="J150" s="10" t="str">
        <f t="shared" si="30"/>
        <v/>
      </c>
      <c r="K150" s="10" t="str">
        <f>IFERROR(VLOOKUP(H150,Q1.R!E:J,6,FALSE),"")</f>
        <v/>
      </c>
      <c r="L150" s="10" t="str">
        <f>IFERROR(VLOOKUP(H150,Q2.R!E:J,6,FALSE),"")</f>
        <v/>
      </c>
      <c r="M150" s="10" t="str">
        <f t="shared" si="35"/>
        <v/>
      </c>
      <c r="N150" s="10" t="str">
        <f t="shared" si="36"/>
        <v/>
      </c>
      <c r="O150" s="10" t="str">
        <f t="shared" si="37"/>
        <v/>
      </c>
      <c r="P150" s="10" t="str">
        <f t="shared" si="38"/>
        <v/>
      </c>
      <c r="Q150" s="10">
        <f t="shared" si="31"/>
        <v>0</v>
      </c>
      <c r="R150" s="10" t="str">
        <f ca="1">IFERROR(IF(IFERROR(VLOOKUP(Q150,F.SL!F:O,10,FALSE),0)=0,IF(IFERROR(VLOOKUP(Q150,SF.SL!F:O,10,FALSE),0)=0,N150,IFERROR(VLOOKUP(Q150,SF.SL!F:O,10,FALSE),0)),IFERROR(VLOOKUP(Q150,F.SL!F:O,10,FALSE),0)),"")</f>
        <v/>
      </c>
      <c r="S150" s="10" t="str">
        <f t="shared" ca="1" si="32"/>
        <v/>
      </c>
      <c r="T150" s="10" t="str">
        <f t="shared" ca="1" si="39"/>
        <v/>
      </c>
      <c r="U150" s="10">
        <f t="shared" si="40"/>
        <v>0</v>
      </c>
      <c r="V150" s="65" t="str">
        <f t="shared" si="41"/>
        <v/>
      </c>
      <c r="W150" s="10" t="str">
        <f>IFERROR(VLOOKUP(H150,Q3.R!E:J,6,FALSE),"")</f>
        <v/>
      </c>
      <c r="X150" s="10" t="str">
        <f>IFERROR(VLOOKUP(H150,Q4.R!E:J,6,FALSE),"")</f>
        <v/>
      </c>
    </row>
    <row r="151" spans="2:24" ht="21" customHeight="1">
      <c r="B151" s="10">
        <f t="shared" si="33"/>
        <v>0</v>
      </c>
      <c r="C151" s="10" t="str">
        <f t="shared" si="29"/>
        <v/>
      </c>
      <c r="D151" s="40">
        <f t="shared" si="34"/>
        <v>150</v>
      </c>
      <c r="I151" s="10">
        <v>2.2880944145862503E-2</v>
      </c>
      <c r="J151" s="10" t="str">
        <f t="shared" si="30"/>
        <v/>
      </c>
      <c r="K151" s="10" t="str">
        <f>IFERROR(VLOOKUP(H151,Q1.R!E:J,6,FALSE),"")</f>
        <v/>
      </c>
      <c r="L151" s="10" t="str">
        <f>IFERROR(VLOOKUP(H151,Q2.R!E:J,6,FALSE),"")</f>
        <v/>
      </c>
      <c r="M151" s="10" t="str">
        <f t="shared" si="35"/>
        <v/>
      </c>
      <c r="N151" s="10" t="str">
        <f t="shared" si="36"/>
        <v/>
      </c>
      <c r="O151" s="10" t="str">
        <f t="shared" si="37"/>
        <v/>
      </c>
      <c r="P151" s="10" t="str">
        <f t="shared" si="38"/>
        <v/>
      </c>
      <c r="Q151" s="10">
        <f t="shared" si="31"/>
        <v>0</v>
      </c>
      <c r="R151" s="10" t="str">
        <f ca="1">IFERROR(IF(IFERROR(VLOOKUP(Q151,F.SL!F:O,10,FALSE),0)=0,IF(IFERROR(VLOOKUP(Q151,SF.SL!F:O,10,FALSE),0)=0,N151,IFERROR(VLOOKUP(Q151,SF.SL!F:O,10,FALSE),0)),IFERROR(VLOOKUP(Q151,F.SL!F:O,10,FALSE),0)),"")</f>
        <v/>
      </c>
      <c r="S151" s="10" t="str">
        <f t="shared" ca="1" si="32"/>
        <v/>
      </c>
      <c r="T151" s="10" t="str">
        <f t="shared" ca="1" si="39"/>
        <v/>
      </c>
      <c r="U151" s="10">
        <f t="shared" si="40"/>
        <v>0</v>
      </c>
      <c r="V151" s="65" t="str">
        <f t="shared" si="41"/>
        <v/>
      </c>
      <c r="W151" s="10" t="str">
        <f>IFERROR(VLOOKUP(H151,Q3.R!E:J,6,FALSE),"")</f>
        <v/>
      </c>
      <c r="X151" s="10" t="str">
        <f>IFERROR(VLOOKUP(H151,Q4.R!E:J,6,FALSE),"")</f>
        <v/>
      </c>
    </row>
    <row r="152" spans="2:24" ht="21" customHeight="1">
      <c r="B152" s="10">
        <f t="shared" si="33"/>
        <v>0</v>
      </c>
      <c r="C152" s="10" t="str">
        <f t="shared" si="29"/>
        <v/>
      </c>
      <c r="D152" s="40">
        <f t="shared" si="34"/>
        <v>151</v>
      </c>
      <c r="I152" s="10">
        <v>0.68642407551678475</v>
      </c>
      <c r="J152" s="10" t="str">
        <f t="shared" si="30"/>
        <v/>
      </c>
      <c r="K152" s="10" t="str">
        <f>IFERROR(VLOOKUP(H152,Q1.R!E:J,6,FALSE),"")</f>
        <v/>
      </c>
      <c r="L152" s="10" t="str">
        <f>IFERROR(VLOOKUP(H152,Q2.R!E:J,6,FALSE),"")</f>
        <v/>
      </c>
      <c r="M152" s="10" t="str">
        <f t="shared" si="35"/>
        <v/>
      </c>
      <c r="N152" s="10" t="str">
        <f t="shared" si="36"/>
        <v/>
      </c>
      <c r="O152" s="10" t="str">
        <f t="shared" si="37"/>
        <v/>
      </c>
      <c r="P152" s="10" t="str">
        <f t="shared" si="38"/>
        <v/>
      </c>
      <c r="Q152" s="10">
        <f t="shared" si="31"/>
        <v>0</v>
      </c>
      <c r="R152" s="10" t="str">
        <f ca="1">IFERROR(IF(IFERROR(VLOOKUP(Q152,F.SL!F:O,10,FALSE),0)=0,IF(IFERROR(VLOOKUP(Q152,SF.SL!F:O,10,FALSE),0)=0,N152,IFERROR(VLOOKUP(Q152,SF.SL!F:O,10,FALSE),0)),IFERROR(VLOOKUP(Q152,F.SL!F:O,10,FALSE),0)),"")</f>
        <v/>
      </c>
      <c r="S152" s="10" t="str">
        <f t="shared" ca="1" si="32"/>
        <v/>
      </c>
      <c r="T152" s="10" t="str">
        <f t="shared" ca="1" si="39"/>
        <v/>
      </c>
      <c r="U152" s="10">
        <f t="shared" si="40"/>
        <v>0</v>
      </c>
      <c r="V152" s="65" t="str">
        <f t="shared" si="41"/>
        <v/>
      </c>
      <c r="W152" s="10" t="str">
        <f>IFERROR(VLOOKUP(H152,Q3.R!E:J,6,FALSE),"")</f>
        <v/>
      </c>
      <c r="X152" s="10" t="str">
        <f>IFERROR(VLOOKUP(H152,Q4.R!E:J,6,FALSE),"")</f>
        <v/>
      </c>
    </row>
    <row r="153" spans="2:24" ht="21" customHeight="1">
      <c r="B153" s="10">
        <f t="shared" si="33"/>
        <v>0</v>
      </c>
      <c r="C153" s="10" t="str">
        <f t="shared" si="29"/>
        <v/>
      </c>
      <c r="D153" s="40">
        <f t="shared" si="34"/>
        <v>152</v>
      </c>
      <c r="I153" s="10">
        <v>0.64656441737735493</v>
      </c>
      <c r="J153" s="10" t="str">
        <f t="shared" si="30"/>
        <v/>
      </c>
      <c r="K153" s="10" t="str">
        <f>IFERROR(VLOOKUP(H153,Q1.R!E:J,6,FALSE),"")</f>
        <v/>
      </c>
      <c r="L153" s="10" t="str">
        <f>IFERROR(VLOOKUP(H153,Q2.R!E:J,6,FALSE),"")</f>
        <v/>
      </c>
      <c r="M153" s="10" t="str">
        <f t="shared" si="35"/>
        <v/>
      </c>
      <c r="N153" s="10" t="str">
        <f t="shared" si="36"/>
        <v/>
      </c>
      <c r="O153" s="10" t="str">
        <f t="shared" si="37"/>
        <v/>
      </c>
      <c r="P153" s="10" t="str">
        <f t="shared" si="38"/>
        <v/>
      </c>
      <c r="Q153" s="10">
        <f t="shared" si="31"/>
        <v>0</v>
      </c>
      <c r="R153" s="10" t="str">
        <f ca="1">IFERROR(IF(IFERROR(VLOOKUP(Q153,F.SL!F:O,10,FALSE),0)=0,IF(IFERROR(VLOOKUP(Q153,SF.SL!F:O,10,FALSE),0)=0,N153,IFERROR(VLOOKUP(Q153,SF.SL!F:O,10,FALSE),0)),IFERROR(VLOOKUP(Q153,F.SL!F:O,10,FALSE),0)),"")</f>
        <v/>
      </c>
      <c r="S153" s="10" t="str">
        <f t="shared" ca="1" si="32"/>
        <v/>
      </c>
      <c r="T153" s="10" t="str">
        <f t="shared" ca="1" si="39"/>
        <v/>
      </c>
      <c r="U153" s="10">
        <f t="shared" si="40"/>
        <v>0</v>
      </c>
      <c r="V153" s="65" t="str">
        <f t="shared" si="41"/>
        <v/>
      </c>
      <c r="W153" s="10" t="str">
        <f>IFERROR(VLOOKUP(H153,Q3.R!E:J,6,FALSE),"")</f>
        <v/>
      </c>
      <c r="X153" s="10" t="str">
        <f>IFERROR(VLOOKUP(H153,Q4.R!E:J,6,FALSE),"")</f>
        <v/>
      </c>
    </row>
    <row r="154" spans="2:24" ht="21" customHeight="1">
      <c r="B154" s="10">
        <f t="shared" si="33"/>
        <v>0</v>
      </c>
      <c r="C154" s="10" t="str">
        <f t="shared" si="29"/>
        <v/>
      </c>
      <c r="D154" s="40">
        <f t="shared" si="34"/>
        <v>153</v>
      </c>
      <c r="I154" s="10">
        <v>0.85024138601190036</v>
      </c>
      <c r="J154" s="10" t="str">
        <f t="shared" si="30"/>
        <v/>
      </c>
      <c r="K154" s="10" t="str">
        <f>IFERROR(VLOOKUP(H154,Q1.R!E:J,6,FALSE),"")</f>
        <v/>
      </c>
      <c r="L154" s="10" t="str">
        <f>IFERROR(VLOOKUP(H154,Q2.R!E:J,6,FALSE),"")</f>
        <v/>
      </c>
      <c r="M154" s="10" t="str">
        <f t="shared" si="35"/>
        <v/>
      </c>
      <c r="N154" s="10" t="str">
        <f t="shared" si="36"/>
        <v/>
      </c>
      <c r="O154" s="10" t="str">
        <f t="shared" si="37"/>
        <v/>
      </c>
      <c r="P154" s="10" t="str">
        <f t="shared" si="38"/>
        <v/>
      </c>
      <c r="Q154" s="10">
        <f t="shared" si="31"/>
        <v>0</v>
      </c>
      <c r="R154" s="10" t="str">
        <f ca="1">IFERROR(IF(IFERROR(VLOOKUP(Q154,F.SL!F:O,10,FALSE),0)=0,IF(IFERROR(VLOOKUP(Q154,SF.SL!F:O,10,FALSE),0)=0,N154,IFERROR(VLOOKUP(Q154,SF.SL!F:O,10,FALSE),0)),IFERROR(VLOOKUP(Q154,F.SL!F:O,10,FALSE),0)),"")</f>
        <v/>
      </c>
      <c r="S154" s="10" t="str">
        <f t="shared" ca="1" si="32"/>
        <v/>
      </c>
      <c r="T154" s="10" t="str">
        <f t="shared" ca="1" si="39"/>
        <v/>
      </c>
      <c r="U154" s="10">
        <f t="shared" si="40"/>
        <v>0</v>
      </c>
      <c r="V154" s="65" t="str">
        <f t="shared" si="41"/>
        <v/>
      </c>
      <c r="W154" s="10" t="str">
        <f>IFERROR(VLOOKUP(H154,Q3.R!E:J,6,FALSE),"")</f>
        <v/>
      </c>
      <c r="X154" s="10" t="str">
        <f>IFERROR(VLOOKUP(H154,Q4.R!E:J,6,FALSE),"")</f>
        <v/>
      </c>
    </row>
    <row r="155" spans="2:24" ht="21" customHeight="1">
      <c r="B155" s="10">
        <f t="shared" si="33"/>
        <v>0</v>
      </c>
      <c r="C155" s="10" t="str">
        <f t="shared" si="29"/>
        <v/>
      </c>
      <c r="D155" s="40">
        <f t="shared" si="34"/>
        <v>154</v>
      </c>
      <c r="I155" s="10">
        <v>0.75925914962700147</v>
      </c>
      <c r="J155" s="10" t="str">
        <f t="shared" si="30"/>
        <v/>
      </c>
      <c r="K155" s="10" t="str">
        <f>IFERROR(VLOOKUP(H155,Q1.R!E:J,6,FALSE),"")</f>
        <v/>
      </c>
      <c r="L155" s="10" t="str">
        <f>IFERROR(VLOOKUP(H155,Q2.R!E:J,6,FALSE),"")</f>
        <v/>
      </c>
      <c r="M155" s="10" t="str">
        <f t="shared" si="35"/>
        <v/>
      </c>
      <c r="N155" s="10" t="str">
        <f t="shared" si="36"/>
        <v/>
      </c>
      <c r="O155" s="10" t="str">
        <f t="shared" si="37"/>
        <v/>
      </c>
      <c r="P155" s="10" t="str">
        <f t="shared" si="38"/>
        <v/>
      </c>
      <c r="Q155" s="10">
        <f t="shared" si="31"/>
        <v>0</v>
      </c>
      <c r="R155" s="10" t="str">
        <f ca="1">IFERROR(IF(IFERROR(VLOOKUP(Q155,F.SL!F:O,10,FALSE),0)=0,IF(IFERROR(VLOOKUP(Q155,SF.SL!F:O,10,FALSE),0)=0,N155,IFERROR(VLOOKUP(Q155,SF.SL!F:O,10,FALSE),0)),IFERROR(VLOOKUP(Q155,F.SL!F:O,10,FALSE),0)),"")</f>
        <v/>
      </c>
      <c r="S155" s="10" t="str">
        <f t="shared" ca="1" si="32"/>
        <v/>
      </c>
      <c r="T155" s="10" t="str">
        <f t="shared" ca="1" si="39"/>
        <v/>
      </c>
      <c r="U155" s="10">
        <f t="shared" si="40"/>
        <v>0</v>
      </c>
      <c r="V155" s="65" t="str">
        <f t="shared" si="41"/>
        <v/>
      </c>
      <c r="W155" s="10" t="str">
        <f>IFERROR(VLOOKUP(H155,Q3.R!E:J,6,FALSE),"")</f>
        <v/>
      </c>
      <c r="X155" s="10" t="str">
        <f>IFERROR(VLOOKUP(H155,Q4.R!E:J,6,FALSE),"")</f>
        <v/>
      </c>
    </row>
    <row r="156" spans="2:24" ht="21" customHeight="1">
      <c r="B156" s="10">
        <f t="shared" si="33"/>
        <v>0</v>
      </c>
      <c r="C156" s="10" t="str">
        <f t="shared" si="29"/>
        <v/>
      </c>
      <c r="D156" s="40">
        <f t="shared" si="34"/>
        <v>155</v>
      </c>
      <c r="I156" s="10">
        <v>0.32854936031036475</v>
      </c>
      <c r="J156" s="10" t="str">
        <f t="shared" si="30"/>
        <v/>
      </c>
      <c r="K156" s="10" t="str">
        <f>IFERROR(VLOOKUP(H156,Q1.R!E:J,6,FALSE),"")</f>
        <v/>
      </c>
      <c r="L156" s="10" t="str">
        <f>IFERROR(VLOOKUP(H156,Q2.R!E:J,6,FALSE),"")</f>
        <v/>
      </c>
      <c r="M156" s="10" t="str">
        <f t="shared" si="35"/>
        <v/>
      </c>
      <c r="N156" s="10" t="str">
        <f t="shared" si="36"/>
        <v/>
      </c>
      <c r="O156" s="10" t="str">
        <f t="shared" si="37"/>
        <v/>
      </c>
      <c r="P156" s="10" t="str">
        <f t="shared" si="38"/>
        <v/>
      </c>
      <c r="Q156" s="10">
        <f t="shared" si="31"/>
        <v>0</v>
      </c>
      <c r="R156" s="10" t="str">
        <f ca="1">IFERROR(IF(IFERROR(VLOOKUP(Q156,F.SL!F:O,10,FALSE),0)=0,IF(IFERROR(VLOOKUP(Q156,SF.SL!F:O,10,FALSE),0)=0,N156,IFERROR(VLOOKUP(Q156,SF.SL!F:O,10,FALSE),0)),IFERROR(VLOOKUP(Q156,F.SL!F:O,10,FALSE),0)),"")</f>
        <v/>
      </c>
      <c r="S156" s="10" t="str">
        <f t="shared" ca="1" si="32"/>
        <v/>
      </c>
      <c r="T156" s="10" t="str">
        <f t="shared" ca="1" si="39"/>
        <v/>
      </c>
      <c r="U156" s="10">
        <f t="shared" si="40"/>
        <v>0</v>
      </c>
      <c r="V156" s="65" t="str">
        <f t="shared" si="41"/>
        <v/>
      </c>
      <c r="W156" s="10" t="str">
        <f>IFERROR(VLOOKUP(H156,Q3.R!E:J,6,FALSE),"")</f>
        <v/>
      </c>
      <c r="X156" s="10" t="str">
        <f>IFERROR(VLOOKUP(H156,Q4.R!E:J,6,FALSE),"")</f>
        <v/>
      </c>
    </row>
    <row r="157" spans="2:24" ht="21" customHeight="1">
      <c r="B157" s="10">
        <f t="shared" si="33"/>
        <v>0</v>
      </c>
      <c r="C157" s="10" t="str">
        <f t="shared" si="29"/>
        <v/>
      </c>
      <c r="D157" s="40">
        <f t="shared" si="34"/>
        <v>156</v>
      </c>
      <c r="I157" s="10">
        <v>0.87391324048063568</v>
      </c>
      <c r="J157" s="10" t="str">
        <f t="shared" si="30"/>
        <v/>
      </c>
      <c r="K157" s="10" t="str">
        <f>IFERROR(VLOOKUP(H157,Q1.R!E:J,6,FALSE),"")</f>
        <v/>
      </c>
      <c r="L157" s="10" t="str">
        <f>IFERROR(VLOOKUP(H157,Q2.R!E:J,6,FALSE),"")</f>
        <v/>
      </c>
      <c r="M157" s="10" t="str">
        <f t="shared" si="35"/>
        <v/>
      </c>
      <c r="N157" s="10" t="str">
        <f t="shared" si="36"/>
        <v/>
      </c>
      <c r="O157" s="10" t="str">
        <f t="shared" si="37"/>
        <v/>
      </c>
      <c r="P157" s="10" t="str">
        <f t="shared" si="38"/>
        <v/>
      </c>
      <c r="Q157" s="10">
        <f t="shared" si="31"/>
        <v>0</v>
      </c>
      <c r="R157" s="10" t="str">
        <f ca="1">IFERROR(IF(IFERROR(VLOOKUP(Q157,F.SL!F:O,10,FALSE),0)=0,IF(IFERROR(VLOOKUP(Q157,SF.SL!F:O,10,FALSE),0)=0,N157,IFERROR(VLOOKUP(Q157,SF.SL!F:O,10,FALSE),0)),IFERROR(VLOOKUP(Q157,F.SL!F:O,10,FALSE),0)),"")</f>
        <v/>
      </c>
      <c r="S157" s="10" t="str">
        <f t="shared" ca="1" si="32"/>
        <v/>
      </c>
      <c r="T157" s="10" t="str">
        <f t="shared" ca="1" si="39"/>
        <v/>
      </c>
      <c r="U157" s="10">
        <f t="shared" si="40"/>
        <v>0</v>
      </c>
      <c r="V157" s="65" t="str">
        <f t="shared" si="41"/>
        <v/>
      </c>
      <c r="W157" s="10" t="str">
        <f>IFERROR(VLOOKUP(H157,Q3.R!E:J,6,FALSE),"")</f>
        <v/>
      </c>
      <c r="X157" s="10" t="str">
        <f>IFERROR(VLOOKUP(H157,Q4.R!E:J,6,FALSE),"")</f>
        <v/>
      </c>
    </row>
    <row r="158" spans="2:24" ht="21" customHeight="1">
      <c r="B158" s="10">
        <f t="shared" si="33"/>
        <v>0</v>
      </c>
      <c r="C158" s="10" t="str">
        <f t="shared" si="29"/>
        <v/>
      </c>
      <c r="D158" s="40">
        <f t="shared" si="34"/>
        <v>157</v>
      </c>
      <c r="I158" s="10">
        <v>0.5491317788936394</v>
      </c>
      <c r="J158" s="10" t="str">
        <f t="shared" si="30"/>
        <v/>
      </c>
      <c r="K158" s="10" t="str">
        <f>IFERROR(VLOOKUP(H158,Q1.R!E:J,6,FALSE),"")</f>
        <v/>
      </c>
      <c r="L158" s="10" t="str">
        <f>IFERROR(VLOOKUP(H158,Q2.R!E:J,6,FALSE),"")</f>
        <v/>
      </c>
      <c r="M158" s="10" t="str">
        <f t="shared" si="35"/>
        <v/>
      </c>
      <c r="N158" s="10" t="str">
        <f t="shared" si="36"/>
        <v/>
      </c>
      <c r="O158" s="10" t="str">
        <f t="shared" si="37"/>
        <v/>
      </c>
      <c r="P158" s="10" t="str">
        <f t="shared" si="38"/>
        <v/>
      </c>
      <c r="Q158" s="10">
        <f t="shared" si="31"/>
        <v>0</v>
      </c>
      <c r="R158" s="10" t="str">
        <f ca="1">IFERROR(IF(IFERROR(VLOOKUP(Q158,F.SL!F:O,10,FALSE),0)=0,IF(IFERROR(VLOOKUP(Q158,SF.SL!F:O,10,FALSE),0)=0,N158,IFERROR(VLOOKUP(Q158,SF.SL!F:O,10,FALSE),0)),IFERROR(VLOOKUP(Q158,F.SL!F:O,10,FALSE),0)),"")</f>
        <v/>
      </c>
      <c r="S158" s="10" t="str">
        <f t="shared" ca="1" si="32"/>
        <v/>
      </c>
      <c r="T158" s="10" t="str">
        <f t="shared" ca="1" si="39"/>
        <v/>
      </c>
      <c r="U158" s="10">
        <f t="shared" si="40"/>
        <v>0</v>
      </c>
      <c r="V158" s="65" t="str">
        <f t="shared" si="41"/>
        <v/>
      </c>
      <c r="W158" s="10" t="str">
        <f>IFERROR(VLOOKUP(H158,Q3.R!E:J,6,FALSE),"")</f>
        <v/>
      </c>
      <c r="X158" s="10" t="str">
        <f>IFERROR(VLOOKUP(H158,Q4.R!E:J,6,FALSE),"")</f>
        <v/>
      </c>
    </row>
    <row r="159" spans="2:24" ht="21" customHeight="1">
      <c r="B159" s="10">
        <f t="shared" si="33"/>
        <v>0</v>
      </c>
      <c r="C159" s="10" t="str">
        <f t="shared" si="29"/>
        <v/>
      </c>
      <c r="D159" s="40">
        <f t="shared" si="34"/>
        <v>158</v>
      </c>
      <c r="I159" s="10">
        <v>0.58804665802292522</v>
      </c>
      <c r="J159" s="10" t="str">
        <f t="shared" si="30"/>
        <v/>
      </c>
      <c r="K159" s="10" t="str">
        <f>IFERROR(VLOOKUP(H159,Q1.R!E:J,6,FALSE),"")</f>
        <v/>
      </c>
      <c r="L159" s="10" t="str">
        <f>IFERROR(VLOOKUP(H159,Q2.R!E:J,6,FALSE),"")</f>
        <v/>
      </c>
      <c r="M159" s="10" t="str">
        <f t="shared" si="35"/>
        <v/>
      </c>
      <c r="N159" s="10" t="str">
        <f t="shared" si="36"/>
        <v/>
      </c>
      <c r="O159" s="10" t="str">
        <f t="shared" si="37"/>
        <v/>
      </c>
      <c r="P159" s="10" t="str">
        <f t="shared" si="38"/>
        <v/>
      </c>
      <c r="Q159" s="10">
        <f t="shared" si="31"/>
        <v>0</v>
      </c>
      <c r="R159" s="10" t="str">
        <f ca="1">IFERROR(IF(IFERROR(VLOOKUP(Q159,F.SL!F:O,10,FALSE),0)=0,IF(IFERROR(VLOOKUP(Q159,SF.SL!F:O,10,FALSE),0)=0,N159,IFERROR(VLOOKUP(Q159,SF.SL!F:O,10,FALSE),0)),IFERROR(VLOOKUP(Q159,F.SL!F:O,10,FALSE),0)),"")</f>
        <v/>
      </c>
      <c r="S159" s="10" t="str">
        <f t="shared" ca="1" si="32"/>
        <v/>
      </c>
      <c r="T159" s="10" t="str">
        <f t="shared" ca="1" si="39"/>
        <v/>
      </c>
      <c r="U159" s="10">
        <f t="shared" si="40"/>
        <v>0</v>
      </c>
      <c r="V159" s="65" t="str">
        <f t="shared" si="41"/>
        <v/>
      </c>
      <c r="W159" s="10" t="str">
        <f>IFERROR(VLOOKUP(H159,Q3.R!E:J,6,FALSE),"")</f>
        <v/>
      </c>
      <c r="X159" s="10" t="str">
        <f>IFERROR(VLOOKUP(H159,Q4.R!E:J,6,FALSE),"")</f>
        <v/>
      </c>
    </row>
    <row r="160" spans="2:24" ht="21" customHeight="1">
      <c r="B160" s="10">
        <f t="shared" si="33"/>
        <v>0</v>
      </c>
      <c r="C160" s="10" t="str">
        <f t="shared" si="29"/>
        <v/>
      </c>
      <c r="D160" s="40">
        <f t="shared" si="34"/>
        <v>159</v>
      </c>
      <c r="I160" s="10">
        <v>0.41824861615916065</v>
      </c>
      <c r="J160" s="10" t="str">
        <f t="shared" si="30"/>
        <v/>
      </c>
      <c r="K160" s="10" t="str">
        <f>IFERROR(VLOOKUP(H160,Q1.R!E:J,6,FALSE),"")</f>
        <v/>
      </c>
      <c r="L160" s="10" t="str">
        <f>IFERROR(VLOOKUP(H160,Q2.R!E:J,6,FALSE),"")</f>
        <v/>
      </c>
      <c r="M160" s="10" t="str">
        <f t="shared" si="35"/>
        <v/>
      </c>
      <c r="N160" s="10" t="str">
        <f t="shared" si="36"/>
        <v/>
      </c>
      <c r="O160" s="10" t="str">
        <f t="shared" si="37"/>
        <v/>
      </c>
      <c r="P160" s="10" t="str">
        <f t="shared" si="38"/>
        <v/>
      </c>
      <c r="Q160" s="10">
        <f t="shared" si="31"/>
        <v>0</v>
      </c>
      <c r="R160" s="10" t="str">
        <f ca="1">IFERROR(IF(IFERROR(VLOOKUP(Q160,F.SL!F:O,10,FALSE),0)=0,IF(IFERROR(VLOOKUP(Q160,SF.SL!F:O,10,FALSE),0)=0,N160,IFERROR(VLOOKUP(Q160,SF.SL!F:O,10,FALSE),0)),IFERROR(VLOOKUP(Q160,F.SL!F:O,10,FALSE),0)),"")</f>
        <v/>
      </c>
      <c r="S160" s="10" t="str">
        <f t="shared" ca="1" si="32"/>
        <v/>
      </c>
      <c r="T160" s="10" t="str">
        <f t="shared" ca="1" si="39"/>
        <v/>
      </c>
      <c r="U160" s="10">
        <f t="shared" si="40"/>
        <v>0</v>
      </c>
      <c r="V160" s="65" t="str">
        <f t="shared" si="41"/>
        <v/>
      </c>
      <c r="W160" s="10" t="str">
        <f>IFERROR(VLOOKUP(H160,Q3.R!E:J,6,FALSE),"")</f>
        <v/>
      </c>
      <c r="X160" s="10" t="str">
        <f>IFERROR(VLOOKUP(H160,Q4.R!E:J,6,FALSE),"")</f>
        <v/>
      </c>
    </row>
    <row r="161" spans="2:24" ht="21" customHeight="1">
      <c r="B161" s="10">
        <f t="shared" si="33"/>
        <v>0</v>
      </c>
      <c r="C161" s="10" t="str">
        <f t="shared" si="29"/>
        <v/>
      </c>
      <c r="D161" s="40">
        <f t="shared" si="34"/>
        <v>160</v>
      </c>
      <c r="I161" s="10">
        <v>0.72033905739137616</v>
      </c>
      <c r="J161" s="10" t="str">
        <f t="shared" si="30"/>
        <v/>
      </c>
      <c r="K161" s="10" t="str">
        <f>IFERROR(VLOOKUP(H161,Q1.R!E:J,6,FALSE),"")</f>
        <v/>
      </c>
      <c r="L161" s="10" t="str">
        <f>IFERROR(VLOOKUP(H161,Q2.R!E:J,6,FALSE),"")</f>
        <v/>
      </c>
      <c r="M161" s="10" t="str">
        <f t="shared" si="35"/>
        <v/>
      </c>
      <c r="N161" s="10" t="str">
        <f t="shared" si="36"/>
        <v/>
      </c>
      <c r="O161" s="10" t="str">
        <f t="shared" si="37"/>
        <v/>
      </c>
      <c r="P161" s="10" t="str">
        <f t="shared" si="38"/>
        <v/>
      </c>
      <c r="Q161" s="10">
        <f t="shared" si="31"/>
        <v>0</v>
      </c>
      <c r="R161" s="10" t="str">
        <f ca="1">IFERROR(IF(IFERROR(VLOOKUP(Q161,F.SL!F:O,10,FALSE),0)=0,IF(IFERROR(VLOOKUP(Q161,SF.SL!F:O,10,FALSE),0)=0,N161,IFERROR(VLOOKUP(Q161,SF.SL!F:O,10,FALSE),0)),IFERROR(VLOOKUP(Q161,F.SL!F:O,10,FALSE),0)),"")</f>
        <v/>
      </c>
      <c r="S161" s="10" t="str">
        <f t="shared" ca="1" si="32"/>
        <v/>
      </c>
      <c r="T161" s="10" t="str">
        <f t="shared" ca="1" si="39"/>
        <v/>
      </c>
      <c r="U161" s="10">
        <f t="shared" si="40"/>
        <v>0</v>
      </c>
      <c r="V161" s="65" t="str">
        <f t="shared" si="41"/>
        <v/>
      </c>
      <c r="W161" s="10" t="str">
        <f>IFERROR(VLOOKUP(H161,Q3.R!E:J,6,FALSE),"")</f>
        <v/>
      </c>
      <c r="X161" s="10" t="str">
        <f>IFERROR(VLOOKUP(H161,Q4.R!E:J,6,FALSE),"")</f>
        <v/>
      </c>
    </row>
    <row r="162" spans="2:24" ht="21" customHeight="1">
      <c r="B162" s="10">
        <f t="shared" si="33"/>
        <v>0</v>
      </c>
      <c r="C162" s="10" t="str">
        <f t="shared" si="29"/>
        <v/>
      </c>
      <c r="D162" s="40">
        <f t="shared" si="34"/>
        <v>161</v>
      </c>
      <c r="I162" s="10">
        <v>0.71755111120996717</v>
      </c>
      <c r="J162" s="10" t="str">
        <f t="shared" si="30"/>
        <v/>
      </c>
      <c r="K162" s="10" t="str">
        <f>IFERROR(VLOOKUP(H162,Q1.R!E:J,6,FALSE),"")</f>
        <v/>
      </c>
      <c r="L162" s="10" t="str">
        <f>IFERROR(VLOOKUP(H162,Q2.R!E:J,6,FALSE),"")</f>
        <v/>
      </c>
      <c r="M162" s="10" t="str">
        <f t="shared" si="35"/>
        <v/>
      </c>
      <c r="N162" s="10" t="str">
        <f t="shared" si="36"/>
        <v/>
      </c>
      <c r="O162" s="10" t="str">
        <f t="shared" si="37"/>
        <v/>
      </c>
      <c r="P162" s="10" t="str">
        <f t="shared" si="38"/>
        <v/>
      </c>
      <c r="Q162" s="10">
        <f t="shared" si="31"/>
        <v>0</v>
      </c>
      <c r="R162" s="10" t="str">
        <f ca="1">IFERROR(IF(IFERROR(VLOOKUP(Q162,F.SL!F:O,10,FALSE),0)=0,IF(IFERROR(VLOOKUP(Q162,SF.SL!F:O,10,FALSE),0)=0,N162,IFERROR(VLOOKUP(Q162,SF.SL!F:O,10,FALSE),0)),IFERROR(VLOOKUP(Q162,F.SL!F:O,10,FALSE),0)),"")</f>
        <v/>
      </c>
      <c r="S162" s="10" t="str">
        <f t="shared" ca="1" si="32"/>
        <v/>
      </c>
      <c r="T162" s="10" t="str">
        <f t="shared" ca="1" si="39"/>
        <v/>
      </c>
      <c r="U162" s="10">
        <f t="shared" si="40"/>
        <v>0</v>
      </c>
      <c r="V162" s="65" t="str">
        <f t="shared" si="41"/>
        <v/>
      </c>
      <c r="W162" s="10" t="str">
        <f>IFERROR(VLOOKUP(H162,Q3.R!E:J,6,FALSE),"")</f>
        <v/>
      </c>
      <c r="X162" s="10" t="str">
        <f>IFERROR(VLOOKUP(H162,Q4.R!E:J,6,FALSE),"")</f>
        <v/>
      </c>
    </row>
    <row r="163" spans="2:24" ht="21" customHeight="1">
      <c r="B163" s="10">
        <f t="shared" si="33"/>
        <v>0</v>
      </c>
      <c r="C163" s="10" t="str">
        <f t="shared" si="29"/>
        <v/>
      </c>
      <c r="D163" s="40">
        <f t="shared" si="34"/>
        <v>162</v>
      </c>
      <c r="I163" s="10">
        <v>0.72848149748562774</v>
      </c>
      <c r="J163" s="10" t="str">
        <f t="shared" si="30"/>
        <v/>
      </c>
      <c r="K163" s="10" t="str">
        <f>IFERROR(VLOOKUP(H163,Q1.R!E:J,6,FALSE),"")</f>
        <v/>
      </c>
      <c r="L163" s="10" t="str">
        <f>IFERROR(VLOOKUP(H163,Q2.R!E:J,6,FALSE),"")</f>
        <v/>
      </c>
      <c r="M163" s="10" t="str">
        <f t="shared" si="35"/>
        <v/>
      </c>
      <c r="N163" s="10" t="str">
        <f t="shared" si="36"/>
        <v/>
      </c>
      <c r="O163" s="10" t="str">
        <f t="shared" si="37"/>
        <v/>
      </c>
      <c r="P163" s="10" t="str">
        <f t="shared" si="38"/>
        <v/>
      </c>
      <c r="Q163" s="10">
        <f t="shared" si="31"/>
        <v>0</v>
      </c>
      <c r="R163" s="10" t="str">
        <f ca="1">IFERROR(IF(IFERROR(VLOOKUP(Q163,F.SL!F:O,10,FALSE),0)=0,IF(IFERROR(VLOOKUP(Q163,SF.SL!F:O,10,FALSE),0)=0,N163,IFERROR(VLOOKUP(Q163,SF.SL!F:O,10,FALSE),0)),IFERROR(VLOOKUP(Q163,F.SL!F:O,10,FALSE),0)),"")</f>
        <v/>
      </c>
      <c r="S163" s="10" t="str">
        <f t="shared" ca="1" si="32"/>
        <v/>
      </c>
      <c r="T163" s="10" t="str">
        <f t="shared" ca="1" si="39"/>
        <v/>
      </c>
      <c r="U163" s="10">
        <f t="shared" si="40"/>
        <v>0</v>
      </c>
      <c r="V163" s="65" t="str">
        <f t="shared" si="41"/>
        <v/>
      </c>
      <c r="W163" s="10" t="str">
        <f>IFERROR(VLOOKUP(H163,Q3.R!E:J,6,FALSE),"")</f>
        <v/>
      </c>
      <c r="X163" s="10" t="str">
        <f>IFERROR(VLOOKUP(H163,Q4.R!E:J,6,FALSE),"")</f>
        <v/>
      </c>
    </row>
    <row r="164" spans="2:24" ht="21" customHeight="1">
      <c r="B164" s="10">
        <f t="shared" si="33"/>
        <v>0</v>
      </c>
      <c r="C164" s="10" t="str">
        <f t="shared" si="29"/>
        <v/>
      </c>
      <c r="D164" s="40">
        <f t="shared" si="34"/>
        <v>163</v>
      </c>
      <c r="I164" s="10">
        <v>0.37686217016866441</v>
      </c>
      <c r="J164" s="10" t="str">
        <f t="shared" si="30"/>
        <v/>
      </c>
      <c r="K164" s="10" t="str">
        <f>IFERROR(VLOOKUP(H164,Q1.R!E:J,6,FALSE),"")</f>
        <v/>
      </c>
      <c r="L164" s="10" t="str">
        <f>IFERROR(VLOOKUP(H164,Q2.R!E:J,6,FALSE),"")</f>
        <v/>
      </c>
      <c r="M164" s="10" t="str">
        <f t="shared" si="35"/>
        <v/>
      </c>
      <c r="N164" s="10" t="str">
        <f t="shared" si="36"/>
        <v/>
      </c>
      <c r="O164" s="10" t="str">
        <f t="shared" si="37"/>
        <v/>
      </c>
      <c r="P164" s="10" t="str">
        <f t="shared" si="38"/>
        <v/>
      </c>
      <c r="Q164" s="10">
        <f t="shared" si="31"/>
        <v>0</v>
      </c>
      <c r="R164" s="10" t="str">
        <f ca="1">IFERROR(IF(IFERROR(VLOOKUP(Q164,F.SL!F:O,10,FALSE),0)=0,IF(IFERROR(VLOOKUP(Q164,SF.SL!F:O,10,FALSE),0)=0,N164,IFERROR(VLOOKUP(Q164,SF.SL!F:O,10,FALSE),0)),IFERROR(VLOOKUP(Q164,F.SL!F:O,10,FALSE),0)),"")</f>
        <v/>
      </c>
      <c r="S164" s="10" t="str">
        <f t="shared" ca="1" si="32"/>
        <v/>
      </c>
      <c r="T164" s="10" t="str">
        <f t="shared" ca="1" si="39"/>
        <v/>
      </c>
      <c r="U164" s="10">
        <f t="shared" si="40"/>
        <v>0</v>
      </c>
      <c r="V164" s="65" t="str">
        <f t="shared" si="41"/>
        <v/>
      </c>
      <c r="W164" s="10" t="str">
        <f>IFERROR(VLOOKUP(H164,Q3.R!E:J,6,FALSE),"")</f>
        <v/>
      </c>
      <c r="X164" s="10" t="str">
        <f>IFERROR(VLOOKUP(H164,Q4.R!E:J,6,FALSE),"")</f>
        <v/>
      </c>
    </row>
    <row r="165" spans="2:24" ht="21" customHeight="1">
      <c r="B165" s="10">
        <f t="shared" si="33"/>
        <v>0</v>
      </c>
      <c r="C165" s="10" t="str">
        <f t="shared" si="29"/>
        <v/>
      </c>
      <c r="D165" s="40">
        <f t="shared" si="34"/>
        <v>164</v>
      </c>
      <c r="I165" s="10">
        <v>0.31196813619643005</v>
      </c>
      <c r="J165" s="10" t="str">
        <f t="shared" si="30"/>
        <v/>
      </c>
      <c r="K165" s="10" t="str">
        <f>IFERROR(VLOOKUP(H165,Q1.R!E:J,6,FALSE),"")</f>
        <v/>
      </c>
      <c r="L165" s="10" t="str">
        <f>IFERROR(VLOOKUP(H165,Q2.R!E:J,6,FALSE),"")</f>
        <v/>
      </c>
      <c r="M165" s="10" t="str">
        <f t="shared" si="35"/>
        <v/>
      </c>
      <c r="N165" s="10" t="str">
        <f t="shared" si="36"/>
        <v/>
      </c>
      <c r="O165" s="10" t="str">
        <f t="shared" si="37"/>
        <v/>
      </c>
      <c r="P165" s="10" t="str">
        <f t="shared" si="38"/>
        <v/>
      </c>
      <c r="Q165" s="10">
        <f t="shared" si="31"/>
        <v>0</v>
      </c>
      <c r="R165" s="10" t="str">
        <f ca="1">IFERROR(IF(IFERROR(VLOOKUP(Q165,F.SL!F:O,10,FALSE),0)=0,IF(IFERROR(VLOOKUP(Q165,SF.SL!F:O,10,FALSE),0)=0,N165,IFERROR(VLOOKUP(Q165,SF.SL!F:O,10,FALSE),0)),IFERROR(VLOOKUP(Q165,F.SL!F:O,10,FALSE),0)),"")</f>
        <v/>
      </c>
      <c r="S165" s="10" t="str">
        <f t="shared" ca="1" si="32"/>
        <v/>
      </c>
      <c r="T165" s="10" t="str">
        <f t="shared" ca="1" si="39"/>
        <v/>
      </c>
      <c r="U165" s="10">
        <f t="shared" si="40"/>
        <v>0</v>
      </c>
      <c r="V165" s="65" t="str">
        <f t="shared" si="41"/>
        <v/>
      </c>
      <c r="W165" s="10" t="str">
        <f>IFERROR(VLOOKUP(H165,Q3.R!E:J,6,FALSE),"")</f>
        <v/>
      </c>
      <c r="X165" s="10" t="str">
        <f>IFERROR(VLOOKUP(H165,Q4.R!E:J,6,FALSE),"")</f>
        <v/>
      </c>
    </row>
    <row r="166" spans="2:24" ht="21" customHeight="1">
      <c r="B166" s="10">
        <f t="shared" si="33"/>
        <v>0</v>
      </c>
      <c r="C166" s="10" t="str">
        <f t="shared" si="29"/>
        <v/>
      </c>
      <c r="D166" s="40">
        <f t="shared" si="34"/>
        <v>165</v>
      </c>
      <c r="I166" s="10">
        <v>0.24166761076138255</v>
      </c>
      <c r="J166" s="10" t="str">
        <f t="shared" si="30"/>
        <v/>
      </c>
      <c r="K166" s="10" t="str">
        <f>IFERROR(VLOOKUP(H166,Q1.R!E:J,6,FALSE),"")</f>
        <v/>
      </c>
      <c r="L166" s="10" t="str">
        <f>IFERROR(VLOOKUP(H166,Q2.R!E:J,6,FALSE),"")</f>
        <v/>
      </c>
      <c r="M166" s="10" t="str">
        <f t="shared" si="35"/>
        <v/>
      </c>
      <c r="N166" s="10" t="str">
        <f t="shared" si="36"/>
        <v/>
      </c>
      <c r="O166" s="10" t="str">
        <f t="shared" si="37"/>
        <v/>
      </c>
      <c r="P166" s="10" t="str">
        <f t="shared" si="38"/>
        <v/>
      </c>
      <c r="Q166" s="10">
        <f t="shared" si="31"/>
        <v>0</v>
      </c>
      <c r="R166" s="10" t="str">
        <f ca="1">IFERROR(IF(IFERROR(VLOOKUP(Q166,F.SL!F:O,10,FALSE),0)=0,IF(IFERROR(VLOOKUP(Q166,SF.SL!F:O,10,FALSE),0)=0,N166,IFERROR(VLOOKUP(Q166,SF.SL!F:O,10,FALSE),0)),IFERROR(VLOOKUP(Q166,F.SL!F:O,10,FALSE),0)),"")</f>
        <v/>
      </c>
      <c r="S166" s="10" t="str">
        <f t="shared" ca="1" si="32"/>
        <v/>
      </c>
      <c r="T166" s="10" t="str">
        <f t="shared" ca="1" si="39"/>
        <v/>
      </c>
      <c r="U166" s="10">
        <f t="shared" si="40"/>
        <v>0</v>
      </c>
      <c r="V166" s="65" t="str">
        <f t="shared" si="41"/>
        <v/>
      </c>
      <c r="W166" s="10" t="str">
        <f>IFERROR(VLOOKUP(H166,Q3.R!E:J,6,FALSE),"")</f>
        <v/>
      </c>
      <c r="X166" s="10" t="str">
        <f>IFERROR(VLOOKUP(H166,Q4.R!E:J,6,FALSE),"")</f>
        <v/>
      </c>
    </row>
    <row r="167" spans="2:24" ht="21" customHeight="1">
      <c r="B167" s="10">
        <f t="shared" si="33"/>
        <v>0</v>
      </c>
      <c r="C167" s="10" t="str">
        <f t="shared" si="29"/>
        <v/>
      </c>
      <c r="D167" s="40">
        <f t="shared" si="34"/>
        <v>166</v>
      </c>
      <c r="I167" s="10">
        <v>0.52678980271348685</v>
      </c>
      <c r="J167" s="10" t="str">
        <f t="shared" si="30"/>
        <v/>
      </c>
      <c r="K167" s="10" t="str">
        <f>IFERROR(VLOOKUP(H167,Q1.R!E:J,6,FALSE),"")</f>
        <v/>
      </c>
      <c r="L167" s="10" t="str">
        <f>IFERROR(VLOOKUP(H167,Q2.R!E:J,6,FALSE),"")</f>
        <v/>
      </c>
      <c r="M167" s="10" t="str">
        <f t="shared" si="35"/>
        <v/>
      </c>
      <c r="N167" s="10" t="str">
        <f t="shared" si="36"/>
        <v/>
      </c>
      <c r="O167" s="10" t="str">
        <f t="shared" si="37"/>
        <v/>
      </c>
      <c r="P167" s="10" t="str">
        <f t="shared" si="38"/>
        <v/>
      </c>
      <c r="Q167" s="10">
        <f t="shared" si="31"/>
        <v>0</v>
      </c>
      <c r="R167" s="10" t="str">
        <f ca="1">IFERROR(IF(IFERROR(VLOOKUP(Q167,F.SL!F:O,10,FALSE),0)=0,IF(IFERROR(VLOOKUP(Q167,SF.SL!F:O,10,FALSE),0)=0,N167,IFERROR(VLOOKUP(Q167,SF.SL!F:O,10,FALSE),0)),IFERROR(VLOOKUP(Q167,F.SL!F:O,10,FALSE),0)),"")</f>
        <v/>
      </c>
      <c r="S167" s="10" t="str">
        <f t="shared" ca="1" si="32"/>
        <v/>
      </c>
      <c r="T167" s="10" t="str">
        <f t="shared" ca="1" si="39"/>
        <v/>
      </c>
      <c r="U167" s="10">
        <f t="shared" si="40"/>
        <v>0</v>
      </c>
      <c r="V167" s="65" t="str">
        <f t="shared" si="41"/>
        <v/>
      </c>
      <c r="W167" s="10" t="str">
        <f>IFERROR(VLOOKUP(H167,Q3.R!E:J,6,FALSE),"")</f>
        <v/>
      </c>
      <c r="X167" s="10" t="str">
        <f>IFERROR(VLOOKUP(H167,Q4.R!E:J,6,FALSE),"")</f>
        <v/>
      </c>
    </row>
    <row r="168" spans="2:24" ht="21" customHeight="1">
      <c r="B168" s="10">
        <f t="shared" si="33"/>
        <v>0</v>
      </c>
      <c r="C168" s="10" t="str">
        <f t="shared" si="29"/>
        <v/>
      </c>
      <c r="D168" s="40">
        <f t="shared" si="34"/>
        <v>167</v>
      </c>
      <c r="I168" s="10">
        <v>0.54341015258475001</v>
      </c>
      <c r="J168" s="10" t="str">
        <f t="shared" si="30"/>
        <v/>
      </c>
      <c r="K168" s="10" t="str">
        <f>IFERROR(VLOOKUP(H168,Q1.R!E:J,6,FALSE),"")</f>
        <v/>
      </c>
      <c r="L168" s="10" t="str">
        <f>IFERROR(VLOOKUP(H168,Q2.R!E:J,6,FALSE),"")</f>
        <v/>
      </c>
      <c r="M168" s="10" t="str">
        <f t="shared" si="35"/>
        <v/>
      </c>
      <c r="N168" s="10" t="str">
        <f t="shared" si="36"/>
        <v/>
      </c>
      <c r="O168" s="10" t="str">
        <f t="shared" si="37"/>
        <v/>
      </c>
      <c r="P168" s="10" t="str">
        <f t="shared" si="38"/>
        <v/>
      </c>
      <c r="Q168" s="10">
        <f t="shared" si="31"/>
        <v>0</v>
      </c>
      <c r="R168" s="10" t="str">
        <f ca="1">IFERROR(IF(IFERROR(VLOOKUP(Q168,F.SL!F:O,10,FALSE),0)=0,IF(IFERROR(VLOOKUP(Q168,SF.SL!F:O,10,FALSE),0)=0,N168,IFERROR(VLOOKUP(Q168,SF.SL!F:O,10,FALSE),0)),IFERROR(VLOOKUP(Q168,F.SL!F:O,10,FALSE),0)),"")</f>
        <v/>
      </c>
      <c r="S168" s="10" t="str">
        <f t="shared" ca="1" si="32"/>
        <v/>
      </c>
      <c r="T168" s="10" t="str">
        <f t="shared" ca="1" si="39"/>
        <v/>
      </c>
      <c r="U168" s="10">
        <f t="shared" si="40"/>
        <v>0</v>
      </c>
      <c r="V168" s="65" t="str">
        <f t="shared" si="41"/>
        <v/>
      </c>
      <c r="W168" s="10" t="str">
        <f>IFERROR(VLOOKUP(H168,Q3.R!E:J,6,FALSE),"")</f>
        <v/>
      </c>
      <c r="X168" s="10" t="str">
        <f>IFERROR(VLOOKUP(H168,Q4.R!E:J,6,FALSE),"")</f>
        <v/>
      </c>
    </row>
    <row r="169" spans="2:24" ht="21" customHeight="1">
      <c r="B169" s="10">
        <f t="shared" si="33"/>
        <v>0</v>
      </c>
      <c r="C169" s="10" t="str">
        <f t="shared" si="29"/>
        <v/>
      </c>
      <c r="D169" s="40">
        <f t="shared" si="34"/>
        <v>168</v>
      </c>
      <c r="I169" s="10">
        <v>0.9167857879799457</v>
      </c>
      <c r="J169" s="10" t="str">
        <f t="shared" si="30"/>
        <v/>
      </c>
      <c r="K169" s="10" t="str">
        <f>IFERROR(VLOOKUP(H169,Q1.R!E:J,6,FALSE),"")</f>
        <v/>
      </c>
      <c r="L169" s="10" t="str">
        <f>IFERROR(VLOOKUP(H169,Q2.R!E:J,6,FALSE),"")</f>
        <v/>
      </c>
      <c r="M169" s="10" t="str">
        <f t="shared" si="35"/>
        <v/>
      </c>
      <c r="N169" s="10" t="str">
        <f t="shared" si="36"/>
        <v/>
      </c>
      <c r="O169" s="10" t="str">
        <f t="shared" si="37"/>
        <v/>
      </c>
      <c r="P169" s="10" t="str">
        <f t="shared" si="38"/>
        <v/>
      </c>
      <c r="Q169" s="10">
        <f t="shared" si="31"/>
        <v>0</v>
      </c>
      <c r="R169" s="10" t="str">
        <f ca="1">IFERROR(IF(IFERROR(VLOOKUP(Q169,F.SL!F:O,10,FALSE),0)=0,IF(IFERROR(VLOOKUP(Q169,SF.SL!F:O,10,FALSE),0)=0,N169,IFERROR(VLOOKUP(Q169,SF.SL!F:O,10,FALSE),0)),IFERROR(VLOOKUP(Q169,F.SL!F:O,10,FALSE),0)),"")</f>
        <v/>
      </c>
      <c r="S169" s="10" t="str">
        <f t="shared" ca="1" si="32"/>
        <v/>
      </c>
      <c r="T169" s="10" t="str">
        <f t="shared" ca="1" si="39"/>
        <v/>
      </c>
      <c r="U169" s="10">
        <f t="shared" si="40"/>
        <v>0</v>
      </c>
      <c r="V169" s="65" t="str">
        <f t="shared" si="41"/>
        <v/>
      </c>
      <c r="W169" s="10" t="str">
        <f>IFERROR(VLOOKUP(H169,Q3.R!E:J,6,FALSE),"")</f>
        <v/>
      </c>
      <c r="X169" s="10" t="str">
        <f>IFERROR(VLOOKUP(H169,Q4.R!E:J,6,FALSE),"")</f>
        <v/>
      </c>
    </row>
    <row r="170" spans="2:24" ht="21" customHeight="1">
      <c r="B170" s="10">
        <f t="shared" si="33"/>
        <v>0</v>
      </c>
      <c r="C170" s="10" t="str">
        <f t="shared" si="29"/>
        <v/>
      </c>
      <c r="D170" s="40">
        <f t="shared" si="34"/>
        <v>169</v>
      </c>
      <c r="I170" s="10">
        <v>0.159484957331399</v>
      </c>
      <c r="J170" s="10" t="str">
        <f t="shared" si="30"/>
        <v/>
      </c>
      <c r="K170" s="10" t="str">
        <f>IFERROR(VLOOKUP(H170,Q1.R!E:J,6,FALSE),"")</f>
        <v/>
      </c>
      <c r="L170" s="10" t="str">
        <f>IFERROR(VLOOKUP(H170,Q2.R!E:J,6,FALSE),"")</f>
        <v/>
      </c>
      <c r="M170" s="10" t="str">
        <f t="shared" si="35"/>
        <v/>
      </c>
      <c r="N170" s="10" t="str">
        <f t="shared" si="36"/>
        <v/>
      </c>
      <c r="O170" s="10" t="str">
        <f t="shared" si="37"/>
        <v/>
      </c>
      <c r="P170" s="10" t="str">
        <f t="shared" si="38"/>
        <v/>
      </c>
      <c r="Q170" s="10">
        <f t="shared" si="31"/>
        <v>0</v>
      </c>
      <c r="R170" s="10" t="str">
        <f ca="1">IFERROR(IF(IFERROR(VLOOKUP(Q170,F.SL!F:O,10,FALSE),0)=0,IF(IFERROR(VLOOKUP(Q170,SF.SL!F:O,10,FALSE),0)=0,N170,IFERROR(VLOOKUP(Q170,SF.SL!F:O,10,FALSE),0)),IFERROR(VLOOKUP(Q170,F.SL!F:O,10,FALSE),0)),"")</f>
        <v/>
      </c>
      <c r="S170" s="10" t="str">
        <f t="shared" ca="1" si="32"/>
        <v/>
      </c>
      <c r="T170" s="10" t="str">
        <f t="shared" ca="1" si="39"/>
        <v/>
      </c>
      <c r="U170" s="10">
        <f t="shared" si="40"/>
        <v>0</v>
      </c>
      <c r="V170" s="65" t="str">
        <f t="shared" si="41"/>
        <v/>
      </c>
      <c r="W170" s="10" t="str">
        <f>IFERROR(VLOOKUP(H170,Q3.R!E:J,6,FALSE),"")</f>
        <v/>
      </c>
      <c r="X170" s="10" t="str">
        <f>IFERROR(VLOOKUP(H170,Q4.R!E:J,6,FALSE),"")</f>
        <v/>
      </c>
    </row>
    <row r="171" spans="2:24" ht="21" customHeight="1">
      <c r="B171" s="10">
        <f t="shared" si="33"/>
        <v>0</v>
      </c>
      <c r="C171" s="10" t="str">
        <f t="shared" si="29"/>
        <v/>
      </c>
      <c r="D171" s="40">
        <f t="shared" si="34"/>
        <v>170</v>
      </c>
      <c r="I171" s="10">
        <v>3.7541648029108421E-2</v>
      </c>
      <c r="J171" s="10" t="str">
        <f t="shared" si="30"/>
        <v/>
      </c>
      <c r="K171" s="10" t="str">
        <f>IFERROR(VLOOKUP(H171,Q1.R!E:J,6,FALSE),"")</f>
        <v/>
      </c>
      <c r="L171" s="10" t="str">
        <f>IFERROR(VLOOKUP(H171,Q2.R!E:J,6,FALSE),"")</f>
        <v/>
      </c>
      <c r="M171" s="10" t="str">
        <f t="shared" si="35"/>
        <v/>
      </c>
      <c r="N171" s="10" t="str">
        <f t="shared" si="36"/>
        <v/>
      </c>
      <c r="O171" s="10" t="str">
        <f t="shared" si="37"/>
        <v/>
      </c>
      <c r="P171" s="10" t="str">
        <f t="shared" si="38"/>
        <v/>
      </c>
      <c r="Q171" s="10">
        <f t="shared" si="31"/>
        <v>0</v>
      </c>
      <c r="R171" s="10" t="str">
        <f ca="1">IFERROR(IF(IFERROR(VLOOKUP(Q171,F.SL!F:O,10,FALSE),0)=0,IF(IFERROR(VLOOKUP(Q171,SF.SL!F:O,10,FALSE),0)=0,N171,IFERROR(VLOOKUP(Q171,SF.SL!F:O,10,FALSE),0)),IFERROR(VLOOKUP(Q171,F.SL!F:O,10,FALSE),0)),"")</f>
        <v/>
      </c>
      <c r="S171" s="10" t="str">
        <f t="shared" ca="1" si="32"/>
        <v/>
      </c>
      <c r="T171" s="10" t="str">
        <f t="shared" ca="1" si="39"/>
        <v/>
      </c>
      <c r="U171" s="10">
        <f t="shared" si="40"/>
        <v>0</v>
      </c>
      <c r="V171" s="65" t="str">
        <f t="shared" si="41"/>
        <v/>
      </c>
      <c r="W171" s="10" t="str">
        <f>IFERROR(VLOOKUP(H171,Q3.R!E:J,6,FALSE),"")</f>
        <v/>
      </c>
      <c r="X171" s="10" t="str">
        <f>IFERROR(VLOOKUP(H171,Q4.R!E:J,6,FALSE),"")</f>
        <v/>
      </c>
    </row>
    <row r="172" spans="2:24" ht="21" customHeight="1">
      <c r="B172" s="10">
        <f t="shared" si="33"/>
        <v>0</v>
      </c>
      <c r="C172" s="10" t="str">
        <f t="shared" si="29"/>
        <v/>
      </c>
      <c r="D172" s="40">
        <f t="shared" si="34"/>
        <v>171</v>
      </c>
      <c r="I172" s="10">
        <v>0.66367868562630428</v>
      </c>
      <c r="J172" s="10" t="str">
        <f t="shared" si="30"/>
        <v/>
      </c>
      <c r="K172" s="10" t="str">
        <f>IFERROR(VLOOKUP(H172,Q1.R!E:J,6,FALSE),"")</f>
        <v/>
      </c>
      <c r="L172" s="10" t="str">
        <f>IFERROR(VLOOKUP(H172,Q2.R!E:J,6,FALSE),"")</f>
        <v/>
      </c>
      <c r="M172" s="10" t="str">
        <f t="shared" si="35"/>
        <v/>
      </c>
      <c r="N172" s="10" t="str">
        <f t="shared" si="36"/>
        <v/>
      </c>
      <c r="O172" s="10" t="str">
        <f t="shared" si="37"/>
        <v/>
      </c>
      <c r="P172" s="10" t="str">
        <f t="shared" si="38"/>
        <v/>
      </c>
      <c r="Q172" s="10">
        <f t="shared" si="31"/>
        <v>0</v>
      </c>
      <c r="R172" s="10" t="str">
        <f ca="1">IFERROR(IF(IFERROR(VLOOKUP(Q172,F.SL!F:O,10,FALSE),0)=0,IF(IFERROR(VLOOKUP(Q172,SF.SL!F:O,10,FALSE),0)=0,N172,IFERROR(VLOOKUP(Q172,SF.SL!F:O,10,FALSE),0)),IFERROR(VLOOKUP(Q172,F.SL!F:O,10,FALSE),0)),"")</f>
        <v/>
      </c>
      <c r="S172" s="10" t="str">
        <f t="shared" ca="1" si="32"/>
        <v/>
      </c>
      <c r="T172" s="10" t="str">
        <f t="shared" ca="1" si="39"/>
        <v/>
      </c>
      <c r="U172" s="10">
        <f t="shared" si="40"/>
        <v>0</v>
      </c>
      <c r="V172" s="65" t="str">
        <f t="shared" si="41"/>
        <v/>
      </c>
      <c r="W172" s="10" t="str">
        <f>IFERROR(VLOOKUP(H172,Q3.R!E:J,6,FALSE),"")</f>
        <v/>
      </c>
      <c r="X172" s="10" t="str">
        <f>IFERROR(VLOOKUP(H172,Q4.R!E:J,6,FALSE),"")</f>
        <v/>
      </c>
    </row>
    <row r="173" spans="2:24" ht="21" customHeight="1">
      <c r="B173" s="10">
        <f t="shared" si="33"/>
        <v>0</v>
      </c>
      <c r="C173" s="10" t="str">
        <f t="shared" si="29"/>
        <v/>
      </c>
      <c r="D173" s="40">
        <f t="shared" si="34"/>
        <v>172</v>
      </c>
      <c r="I173" s="10">
        <v>0.35663377233429594</v>
      </c>
      <c r="J173" s="10" t="str">
        <f t="shared" si="30"/>
        <v/>
      </c>
      <c r="K173" s="10" t="str">
        <f>IFERROR(VLOOKUP(H173,Q1.R!E:J,6,FALSE),"")</f>
        <v/>
      </c>
      <c r="L173" s="10" t="str">
        <f>IFERROR(VLOOKUP(H173,Q2.R!E:J,6,FALSE),"")</f>
        <v/>
      </c>
      <c r="M173" s="10" t="str">
        <f t="shared" si="35"/>
        <v/>
      </c>
      <c r="N173" s="10" t="str">
        <f t="shared" si="36"/>
        <v/>
      </c>
      <c r="O173" s="10" t="str">
        <f t="shared" si="37"/>
        <v/>
      </c>
      <c r="P173" s="10" t="str">
        <f t="shared" si="38"/>
        <v/>
      </c>
      <c r="Q173" s="10">
        <f t="shared" si="31"/>
        <v>0</v>
      </c>
      <c r="R173" s="10" t="str">
        <f ca="1">IFERROR(IF(IFERROR(VLOOKUP(Q173,F.SL!F:O,10,FALSE),0)=0,IF(IFERROR(VLOOKUP(Q173,SF.SL!F:O,10,FALSE),0)=0,N173,IFERROR(VLOOKUP(Q173,SF.SL!F:O,10,FALSE),0)),IFERROR(VLOOKUP(Q173,F.SL!F:O,10,FALSE),0)),"")</f>
        <v/>
      </c>
      <c r="S173" s="10" t="str">
        <f t="shared" ca="1" si="32"/>
        <v/>
      </c>
      <c r="T173" s="10" t="str">
        <f t="shared" ca="1" si="39"/>
        <v/>
      </c>
      <c r="U173" s="10">
        <f t="shared" si="40"/>
        <v>0</v>
      </c>
      <c r="V173" s="65" t="str">
        <f t="shared" si="41"/>
        <v/>
      </c>
      <c r="W173" s="10" t="str">
        <f>IFERROR(VLOOKUP(H173,Q3.R!E:J,6,FALSE),"")</f>
        <v/>
      </c>
      <c r="X173" s="10" t="str">
        <f>IFERROR(VLOOKUP(H173,Q4.R!E:J,6,FALSE),"")</f>
        <v/>
      </c>
    </row>
    <row r="174" spans="2:24" ht="21" customHeight="1">
      <c r="B174" s="10">
        <f t="shared" si="33"/>
        <v>0</v>
      </c>
      <c r="C174" s="10" t="str">
        <f t="shared" si="29"/>
        <v/>
      </c>
      <c r="D174" s="40">
        <f t="shared" si="34"/>
        <v>173</v>
      </c>
      <c r="I174" s="10">
        <v>0.41757823899597113</v>
      </c>
      <c r="J174" s="10" t="str">
        <f t="shared" si="30"/>
        <v/>
      </c>
      <c r="K174" s="10" t="str">
        <f>IFERROR(VLOOKUP(H174,Q1.R!E:J,6,FALSE),"")</f>
        <v/>
      </c>
      <c r="L174" s="10" t="str">
        <f>IFERROR(VLOOKUP(H174,Q2.R!E:J,6,FALSE),"")</f>
        <v/>
      </c>
      <c r="M174" s="10" t="str">
        <f t="shared" si="35"/>
        <v/>
      </c>
      <c r="N174" s="10" t="str">
        <f t="shared" si="36"/>
        <v/>
      </c>
      <c r="O174" s="10" t="str">
        <f t="shared" si="37"/>
        <v/>
      </c>
      <c r="P174" s="10" t="str">
        <f t="shared" si="38"/>
        <v/>
      </c>
      <c r="Q174" s="10">
        <f t="shared" si="31"/>
        <v>0</v>
      </c>
      <c r="R174" s="10" t="str">
        <f ca="1">IFERROR(IF(IFERROR(VLOOKUP(Q174,F.SL!F:O,10,FALSE),0)=0,IF(IFERROR(VLOOKUP(Q174,SF.SL!F:O,10,FALSE),0)=0,N174,IFERROR(VLOOKUP(Q174,SF.SL!F:O,10,FALSE),0)),IFERROR(VLOOKUP(Q174,F.SL!F:O,10,FALSE),0)),"")</f>
        <v/>
      </c>
      <c r="S174" s="10" t="str">
        <f t="shared" ca="1" si="32"/>
        <v/>
      </c>
      <c r="T174" s="10" t="str">
        <f t="shared" ca="1" si="39"/>
        <v/>
      </c>
      <c r="U174" s="10">
        <f t="shared" si="40"/>
        <v>0</v>
      </c>
      <c r="V174" s="65" t="str">
        <f t="shared" si="41"/>
        <v/>
      </c>
      <c r="W174" s="10" t="str">
        <f>IFERROR(VLOOKUP(H174,Q3.R!E:J,6,FALSE),"")</f>
        <v/>
      </c>
      <c r="X174" s="10" t="str">
        <f>IFERROR(VLOOKUP(H174,Q4.R!E:J,6,FALSE),"")</f>
        <v/>
      </c>
    </row>
    <row r="175" spans="2:24" ht="21" customHeight="1">
      <c r="B175" s="10">
        <f t="shared" si="33"/>
        <v>0</v>
      </c>
      <c r="C175" s="10" t="str">
        <f t="shared" si="29"/>
        <v/>
      </c>
      <c r="D175" s="40">
        <f t="shared" si="34"/>
        <v>174</v>
      </c>
      <c r="I175" s="10">
        <v>0.31170711453367206</v>
      </c>
      <c r="J175" s="10" t="str">
        <f t="shared" si="30"/>
        <v/>
      </c>
      <c r="K175" s="10" t="str">
        <f>IFERROR(VLOOKUP(H175,Q1.R!E:J,6,FALSE),"")</f>
        <v/>
      </c>
      <c r="L175" s="10" t="str">
        <f>IFERROR(VLOOKUP(H175,Q2.R!E:J,6,FALSE),"")</f>
        <v/>
      </c>
      <c r="M175" s="10" t="str">
        <f t="shared" si="35"/>
        <v/>
      </c>
      <c r="N175" s="10" t="str">
        <f t="shared" si="36"/>
        <v/>
      </c>
      <c r="O175" s="10" t="str">
        <f t="shared" si="37"/>
        <v/>
      </c>
      <c r="P175" s="10" t="str">
        <f t="shared" si="38"/>
        <v/>
      </c>
      <c r="Q175" s="10">
        <f t="shared" si="31"/>
        <v>0</v>
      </c>
      <c r="R175" s="10" t="str">
        <f ca="1">IFERROR(IF(IFERROR(VLOOKUP(Q175,F.SL!F:O,10,FALSE),0)=0,IF(IFERROR(VLOOKUP(Q175,SF.SL!F:O,10,FALSE),0)=0,N175,IFERROR(VLOOKUP(Q175,SF.SL!F:O,10,FALSE),0)),IFERROR(VLOOKUP(Q175,F.SL!F:O,10,FALSE),0)),"")</f>
        <v/>
      </c>
      <c r="S175" s="10" t="str">
        <f t="shared" ca="1" si="32"/>
        <v/>
      </c>
      <c r="T175" s="10" t="str">
        <f t="shared" ca="1" si="39"/>
        <v/>
      </c>
      <c r="U175" s="10">
        <f t="shared" si="40"/>
        <v>0</v>
      </c>
      <c r="V175" s="65" t="str">
        <f t="shared" si="41"/>
        <v/>
      </c>
      <c r="W175" s="10" t="str">
        <f>IFERROR(VLOOKUP(H175,Q3.R!E:J,6,FALSE),"")</f>
        <v/>
      </c>
      <c r="X175" s="10" t="str">
        <f>IFERROR(VLOOKUP(H175,Q4.R!E:J,6,FALSE),"")</f>
        <v/>
      </c>
    </row>
    <row r="176" spans="2:24" ht="21" customHeight="1">
      <c r="B176" s="10">
        <f t="shared" si="33"/>
        <v>0</v>
      </c>
      <c r="C176" s="10" t="str">
        <f t="shared" si="29"/>
        <v/>
      </c>
      <c r="D176" s="40">
        <f t="shared" si="34"/>
        <v>175</v>
      </c>
      <c r="I176" s="10">
        <v>0.87798360365443839</v>
      </c>
      <c r="J176" s="10" t="str">
        <f t="shared" si="30"/>
        <v/>
      </c>
      <c r="K176" s="10" t="str">
        <f>IFERROR(VLOOKUP(H176,Q1.R!E:J,6,FALSE),"")</f>
        <v/>
      </c>
      <c r="L176" s="10" t="str">
        <f>IFERROR(VLOOKUP(H176,Q2.R!E:J,6,FALSE),"")</f>
        <v/>
      </c>
      <c r="M176" s="10" t="str">
        <f t="shared" si="35"/>
        <v/>
      </c>
      <c r="N176" s="10" t="str">
        <f t="shared" si="36"/>
        <v/>
      </c>
      <c r="O176" s="10" t="str">
        <f t="shared" si="37"/>
        <v/>
      </c>
      <c r="P176" s="10" t="str">
        <f t="shared" si="38"/>
        <v/>
      </c>
      <c r="Q176" s="10">
        <f t="shared" si="31"/>
        <v>0</v>
      </c>
      <c r="R176" s="10" t="str">
        <f ca="1">IFERROR(IF(IFERROR(VLOOKUP(Q176,F.SL!F:O,10,FALSE),0)=0,IF(IFERROR(VLOOKUP(Q176,SF.SL!F:O,10,FALSE),0)=0,N176,IFERROR(VLOOKUP(Q176,SF.SL!F:O,10,FALSE),0)),IFERROR(VLOOKUP(Q176,F.SL!F:O,10,FALSE),0)),"")</f>
        <v/>
      </c>
      <c r="S176" s="10" t="str">
        <f t="shared" ca="1" si="32"/>
        <v/>
      </c>
      <c r="T176" s="10" t="str">
        <f t="shared" ca="1" si="39"/>
        <v/>
      </c>
      <c r="U176" s="10">
        <f t="shared" si="40"/>
        <v>0</v>
      </c>
      <c r="V176" s="65" t="str">
        <f t="shared" si="41"/>
        <v/>
      </c>
      <c r="W176" s="10" t="str">
        <f>IFERROR(VLOOKUP(H176,Q3.R!E:J,6,FALSE),"")</f>
        <v/>
      </c>
      <c r="X176" s="10" t="str">
        <f>IFERROR(VLOOKUP(H176,Q4.R!E:J,6,FALSE),"")</f>
        <v/>
      </c>
    </row>
    <row r="177" spans="2:24" ht="21" customHeight="1">
      <c r="B177" s="10">
        <f t="shared" si="33"/>
        <v>0</v>
      </c>
      <c r="C177" s="10" t="str">
        <f t="shared" si="29"/>
        <v/>
      </c>
      <c r="D177" s="40">
        <f t="shared" si="34"/>
        <v>176</v>
      </c>
      <c r="I177" s="10">
        <v>0.98394610446986541</v>
      </c>
      <c r="J177" s="10" t="str">
        <f t="shared" si="30"/>
        <v/>
      </c>
      <c r="K177" s="10" t="str">
        <f>IFERROR(VLOOKUP(H177,Q1.R!E:J,6,FALSE),"")</f>
        <v/>
      </c>
      <c r="L177" s="10" t="str">
        <f>IFERROR(VLOOKUP(H177,Q2.R!E:J,6,FALSE),"")</f>
        <v/>
      </c>
      <c r="M177" s="10" t="str">
        <f t="shared" si="35"/>
        <v/>
      </c>
      <c r="N177" s="10" t="str">
        <f t="shared" si="36"/>
        <v/>
      </c>
      <c r="O177" s="10" t="str">
        <f t="shared" si="37"/>
        <v/>
      </c>
      <c r="P177" s="10" t="str">
        <f t="shared" si="38"/>
        <v/>
      </c>
      <c r="Q177" s="10">
        <f t="shared" si="31"/>
        <v>0</v>
      </c>
      <c r="R177" s="10" t="str">
        <f ca="1">IFERROR(IF(IFERROR(VLOOKUP(Q177,F.SL!F:O,10,FALSE),0)=0,IF(IFERROR(VLOOKUP(Q177,SF.SL!F:O,10,FALSE),0)=0,N177,IFERROR(VLOOKUP(Q177,SF.SL!F:O,10,FALSE),0)),IFERROR(VLOOKUP(Q177,F.SL!F:O,10,FALSE),0)),"")</f>
        <v/>
      </c>
      <c r="S177" s="10" t="str">
        <f t="shared" ca="1" si="32"/>
        <v/>
      </c>
      <c r="T177" s="10" t="str">
        <f t="shared" ca="1" si="39"/>
        <v/>
      </c>
      <c r="U177" s="10">
        <f t="shared" si="40"/>
        <v>0</v>
      </c>
      <c r="V177" s="65" t="str">
        <f t="shared" si="41"/>
        <v/>
      </c>
      <c r="W177" s="10" t="str">
        <f>IFERROR(VLOOKUP(H177,Q3.R!E:J,6,FALSE),"")</f>
        <v/>
      </c>
      <c r="X177" s="10" t="str">
        <f>IFERROR(VLOOKUP(H177,Q4.R!E:J,6,FALSE),"")</f>
        <v/>
      </c>
    </row>
    <row r="178" spans="2:24" ht="21" customHeight="1">
      <c r="B178" s="10">
        <f t="shared" si="33"/>
        <v>0</v>
      </c>
      <c r="C178" s="10" t="str">
        <f t="shared" si="29"/>
        <v/>
      </c>
      <c r="D178" s="40">
        <f t="shared" si="34"/>
        <v>177</v>
      </c>
      <c r="I178" s="10">
        <v>0.26183984397855775</v>
      </c>
      <c r="J178" s="10" t="str">
        <f t="shared" si="30"/>
        <v/>
      </c>
      <c r="K178" s="10" t="str">
        <f>IFERROR(VLOOKUP(H178,Q1.R!E:J,6,FALSE),"")</f>
        <v/>
      </c>
      <c r="L178" s="10" t="str">
        <f>IFERROR(VLOOKUP(H178,Q2.R!E:J,6,FALSE),"")</f>
        <v/>
      </c>
      <c r="M178" s="10" t="str">
        <f t="shared" si="35"/>
        <v/>
      </c>
      <c r="N178" s="10" t="str">
        <f t="shared" si="36"/>
        <v/>
      </c>
      <c r="O178" s="10" t="str">
        <f t="shared" si="37"/>
        <v/>
      </c>
      <c r="P178" s="10" t="str">
        <f t="shared" si="38"/>
        <v/>
      </c>
      <c r="Q178" s="10">
        <f t="shared" si="31"/>
        <v>0</v>
      </c>
      <c r="R178" s="10" t="str">
        <f ca="1">IFERROR(IF(IFERROR(VLOOKUP(Q178,F.SL!F:O,10,FALSE),0)=0,IF(IFERROR(VLOOKUP(Q178,SF.SL!F:O,10,FALSE),0)=0,N178,IFERROR(VLOOKUP(Q178,SF.SL!F:O,10,FALSE),0)),IFERROR(VLOOKUP(Q178,F.SL!F:O,10,FALSE),0)),"")</f>
        <v/>
      </c>
      <c r="S178" s="10" t="str">
        <f t="shared" ca="1" si="32"/>
        <v/>
      </c>
      <c r="T178" s="10" t="str">
        <f t="shared" ca="1" si="39"/>
        <v/>
      </c>
      <c r="U178" s="10">
        <f t="shared" si="40"/>
        <v>0</v>
      </c>
      <c r="V178" s="65" t="str">
        <f t="shared" si="41"/>
        <v/>
      </c>
      <c r="W178" s="10" t="str">
        <f>IFERROR(VLOOKUP(H178,Q3.R!E:J,6,FALSE),"")</f>
        <v/>
      </c>
      <c r="X178" s="10" t="str">
        <f>IFERROR(VLOOKUP(H178,Q4.R!E:J,6,FALSE),"")</f>
        <v/>
      </c>
    </row>
    <row r="179" spans="2:24" ht="21" customHeight="1">
      <c r="B179" s="10">
        <f t="shared" si="33"/>
        <v>0</v>
      </c>
      <c r="C179" s="10" t="str">
        <f t="shared" si="29"/>
        <v/>
      </c>
      <c r="D179" s="40">
        <f t="shared" si="34"/>
        <v>178</v>
      </c>
      <c r="I179" s="10">
        <v>0.28261677260027473</v>
      </c>
      <c r="J179" s="10" t="str">
        <f t="shared" si="30"/>
        <v/>
      </c>
      <c r="K179" s="10" t="str">
        <f>IFERROR(VLOOKUP(H179,Q1.R!E:J,6,FALSE),"")</f>
        <v/>
      </c>
      <c r="L179" s="10" t="str">
        <f>IFERROR(VLOOKUP(H179,Q2.R!E:J,6,FALSE),"")</f>
        <v/>
      </c>
      <c r="M179" s="10" t="str">
        <f t="shared" si="35"/>
        <v/>
      </c>
      <c r="N179" s="10" t="str">
        <f t="shared" si="36"/>
        <v/>
      </c>
      <c r="O179" s="10" t="str">
        <f t="shared" si="37"/>
        <v/>
      </c>
      <c r="P179" s="10" t="str">
        <f t="shared" si="38"/>
        <v/>
      </c>
      <c r="Q179" s="10">
        <f t="shared" si="31"/>
        <v>0</v>
      </c>
      <c r="R179" s="10" t="str">
        <f ca="1">IFERROR(IF(IFERROR(VLOOKUP(Q179,F.SL!F:O,10,FALSE),0)=0,IF(IFERROR(VLOOKUP(Q179,SF.SL!F:O,10,FALSE),0)=0,N179,IFERROR(VLOOKUP(Q179,SF.SL!F:O,10,FALSE),0)),IFERROR(VLOOKUP(Q179,F.SL!F:O,10,FALSE),0)),"")</f>
        <v/>
      </c>
      <c r="S179" s="10" t="str">
        <f t="shared" ca="1" si="32"/>
        <v/>
      </c>
      <c r="T179" s="10" t="str">
        <f t="shared" ca="1" si="39"/>
        <v/>
      </c>
      <c r="U179" s="10">
        <f t="shared" si="40"/>
        <v>0</v>
      </c>
      <c r="V179" s="65" t="str">
        <f t="shared" si="41"/>
        <v/>
      </c>
      <c r="W179" s="10" t="str">
        <f>IFERROR(VLOOKUP(H179,Q3.R!E:J,6,FALSE),"")</f>
        <v/>
      </c>
      <c r="X179" s="10" t="str">
        <f>IFERROR(VLOOKUP(H179,Q4.R!E:J,6,FALSE),"")</f>
        <v/>
      </c>
    </row>
    <row r="180" spans="2:24" ht="21" customHeight="1">
      <c r="B180" s="10">
        <f t="shared" si="33"/>
        <v>0</v>
      </c>
      <c r="C180" s="10" t="str">
        <f t="shared" si="29"/>
        <v/>
      </c>
      <c r="D180" s="40">
        <f t="shared" si="34"/>
        <v>179</v>
      </c>
      <c r="I180" s="10">
        <v>0.51350679361360851</v>
      </c>
      <c r="J180" s="10" t="str">
        <f t="shared" si="30"/>
        <v/>
      </c>
      <c r="K180" s="10" t="str">
        <f>IFERROR(VLOOKUP(H180,Q1.R!E:J,6,FALSE),"")</f>
        <v/>
      </c>
      <c r="L180" s="10" t="str">
        <f>IFERROR(VLOOKUP(H180,Q2.R!E:J,6,FALSE),"")</f>
        <v/>
      </c>
      <c r="M180" s="10" t="str">
        <f t="shared" si="35"/>
        <v/>
      </c>
      <c r="N180" s="10" t="str">
        <f t="shared" si="36"/>
        <v/>
      </c>
      <c r="O180" s="10" t="str">
        <f t="shared" si="37"/>
        <v/>
      </c>
      <c r="P180" s="10" t="str">
        <f t="shared" si="38"/>
        <v/>
      </c>
      <c r="Q180" s="10">
        <f t="shared" si="31"/>
        <v>0</v>
      </c>
      <c r="R180" s="10" t="str">
        <f ca="1">IFERROR(IF(IFERROR(VLOOKUP(Q180,F.SL!F:O,10,FALSE),0)=0,IF(IFERROR(VLOOKUP(Q180,SF.SL!F:O,10,FALSE),0)=0,N180,IFERROR(VLOOKUP(Q180,SF.SL!F:O,10,FALSE),0)),IFERROR(VLOOKUP(Q180,F.SL!F:O,10,FALSE),0)),"")</f>
        <v/>
      </c>
      <c r="S180" s="10" t="str">
        <f t="shared" ca="1" si="32"/>
        <v/>
      </c>
      <c r="T180" s="10" t="str">
        <f t="shared" ca="1" si="39"/>
        <v/>
      </c>
      <c r="U180" s="10">
        <f t="shared" si="40"/>
        <v>0</v>
      </c>
      <c r="V180" s="65" t="str">
        <f t="shared" si="41"/>
        <v/>
      </c>
      <c r="W180" s="10" t="str">
        <f>IFERROR(VLOOKUP(H180,Q3.R!E:J,6,FALSE),"")</f>
        <v/>
      </c>
      <c r="X180" s="10" t="str">
        <f>IFERROR(VLOOKUP(H180,Q4.R!E:J,6,FALSE),"")</f>
        <v/>
      </c>
    </row>
    <row r="181" spans="2:24" ht="21" customHeight="1">
      <c r="B181" s="10">
        <f t="shared" si="33"/>
        <v>0</v>
      </c>
      <c r="C181" s="10" t="str">
        <f t="shared" si="29"/>
        <v/>
      </c>
      <c r="D181" s="40">
        <f t="shared" si="34"/>
        <v>180</v>
      </c>
      <c r="I181" s="10">
        <v>0.17965148130246233</v>
      </c>
      <c r="J181" s="10" t="str">
        <f t="shared" si="30"/>
        <v/>
      </c>
      <c r="K181" s="10" t="str">
        <f>IFERROR(VLOOKUP(H181,Q1.R!E:J,6,FALSE),"")</f>
        <v/>
      </c>
      <c r="L181" s="10" t="str">
        <f>IFERROR(VLOOKUP(H181,Q2.R!E:J,6,FALSE),"")</f>
        <v/>
      </c>
      <c r="M181" s="10" t="str">
        <f t="shared" si="35"/>
        <v/>
      </c>
      <c r="N181" s="10" t="str">
        <f t="shared" si="36"/>
        <v/>
      </c>
      <c r="O181" s="10" t="str">
        <f t="shared" si="37"/>
        <v/>
      </c>
      <c r="P181" s="10" t="str">
        <f t="shared" si="38"/>
        <v/>
      </c>
      <c r="Q181" s="10">
        <f t="shared" si="31"/>
        <v>0</v>
      </c>
      <c r="R181" s="10" t="str">
        <f ca="1">IFERROR(IF(IFERROR(VLOOKUP(Q181,F.SL!F:O,10,FALSE),0)=0,IF(IFERROR(VLOOKUP(Q181,SF.SL!F:O,10,FALSE),0)=0,N181,IFERROR(VLOOKUP(Q181,SF.SL!F:O,10,FALSE),0)),IFERROR(VLOOKUP(Q181,F.SL!F:O,10,FALSE),0)),"")</f>
        <v/>
      </c>
      <c r="S181" s="10" t="str">
        <f t="shared" ca="1" si="32"/>
        <v/>
      </c>
      <c r="T181" s="10" t="str">
        <f t="shared" ca="1" si="39"/>
        <v/>
      </c>
      <c r="U181" s="10">
        <f t="shared" si="40"/>
        <v>0</v>
      </c>
      <c r="V181" s="65" t="str">
        <f t="shared" si="41"/>
        <v/>
      </c>
      <c r="W181" s="10" t="str">
        <f>IFERROR(VLOOKUP(H181,Q3.R!E:J,6,FALSE),"")</f>
        <v/>
      </c>
      <c r="X181" s="10" t="str">
        <f>IFERROR(VLOOKUP(H181,Q4.R!E:J,6,FALSE),"")</f>
        <v/>
      </c>
    </row>
    <row r="182" spans="2:24" ht="21" customHeight="1">
      <c r="B182" s="10">
        <f t="shared" si="33"/>
        <v>0</v>
      </c>
      <c r="C182" s="10" t="str">
        <f t="shared" si="29"/>
        <v/>
      </c>
      <c r="D182" s="40">
        <f t="shared" si="34"/>
        <v>181</v>
      </c>
      <c r="I182" s="10">
        <v>0.61511721207518122</v>
      </c>
      <c r="J182" s="10" t="str">
        <f t="shared" si="30"/>
        <v/>
      </c>
      <c r="K182" s="10" t="str">
        <f>IFERROR(VLOOKUP(H182,Q1.R!E:J,6,FALSE),"")</f>
        <v/>
      </c>
      <c r="L182" s="10" t="str">
        <f>IFERROR(VLOOKUP(H182,Q2.R!E:J,6,FALSE),"")</f>
        <v/>
      </c>
      <c r="M182" s="10" t="str">
        <f t="shared" si="35"/>
        <v/>
      </c>
      <c r="N182" s="10" t="str">
        <f t="shared" si="36"/>
        <v/>
      </c>
      <c r="O182" s="10" t="str">
        <f t="shared" si="37"/>
        <v/>
      </c>
      <c r="P182" s="10" t="str">
        <f t="shared" si="38"/>
        <v/>
      </c>
      <c r="Q182" s="10">
        <f t="shared" si="31"/>
        <v>0</v>
      </c>
      <c r="R182" s="10" t="str">
        <f ca="1">IFERROR(IF(IFERROR(VLOOKUP(Q182,F.SL!F:O,10,FALSE),0)=0,IF(IFERROR(VLOOKUP(Q182,SF.SL!F:O,10,FALSE),0)=0,N182,IFERROR(VLOOKUP(Q182,SF.SL!F:O,10,FALSE),0)),IFERROR(VLOOKUP(Q182,F.SL!F:O,10,FALSE),0)),"")</f>
        <v/>
      </c>
      <c r="S182" s="10" t="str">
        <f t="shared" ca="1" si="32"/>
        <v/>
      </c>
      <c r="T182" s="10" t="str">
        <f t="shared" ca="1" si="39"/>
        <v/>
      </c>
      <c r="U182" s="10">
        <f t="shared" si="40"/>
        <v>0</v>
      </c>
      <c r="V182" s="65" t="str">
        <f t="shared" si="41"/>
        <v/>
      </c>
      <c r="W182" s="10" t="str">
        <f>IFERROR(VLOOKUP(H182,Q3.R!E:J,6,FALSE),"")</f>
        <v/>
      </c>
      <c r="X182" s="10" t="str">
        <f>IFERROR(VLOOKUP(H182,Q4.R!E:J,6,FALSE),"")</f>
        <v/>
      </c>
    </row>
    <row r="183" spans="2:24" ht="21" customHeight="1">
      <c r="B183" s="10">
        <f t="shared" si="33"/>
        <v>0</v>
      </c>
      <c r="C183" s="10" t="str">
        <f t="shared" si="29"/>
        <v/>
      </c>
      <c r="D183" s="40">
        <f t="shared" si="34"/>
        <v>182</v>
      </c>
      <c r="I183" s="10">
        <v>0.6635110639386731</v>
      </c>
      <c r="J183" s="10" t="str">
        <f t="shared" si="30"/>
        <v/>
      </c>
      <c r="K183" s="10" t="str">
        <f>IFERROR(VLOOKUP(H183,Q1.R!E:J,6,FALSE),"")</f>
        <v/>
      </c>
      <c r="L183" s="10" t="str">
        <f>IFERROR(VLOOKUP(H183,Q2.R!E:J,6,FALSE),"")</f>
        <v/>
      </c>
      <c r="M183" s="10" t="str">
        <f t="shared" si="35"/>
        <v/>
      </c>
      <c r="N183" s="10" t="str">
        <f t="shared" si="36"/>
        <v/>
      </c>
      <c r="O183" s="10" t="str">
        <f t="shared" si="37"/>
        <v/>
      </c>
      <c r="P183" s="10" t="str">
        <f t="shared" si="38"/>
        <v/>
      </c>
      <c r="Q183" s="10">
        <f t="shared" si="31"/>
        <v>0</v>
      </c>
      <c r="R183" s="10" t="str">
        <f ca="1">IFERROR(IF(IFERROR(VLOOKUP(Q183,F.SL!F:O,10,FALSE),0)=0,IF(IFERROR(VLOOKUP(Q183,SF.SL!F:O,10,FALSE),0)=0,N183,IFERROR(VLOOKUP(Q183,SF.SL!F:O,10,FALSE),0)),IFERROR(VLOOKUP(Q183,F.SL!F:O,10,FALSE),0)),"")</f>
        <v/>
      </c>
      <c r="S183" s="10" t="str">
        <f t="shared" ca="1" si="32"/>
        <v/>
      </c>
      <c r="T183" s="10" t="str">
        <f t="shared" ca="1" si="39"/>
        <v/>
      </c>
      <c r="U183" s="10">
        <f t="shared" si="40"/>
        <v>0</v>
      </c>
      <c r="V183" s="65" t="str">
        <f t="shared" si="41"/>
        <v/>
      </c>
      <c r="W183" s="10" t="str">
        <f>IFERROR(VLOOKUP(H183,Q3.R!E:J,6,FALSE),"")</f>
        <v/>
      </c>
      <c r="X183" s="10" t="str">
        <f>IFERROR(VLOOKUP(H183,Q4.R!E:J,6,FALSE),"")</f>
        <v/>
      </c>
    </row>
    <row r="184" spans="2:24" ht="21" customHeight="1">
      <c r="B184" s="10">
        <f t="shared" si="33"/>
        <v>0</v>
      </c>
      <c r="C184" s="10" t="str">
        <f t="shared" si="29"/>
        <v/>
      </c>
      <c r="D184" s="40">
        <f t="shared" si="34"/>
        <v>183</v>
      </c>
      <c r="I184" s="10">
        <v>0.9536982294185079</v>
      </c>
      <c r="J184" s="10" t="str">
        <f t="shared" si="30"/>
        <v/>
      </c>
      <c r="K184" s="10" t="str">
        <f>IFERROR(VLOOKUP(H184,Q1.R!E:J,6,FALSE),"")</f>
        <v/>
      </c>
      <c r="L184" s="10" t="str">
        <f>IFERROR(VLOOKUP(H184,Q2.R!E:J,6,FALSE),"")</f>
        <v/>
      </c>
      <c r="M184" s="10" t="str">
        <f t="shared" si="35"/>
        <v/>
      </c>
      <c r="N184" s="10" t="str">
        <f t="shared" si="36"/>
        <v/>
      </c>
      <c r="O184" s="10" t="str">
        <f t="shared" si="37"/>
        <v/>
      </c>
      <c r="P184" s="10" t="str">
        <f t="shared" si="38"/>
        <v/>
      </c>
      <c r="Q184" s="10">
        <f t="shared" si="31"/>
        <v>0</v>
      </c>
      <c r="R184" s="10" t="str">
        <f ca="1">IFERROR(IF(IFERROR(VLOOKUP(Q184,F.SL!F:O,10,FALSE),0)=0,IF(IFERROR(VLOOKUP(Q184,SF.SL!F:O,10,FALSE),0)=0,N184,IFERROR(VLOOKUP(Q184,SF.SL!F:O,10,FALSE),0)),IFERROR(VLOOKUP(Q184,F.SL!F:O,10,FALSE),0)),"")</f>
        <v/>
      </c>
      <c r="S184" s="10" t="str">
        <f t="shared" ca="1" si="32"/>
        <v/>
      </c>
      <c r="T184" s="10" t="str">
        <f t="shared" ca="1" si="39"/>
        <v/>
      </c>
      <c r="U184" s="10">
        <f t="shared" si="40"/>
        <v>0</v>
      </c>
      <c r="V184" s="65" t="str">
        <f t="shared" si="41"/>
        <v/>
      </c>
      <c r="W184" s="10" t="str">
        <f>IFERROR(VLOOKUP(H184,Q3.R!E:J,6,FALSE),"")</f>
        <v/>
      </c>
      <c r="X184" s="10" t="str">
        <f>IFERROR(VLOOKUP(H184,Q4.R!E:J,6,FALSE),"")</f>
        <v/>
      </c>
    </row>
    <row r="185" spans="2:24" ht="21" customHeight="1">
      <c r="B185" s="10">
        <f t="shared" si="33"/>
        <v>0</v>
      </c>
      <c r="C185" s="10" t="str">
        <f t="shared" si="29"/>
        <v/>
      </c>
      <c r="D185" s="40">
        <f t="shared" si="34"/>
        <v>184</v>
      </c>
      <c r="I185" s="10">
        <v>0.544751779737492</v>
      </c>
      <c r="J185" s="10" t="str">
        <f t="shared" si="30"/>
        <v/>
      </c>
      <c r="K185" s="10" t="str">
        <f>IFERROR(VLOOKUP(H185,Q1.R!E:J,6,FALSE),"")</f>
        <v/>
      </c>
      <c r="L185" s="10" t="str">
        <f>IFERROR(VLOOKUP(H185,Q2.R!E:J,6,FALSE),"")</f>
        <v/>
      </c>
      <c r="M185" s="10" t="str">
        <f t="shared" si="35"/>
        <v/>
      </c>
      <c r="N185" s="10" t="str">
        <f t="shared" si="36"/>
        <v/>
      </c>
      <c r="O185" s="10" t="str">
        <f t="shared" si="37"/>
        <v/>
      </c>
      <c r="P185" s="10" t="str">
        <f t="shared" si="38"/>
        <v/>
      </c>
      <c r="Q185" s="10">
        <f t="shared" si="31"/>
        <v>0</v>
      </c>
      <c r="R185" s="10" t="str">
        <f ca="1">IFERROR(IF(IFERROR(VLOOKUP(Q185,F.SL!F:O,10,FALSE),0)=0,IF(IFERROR(VLOOKUP(Q185,SF.SL!F:O,10,FALSE),0)=0,N185,IFERROR(VLOOKUP(Q185,SF.SL!F:O,10,FALSE),0)),IFERROR(VLOOKUP(Q185,F.SL!F:O,10,FALSE),0)),"")</f>
        <v/>
      </c>
      <c r="S185" s="10" t="str">
        <f t="shared" ca="1" si="32"/>
        <v/>
      </c>
      <c r="T185" s="10" t="str">
        <f t="shared" ca="1" si="39"/>
        <v/>
      </c>
      <c r="U185" s="10">
        <f t="shared" si="40"/>
        <v>0</v>
      </c>
      <c r="V185" s="65" t="str">
        <f t="shared" si="41"/>
        <v/>
      </c>
      <c r="W185" s="10" t="str">
        <f>IFERROR(VLOOKUP(H185,Q3.R!E:J,6,FALSE),"")</f>
        <v/>
      </c>
      <c r="X185" s="10" t="str">
        <f>IFERROR(VLOOKUP(H185,Q4.R!E:J,6,FALSE),"")</f>
        <v/>
      </c>
    </row>
    <row r="186" spans="2:24" ht="21" customHeight="1">
      <c r="B186" s="10">
        <f t="shared" si="33"/>
        <v>0</v>
      </c>
      <c r="C186" s="10" t="str">
        <f t="shared" si="29"/>
        <v/>
      </c>
      <c r="D186" s="40">
        <f t="shared" si="34"/>
        <v>185</v>
      </c>
      <c r="I186" s="10">
        <v>0.8506192952552748</v>
      </c>
      <c r="J186" s="10" t="str">
        <f t="shared" si="30"/>
        <v/>
      </c>
      <c r="K186" s="10" t="str">
        <f>IFERROR(VLOOKUP(H186,Q1.R!E:J,6,FALSE),"")</f>
        <v/>
      </c>
      <c r="L186" s="10" t="str">
        <f>IFERROR(VLOOKUP(H186,Q2.R!E:J,6,FALSE),"")</f>
        <v/>
      </c>
      <c r="M186" s="10" t="str">
        <f t="shared" si="35"/>
        <v/>
      </c>
      <c r="N186" s="10" t="str">
        <f t="shared" si="36"/>
        <v/>
      </c>
      <c r="O186" s="10" t="str">
        <f t="shared" si="37"/>
        <v/>
      </c>
      <c r="P186" s="10" t="str">
        <f t="shared" si="38"/>
        <v/>
      </c>
      <c r="Q186" s="10">
        <f t="shared" si="31"/>
        <v>0</v>
      </c>
      <c r="R186" s="10" t="str">
        <f ca="1">IFERROR(IF(IFERROR(VLOOKUP(Q186,F.SL!F:O,10,FALSE),0)=0,IF(IFERROR(VLOOKUP(Q186,SF.SL!F:O,10,FALSE),0)=0,N186,IFERROR(VLOOKUP(Q186,SF.SL!F:O,10,FALSE),0)),IFERROR(VLOOKUP(Q186,F.SL!F:O,10,FALSE),0)),"")</f>
        <v/>
      </c>
      <c r="S186" s="10" t="str">
        <f t="shared" ca="1" si="32"/>
        <v/>
      </c>
      <c r="T186" s="10" t="str">
        <f t="shared" ca="1" si="39"/>
        <v/>
      </c>
      <c r="U186" s="10">
        <f t="shared" si="40"/>
        <v>0</v>
      </c>
      <c r="V186" s="65" t="str">
        <f t="shared" si="41"/>
        <v/>
      </c>
      <c r="W186" s="10" t="str">
        <f>IFERROR(VLOOKUP(H186,Q3.R!E:J,6,FALSE),"")</f>
        <v/>
      </c>
      <c r="X186" s="10" t="str">
        <f>IFERROR(VLOOKUP(H186,Q4.R!E:J,6,FALSE),"")</f>
        <v/>
      </c>
    </row>
    <row r="187" spans="2:24" ht="21" customHeight="1">
      <c r="B187" s="10">
        <f t="shared" si="33"/>
        <v>0</v>
      </c>
      <c r="C187" s="10" t="str">
        <f t="shared" si="29"/>
        <v/>
      </c>
      <c r="D187" s="40">
        <f t="shared" si="34"/>
        <v>186</v>
      </c>
      <c r="I187" s="10">
        <v>3.85992515750474E-2</v>
      </c>
      <c r="J187" s="10" t="str">
        <f t="shared" si="30"/>
        <v/>
      </c>
      <c r="K187" s="10" t="str">
        <f>IFERROR(VLOOKUP(H187,Q1.R!E:J,6,FALSE),"")</f>
        <v/>
      </c>
      <c r="L187" s="10" t="str">
        <f>IFERROR(VLOOKUP(H187,Q2.R!E:J,6,FALSE),"")</f>
        <v/>
      </c>
      <c r="M187" s="10" t="str">
        <f t="shared" si="35"/>
        <v/>
      </c>
      <c r="N187" s="10" t="str">
        <f t="shared" si="36"/>
        <v/>
      </c>
      <c r="O187" s="10" t="str">
        <f t="shared" si="37"/>
        <v/>
      </c>
      <c r="P187" s="10" t="str">
        <f t="shared" si="38"/>
        <v/>
      </c>
      <c r="Q187" s="10">
        <f t="shared" si="31"/>
        <v>0</v>
      </c>
      <c r="R187" s="10" t="str">
        <f ca="1">IFERROR(IF(IFERROR(VLOOKUP(Q187,F.SL!F:O,10,FALSE),0)=0,IF(IFERROR(VLOOKUP(Q187,SF.SL!F:O,10,FALSE),0)=0,N187,IFERROR(VLOOKUP(Q187,SF.SL!F:O,10,FALSE),0)),IFERROR(VLOOKUP(Q187,F.SL!F:O,10,FALSE),0)),"")</f>
        <v/>
      </c>
      <c r="S187" s="10" t="str">
        <f t="shared" ca="1" si="32"/>
        <v/>
      </c>
      <c r="T187" s="10" t="str">
        <f t="shared" ca="1" si="39"/>
        <v/>
      </c>
      <c r="U187" s="10">
        <f t="shared" si="40"/>
        <v>0</v>
      </c>
      <c r="V187" s="65" t="str">
        <f t="shared" si="41"/>
        <v/>
      </c>
      <c r="W187" s="10" t="str">
        <f>IFERROR(VLOOKUP(H187,Q3.R!E:J,6,FALSE),"")</f>
        <v/>
      </c>
      <c r="X187" s="10" t="str">
        <f>IFERROR(VLOOKUP(H187,Q4.R!E:J,6,FALSE),"")</f>
        <v/>
      </c>
    </row>
    <row r="188" spans="2:24" ht="21" customHeight="1">
      <c r="B188" s="10">
        <f t="shared" si="33"/>
        <v>0</v>
      </c>
      <c r="C188" s="10" t="str">
        <f t="shared" si="29"/>
        <v/>
      </c>
      <c r="D188" s="40">
        <f t="shared" si="34"/>
        <v>187</v>
      </c>
      <c r="I188" s="10">
        <v>0.93941482878977933</v>
      </c>
      <c r="J188" s="10" t="str">
        <f t="shared" si="30"/>
        <v/>
      </c>
      <c r="K188" s="10" t="str">
        <f>IFERROR(VLOOKUP(H188,Q1.R!E:J,6,FALSE),"")</f>
        <v/>
      </c>
      <c r="L188" s="10" t="str">
        <f>IFERROR(VLOOKUP(H188,Q2.R!E:J,6,FALSE),"")</f>
        <v/>
      </c>
      <c r="M188" s="10" t="str">
        <f t="shared" si="35"/>
        <v/>
      </c>
      <c r="N188" s="10" t="str">
        <f t="shared" si="36"/>
        <v/>
      </c>
      <c r="O188" s="10" t="str">
        <f t="shared" si="37"/>
        <v/>
      </c>
      <c r="P188" s="10" t="str">
        <f t="shared" si="38"/>
        <v/>
      </c>
      <c r="Q188" s="10">
        <f t="shared" si="31"/>
        <v>0</v>
      </c>
      <c r="R188" s="10" t="str">
        <f ca="1">IFERROR(IF(IFERROR(VLOOKUP(Q188,F.SL!F:O,10,FALSE),0)=0,IF(IFERROR(VLOOKUP(Q188,SF.SL!F:O,10,FALSE),0)=0,N188,IFERROR(VLOOKUP(Q188,SF.SL!F:O,10,FALSE),0)),IFERROR(VLOOKUP(Q188,F.SL!F:O,10,FALSE),0)),"")</f>
        <v/>
      </c>
      <c r="S188" s="10" t="str">
        <f t="shared" ca="1" si="32"/>
        <v/>
      </c>
      <c r="T188" s="10" t="str">
        <f t="shared" ca="1" si="39"/>
        <v/>
      </c>
      <c r="U188" s="10">
        <f t="shared" si="40"/>
        <v>0</v>
      </c>
      <c r="V188" s="65" t="str">
        <f t="shared" si="41"/>
        <v/>
      </c>
      <c r="W188" s="10" t="str">
        <f>IFERROR(VLOOKUP(H188,Q3.R!E:J,6,FALSE),"")</f>
        <v/>
      </c>
      <c r="X188" s="10" t="str">
        <f>IFERROR(VLOOKUP(H188,Q4.R!E:J,6,FALSE),"")</f>
        <v/>
      </c>
    </row>
    <row r="189" spans="2:24" ht="21" customHeight="1">
      <c r="B189" s="10">
        <f t="shared" si="33"/>
        <v>0</v>
      </c>
      <c r="C189" s="10" t="str">
        <f t="shared" si="29"/>
        <v/>
      </c>
      <c r="D189" s="40">
        <f t="shared" si="34"/>
        <v>188</v>
      </c>
      <c r="I189" s="10">
        <v>0.43146002717614584</v>
      </c>
      <c r="J189" s="10" t="str">
        <f t="shared" si="30"/>
        <v/>
      </c>
      <c r="K189" s="10" t="str">
        <f>IFERROR(VLOOKUP(H189,Q1.R!E:J,6,FALSE),"")</f>
        <v/>
      </c>
      <c r="L189" s="10" t="str">
        <f>IFERROR(VLOOKUP(H189,Q2.R!E:J,6,FALSE),"")</f>
        <v/>
      </c>
      <c r="M189" s="10" t="str">
        <f t="shared" si="35"/>
        <v/>
      </c>
      <c r="N189" s="10" t="str">
        <f t="shared" si="36"/>
        <v/>
      </c>
      <c r="O189" s="10" t="str">
        <f t="shared" si="37"/>
        <v/>
      </c>
      <c r="P189" s="10" t="str">
        <f t="shared" si="38"/>
        <v/>
      </c>
      <c r="Q189" s="10">
        <f t="shared" si="31"/>
        <v>0</v>
      </c>
      <c r="R189" s="10" t="str">
        <f ca="1">IFERROR(IF(IFERROR(VLOOKUP(Q189,F.SL!F:O,10,FALSE),0)=0,IF(IFERROR(VLOOKUP(Q189,SF.SL!F:O,10,FALSE),0)=0,N189,IFERROR(VLOOKUP(Q189,SF.SL!F:O,10,FALSE),0)),IFERROR(VLOOKUP(Q189,F.SL!F:O,10,FALSE),0)),"")</f>
        <v/>
      </c>
      <c r="S189" s="10" t="str">
        <f t="shared" ca="1" si="32"/>
        <v/>
      </c>
      <c r="T189" s="10" t="str">
        <f t="shared" ca="1" si="39"/>
        <v/>
      </c>
      <c r="U189" s="10">
        <f t="shared" si="40"/>
        <v>0</v>
      </c>
      <c r="V189" s="65" t="str">
        <f t="shared" si="41"/>
        <v/>
      </c>
      <c r="W189" s="10" t="str">
        <f>IFERROR(VLOOKUP(H189,Q3.R!E:J,6,FALSE),"")</f>
        <v/>
      </c>
      <c r="X189" s="10" t="str">
        <f>IFERROR(VLOOKUP(H189,Q4.R!E:J,6,FALSE),"")</f>
        <v/>
      </c>
    </row>
    <row r="190" spans="2:24" ht="21" customHeight="1">
      <c r="B190" s="10">
        <f t="shared" si="33"/>
        <v>0</v>
      </c>
      <c r="C190" s="10" t="str">
        <f t="shared" si="29"/>
        <v/>
      </c>
      <c r="D190" s="40">
        <f t="shared" si="34"/>
        <v>189</v>
      </c>
      <c r="I190" s="10">
        <v>8.8418680931728999E-2</v>
      </c>
      <c r="J190" s="10" t="str">
        <f t="shared" si="30"/>
        <v/>
      </c>
      <c r="K190" s="10" t="str">
        <f>IFERROR(VLOOKUP(H190,Q1.R!E:J,6,FALSE),"")</f>
        <v/>
      </c>
      <c r="L190" s="10" t="str">
        <f>IFERROR(VLOOKUP(H190,Q2.R!E:J,6,FALSE),"")</f>
        <v/>
      </c>
      <c r="M190" s="10" t="str">
        <f t="shared" si="35"/>
        <v/>
      </c>
      <c r="N190" s="10" t="str">
        <f t="shared" si="36"/>
        <v/>
      </c>
      <c r="O190" s="10" t="str">
        <f t="shared" si="37"/>
        <v/>
      </c>
      <c r="P190" s="10" t="str">
        <f t="shared" si="38"/>
        <v/>
      </c>
      <c r="Q190" s="10">
        <f t="shared" si="31"/>
        <v>0</v>
      </c>
      <c r="R190" s="10" t="str">
        <f ca="1">IFERROR(IF(IFERROR(VLOOKUP(Q190,F.SL!F:O,10,FALSE),0)=0,IF(IFERROR(VLOOKUP(Q190,SF.SL!F:O,10,FALSE),0)=0,N190,IFERROR(VLOOKUP(Q190,SF.SL!F:O,10,FALSE),0)),IFERROR(VLOOKUP(Q190,F.SL!F:O,10,FALSE),0)),"")</f>
        <v/>
      </c>
      <c r="S190" s="10" t="str">
        <f t="shared" ca="1" si="32"/>
        <v/>
      </c>
      <c r="T190" s="10" t="str">
        <f t="shared" ca="1" si="39"/>
        <v/>
      </c>
      <c r="U190" s="10">
        <f t="shared" si="40"/>
        <v>0</v>
      </c>
      <c r="V190" s="65" t="str">
        <f t="shared" si="41"/>
        <v/>
      </c>
      <c r="W190" s="10" t="str">
        <f>IFERROR(VLOOKUP(H190,Q3.R!E:J,6,FALSE),"")</f>
        <v/>
      </c>
      <c r="X190" s="10" t="str">
        <f>IFERROR(VLOOKUP(H190,Q4.R!E:J,6,FALSE),"")</f>
        <v/>
      </c>
    </row>
    <row r="191" spans="2:24" ht="21" customHeight="1">
      <c r="B191" s="10">
        <f t="shared" si="33"/>
        <v>0</v>
      </c>
      <c r="C191" s="10" t="str">
        <f t="shared" si="29"/>
        <v/>
      </c>
      <c r="D191" s="40">
        <f t="shared" si="34"/>
        <v>190</v>
      </c>
      <c r="I191" s="10">
        <v>0.96142768789638156</v>
      </c>
      <c r="J191" s="10" t="str">
        <f t="shared" si="30"/>
        <v/>
      </c>
      <c r="K191" s="10" t="str">
        <f>IFERROR(VLOOKUP(H191,Q1.R!E:J,6,FALSE),"")</f>
        <v/>
      </c>
      <c r="L191" s="10" t="str">
        <f>IFERROR(VLOOKUP(H191,Q2.R!E:J,6,FALSE),"")</f>
        <v/>
      </c>
      <c r="M191" s="10" t="str">
        <f t="shared" si="35"/>
        <v/>
      </c>
      <c r="N191" s="10" t="str">
        <f t="shared" si="36"/>
        <v/>
      </c>
      <c r="O191" s="10" t="str">
        <f t="shared" si="37"/>
        <v/>
      </c>
      <c r="P191" s="10" t="str">
        <f t="shared" si="38"/>
        <v/>
      </c>
      <c r="Q191" s="10">
        <f t="shared" si="31"/>
        <v>0</v>
      </c>
      <c r="R191" s="10" t="str">
        <f ca="1">IFERROR(IF(IFERROR(VLOOKUP(Q191,F.SL!F:O,10,FALSE),0)=0,IF(IFERROR(VLOOKUP(Q191,SF.SL!F:O,10,FALSE),0)=0,N191,IFERROR(VLOOKUP(Q191,SF.SL!F:O,10,FALSE),0)),IFERROR(VLOOKUP(Q191,F.SL!F:O,10,FALSE),0)),"")</f>
        <v/>
      </c>
      <c r="S191" s="10" t="str">
        <f t="shared" ca="1" si="32"/>
        <v/>
      </c>
      <c r="T191" s="10" t="str">
        <f t="shared" ca="1" si="39"/>
        <v/>
      </c>
      <c r="U191" s="10">
        <f t="shared" si="40"/>
        <v>0</v>
      </c>
      <c r="V191" s="65" t="str">
        <f t="shared" si="41"/>
        <v/>
      </c>
      <c r="W191" s="10" t="str">
        <f>IFERROR(VLOOKUP(H191,Q3.R!E:J,6,FALSE),"")</f>
        <v/>
      </c>
      <c r="X191" s="10" t="str">
        <f>IFERROR(VLOOKUP(H191,Q4.R!E:J,6,FALSE),"")</f>
        <v/>
      </c>
    </row>
    <row r="192" spans="2:24" ht="21" customHeight="1">
      <c r="B192" s="10">
        <f t="shared" si="33"/>
        <v>0</v>
      </c>
      <c r="C192" s="10" t="str">
        <f t="shared" si="29"/>
        <v/>
      </c>
      <c r="D192" s="40">
        <f t="shared" si="34"/>
        <v>191</v>
      </c>
      <c r="I192" s="10">
        <v>0.41046363902849359</v>
      </c>
      <c r="J192" s="10" t="str">
        <f t="shared" si="30"/>
        <v/>
      </c>
      <c r="K192" s="10" t="str">
        <f>IFERROR(VLOOKUP(H192,Q1.R!E:J,6,FALSE),"")</f>
        <v/>
      </c>
      <c r="L192" s="10" t="str">
        <f>IFERROR(VLOOKUP(H192,Q2.R!E:J,6,FALSE),"")</f>
        <v/>
      </c>
      <c r="M192" s="10" t="str">
        <f t="shared" si="35"/>
        <v/>
      </c>
      <c r="N192" s="10" t="str">
        <f t="shared" si="36"/>
        <v/>
      </c>
      <c r="O192" s="10" t="str">
        <f t="shared" si="37"/>
        <v/>
      </c>
      <c r="P192" s="10" t="str">
        <f t="shared" si="38"/>
        <v/>
      </c>
      <c r="Q192" s="10">
        <f t="shared" si="31"/>
        <v>0</v>
      </c>
      <c r="R192" s="10" t="str">
        <f ca="1">IFERROR(IF(IFERROR(VLOOKUP(Q192,F.SL!F:O,10,FALSE),0)=0,IF(IFERROR(VLOOKUP(Q192,SF.SL!F:O,10,FALSE),0)=0,N192,IFERROR(VLOOKUP(Q192,SF.SL!F:O,10,FALSE),0)),IFERROR(VLOOKUP(Q192,F.SL!F:O,10,FALSE),0)),"")</f>
        <v/>
      </c>
      <c r="S192" s="10" t="str">
        <f t="shared" ca="1" si="32"/>
        <v/>
      </c>
      <c r="T192" s="10" t="str">
        <f t="shared" ca="1" si="39"/>
        <v/>
      </c>
      <c r="U192" s="10">
        <f t="shared" si="40"/>
        <v>0</v>
      </c>
      <c r="V192" s="65" t="str">
        <f t="shared" si="41"/>
        <v/>
      </c>
      <c r="W192" s="10" t="str">
        <f>IFERROR(VLOOKUP(H192,Q3.R!E:J,6,FALSE),"")</f>
        <v/>
      </c>
      <c r="X192" s="10" t="str">
        <f>IFERROR(VLOOKUP(H192,Q4.R!E:J,6,FALSE),"")</f>
        <v/>
      </c>
    </row>
    <row r="193" spans="2:24" ht="21" customHeight="1">
      <c r="B193" s="10">
        <f t="shared" si="33"/>
        <v>0</v>
      </c>
      <c r="C193" s="10" t="str">
        <f t="shared" si="29"/>
        <v/>
      </c>
      <c r="D193" s="40">
        <f t="shared" si="34"/>
        <v>192</v>
      </c>
      <c r="I193" s="10">
        <v>0.75124896302171196</v>
      </c>
      <c r="J193" s="10" t="str">
        <f t="shared" si="30"/>
        <v/>
      </c>
      <c r="K193" s="10" t="str">
        <f>IFERROR(VLOOKUP(H193,Q1.R!E:J,6,FALSE),"")</f>
        <v/>
      </c>
      <c r="L193" s="10" t="str">
        <f>IFERROR(VLOOKUP(H193,Q2.R!E:J,6,FALSE),"")</f>
        <v/>
      </c>
      <c r="M193" s="10" t="str">
        <f t="shared" si="35"/>
        <v/>
      </c>
      <c r="N193" s="10" t="str">
        <f t="shared" si="36"/>
        <v/>
      </c>
      <c r="O193" s="10" t="str">
        <f t="shared" si="37"/>
        <v/>
      </c>
      <c r="P193" s="10" t="str">
        <f t="shared" si="38"/>
        <v/>
      </c>
      <c r="Q193" s="10">
        <f t="shared" si="31"/>
        <v>0</v>
      </c>
      <c r="R193" s="10" t="str">
        <f ca="1">IFERROR(IF(IFERROR(VLOOKUP(Q193,F.SL!F:O,10,FALSE),0)=0,IF(IFERROR(VLOOKUP(Q193,SF.SL!F:O,10,FALSE),0)=0,N193,IFERROR(VLOOKUP(Q193,SF.SL!F:O,10,FALSE),0)),IFERROR(VLOOKUP(Q193,F.SL!F:O,10,FALSE),0)),"")</f>
        <v/>
      </c>
      <c r="S193" s="10" t="str">
        <f t="shared" ca="1" si="32"/>
        <v/>
      </c>
      <c r="T193" s="10" t="str">
        <f t="shared" ca="1" si="39"/>
        <v/>
      </c>
      <c r="U193" s="10">
        <f t="shared" si="40"/>
        <v>0</v>
      </c>
      <c r="V193" s="65" t="str">
        <f t="shared" si="41"/>
        <v/>
      </c>
      <c r="W193" s="10" t="str">
        <f>IFERROR(VLOOKUP(H193,Q3.R!E:J,6,FALSE),"")</f>
        <v/>
      </c>
      <c r="X193" s="10" t="str">
        <f>IFERROR(VLOOKUP(H193,Q4.R!E:J,6,FALSE),"")</f>
        <v/>
      </c>
    </row>
    <row r="194" spans="2:24" ht="21" customHeight="1">
      <c r="B194" s="10">
        <f t="shared" si="33"/>
        <v>0</v>
      </c>
      <c r="C194" s="10" t="str">
        <f t="shared" ref="C194:C257" si="42">IFERROR(RANK(J194,J:J,1),"")</f>
        <v/>
      </c>
      <c r="D194" s="40">
        <f t="shared" si="34"/>
        <v>193</v>
      </c>
      <c r="I194" s="10">
        <v>0.23000627651833838</v>
      </c>
      <c r="J194" s="10" t="str">
        <f t="shared" ref="J194:J257" si="43">IF(E194&lt;&gt;"",I194,"")</f>
        <v/>
      </c>
      <c r="K194" s="10" t="str">
        <f>IFERROR(VLOOKUP(H194,Q1.R!E:J,6,FALSE),"")</f>
        <v/>
      </c>
      <c r="L194" s="10" t="str">
        <f>IFERROR(VLOOKUP(H194,Q2.R!E:J,6,FALSE),"")</f>
        <v/>
      </c>
      <c r="M194" s="10" t="str">
        <f t="shared" si="35"/>
        <v/>
      </c>
      <c r="N194" s="10" t="str">
        <f t="shared" si="36"/>
        <v/>
      </c>
      <c r="O194" s="10" t="str">
        <f t="shared" si="37"/>
        <v/>
      </c>
      <c r="P194" s="10" t="str">
        <f t="shared" si="38"/>
        <v/>
      </c>
      <c r="Q194" s="10">
        <f t="shared" ref="Q194:Q257" si="44">H194</f>
        <v>0</v>
      </c>
      <c r="R194" s="10" t="str">
        <f ca="1">IFERROR(IF(IFERROR(VLOOKUP(Q194,F.SL!F:O,10,FALSE),0)=0,IF(IFERROR(VLOOKUP(Q194,SF.SL!F:O,10,FALSE),0)=0,N194,IFERROR(VLOOKUP(Q194,SF.SL!F:O,10,FALSE),0)),IFERROR(VLOOKUP(Q194,F.SL!F:O,10,FALSE),0)),"")</f>
        <v/>
      </c>
      <c r="S194" s="10" t="str">
        <f t="shared" ref="S194:S257" ca="1" si="45">IFERROR(R194+J194,"")</f>
        <v/>
      </c>
      <c r="T194" s="10" t="str">
        <f t="shared" ca="1" si="39"/>
        <v/>
      </c>
      <c r="U194" s="10">
        <f t="shared" si="40"/>
        <v>0</v>
      </c>
      <c r="V194" s="65" t="str">
        <f t="shared" si="41"/>
        <v/>
      </c>
      <c r="W194" s="10" t="str">
        <f>IFERROR(VLOOKUP(H194,Q3.R!E:J,6,FALSE),"")</f>
        <v/>
      </c>
      <c r="X194" s="10" t="str">
        <f>IFERROR(VLOOKUP(H194,Q4.R!E:J,6,FALSE),"")</f>
        <v/>
      </c>
    </row>
    <row r="195" spans="2:24" ht="21" customHeight="1">
      <c r="B195" s="10">
        <f t="shared" ref="B195:B258" si="46">H195</f>
        <v>0</v>
      </c>
      <c r="C195" s="10" t="str">
        <f t="shared" si="42"/>
        <v/>
      </c>
      <c r="D195" s="40">
        <f t="shared" ref="D195:D258" si="47">ROW()-1</f>
        <v>194</v>
      </c>
      <c r="I195" s="10">
        <v>0.5485742169059602</v>
      </c>
      <c r="J195" s="10" t="str">
        <f t="shared" si="43"/>
        <v/>
      </c>
      <c r="K195" s="10" t="str">
        <f>IFERROR(VLOOKUP(H195,Q1.R!E:J,6,FALSE),"")</f>
        <v/>
      </c>
      <c r="L195" s="10" t="str">
        <f>IFERROR(VLOOKUP(H195,Q2.R!E:J,6,FALSE),"")</f>
        <v/>
      </c>
      <c r="M195" s="10" t="str">
        <f t="shared" ref="M195:M258" si="48">IFERROR(K195*L195*W195*X195,"")</f>
        <v/>
      </c>
      <c r="N195" s="10" t="str">
        <f t="shared" ref="N195:N258" si="49">IFERROR(RANK(M195,M:M,1),"")</f>
        <v/>
      </c>
      <c r="O195" s="10" t="str">
        <f t="shared" ref="O195:O258" si="50">IFERROR(N195*100+J195,"")</f>
        <v/>
      </c>
      <c r="P195" s="10" t="str">
        <f t="shared" ref="P195:P258" si="51">IFERROR(RANK(O195,O:O,1),"")</f>
        <v/>
      </c>
      <c r="Q195" s="10">
        <f t="shared" si="44"/>
        <v>0</v>
      </c>
      <c r="R195" s="10" t="str">
        <f ca="1">IFERROR(IF(IFERROR(VLOOKUP(Q195,F.SL!F:O,10,FALSE),0)=0,IF(IFERROR(VLOOKUP(Q195,SF.SL!F:O,10,FALSE),0)=0,N195,IFERROR(VLOOKUP(Q195,SF.SL!F:O,10,FALSE),0)),IFERROR(VLOOKUP(Q195,F.SL!F:O,10,FALSE),0)),"")</f>
        <v/>
      </c>
      <c r="S195" s="10" t="str">
        <f t="shared" ca="1" si="45"/>
        <v/>
      </c>
      <c r="T195" s="10" t="str">
        <f t="shared" ref="T195:T258" ca="1" si="52">IFERROR(RANK(S195,S:S,1),"")</f>
        <v/>
      </c>
      <c r="U195" s="10">
        <f t="shared" ref="U195:U258" si="53">Q195</f>
        <v>0</v>
      </c>
      <c r="V195" s="65" t="str">
        <f t="shared" ref="V195:V258" si="54">IFERROR(1/COUNTIF(G:G,G195),"")</f>
        <v/>
      </c>
      <c r="W195" s="10" t="str">
        <f>IFERROR(VLOOKUP(H195,Q3.R!E:J,6,FALSE),"")</f>
        <v/>
      </c>
      <c r="X195" s="10" t="str">
        <f>IFERROR(VLOOKUP(H195,Q4.R!E:J,6,FALSE),"")</f>
        <v/>
      </c>
    </row>
    <row r="196" spans="2:24" ht="21" customHeight="1">
      <c r="B196" s="10">
        <f t="shared" si="46"/>
        <v>0</v>
      </c>
      <c r="C196" s="10" t="str">
        <f t="shared" si="42"/>
        <v/>
      </c>
      <c r="D196" s="40">
        <f t="shared" si="47"/>
        <v>195</v>
      </c>
      <c r="I196" s="10">
        <v>0.46705254806632268</v>
      </c>
      <c r="J196" s="10" t="str">
        <f t="shared" si="43"/>
        <v/>
      </c>
      <c r="K196" s="10" t="str">
        <f>IFERROR(VLOOKUP(H196,Q1.R!E:J,6,FALSE),"")</f>
        <v/>
      </c>
      <c r="L196" s="10" t="str">
        <f>IFERROR(VLOOKUP(H196,Q2.R!E:J,6,FALSE),"")</f>
        <v/>
      </c>
      <c r="M196" s="10" t="str">
        <f t="shared" si="48"/>
        <v/>
      </c>
      <c r="N196" s="10" t="str">
        <f t="shared" si="49"/>
        <v/>
      </c>
      <c r="O196" s="10" t="str">
        <f t="shared" si="50"/>
        <v/>
      </c>
      <c r="P196" s="10" t="str">
        <f t="shared" si="51"/>
        <v/>
      </c>
      <c r="Q196" s="10">
        <f t="shared" si="44"/>
        <v>0</v>
      </c>
      <c r="R196" s="10" t="str">
        <f ca="1">IFERROR(IF(IFERROR(VLOOKUP(Q196,F.SL!F:O,10,FALSE),0)=0,IF(IFERROR(VLOOKUP(Q196,SF.SL!F:O,10,FALSE),0)=0,N196,IFERROR(VLOOKUP(Q196,SF.SL!F:O,10,FALSE),0)),IFERROR(VLOOKUP(Q196,F.SL!F:O,10,FALSE),0)),"")</f>
        <v/>
      </c>
      <c r="S196" s="10" t="str">
        <f t="shared" ca="1" si="45"/>
        <v/>
      </c>
      <c r="T196" s="10" t="str">
        <f t="shared" ca="1" si="52"/>
        <v/>
      </c>
      <c r="U196" s="10">
        <f t="shared" si="53"/>
        <v>0</v>
      </c>
      <c r="V196" s="65" t="str">
        <f t="shared" si="54"/>
        <v/>
      </c>
      <c r="W196" s="10" t="str">
        <f>IFERROR(VLOOKUP(H196,Q3.R!E:J,6,FALSE),"")</f>
        <v/>
      </c>
      <c r="X196" s="10" t="str">
        <f>IFERROR(VLOOKUP(H196,Q4.R!E:J,6,FALSE),"")</f>
        <v/>
      </c>
    </row>
    <row r="197" spans="2:24" ht="21" customHeight="1">
      <c r="B197" s="10">
        <f t="shared" si="46"/>
        <v>0</v>
      </c>
      <c r="C197" s="10" t="str">
        <f t="shared" si="42"/>
        <v/>
      </c>
      <c r="D197" s="40">
        <f t="shared" si="47"/>
        <v>196</v>
      </c>
      <c r="I197" s="10">
        <v>0.32470341931842905</v>
      </c>
      <c r="J197" s="10" t="str">
        <f t="shared" si="43"/>
        <v/>
      </c>
      <c r="K197" s="10" t="str">
        <f>IFERROR(VLOOKUP(H197,Q1.R!E:J,6,FALSE),"")</f>
        <v/>
      </c>
      <c r="L197" s="10" t="str">
        <f>IFERROR(VLOOKUP(H197,Q2.R!E:J,6,FALSE),"")</f>
        <v/>
      </c>
      <c r="M197" s="10" t="str">
        <f t="shared" si="48"/>
        <v/>
      </c>
      <c r="N197" s="10" t="str">
        <f t="shared" si="49"/>
        <v/>
      </c>
      <c r="O197" s="10" t="str">
        <f t="shared" si="50"/>
        <v/>
      </c>
      <c r="P197" s="10" t="str">
        <f t="shared" si="51"/>
        <v/>
      </c>
      <c r="Q197" s="10">
        <f t="shared" si="44"/>
        <v>0</v>
      </c>
      <c r="R197" s="10" t="str">
        <f ca="1">IFERROR(IF(IFERROR(VLOOKUP(Q197,F.SL!F:O,10,FALSE),0)=0,IF(IFERROR(VLOOKUP(Q197,SF.SL!F:O,10,FALSE),0)=0,N197,IFERROR(VLOOKUP(Q197,SF.SL!F:O,10,FALSE),0)),IFERROR(VLOOKUP(Q197,F.SL!F:O,10,FALSE),0)),"")</f>
        <v/>
      </c>
      <c r="S197" s="10" t="str">
        <f t="shared" ca="1" si="45"/>
        <v/>
      </c>
      <c r="T197" s="10" t="str">
        <f t="shared" ca="1" si="52"/>
        <v/>
      </c>
      <c r="U197" s="10">
        <f t="shared" si="53"/>
        <v>0</v>
      </c>
      <c r="V197" s="65" t="str">
        <f t="shared" si="54"/>
        <v/>
      </c>
      <c r="W197" s="10" t="str">
        <f>IFERROR(VLOOKUP(H197,Q3.R!E:J,6,FALSE),"")</f>
        <v/>
      </c>
      <c r="X197" s="10" t="str">
        <f>IFERROR(VLOOKUP(H197,Q4.R!E:J,6,FALSE),"")</f>
        <v/>
      </c>
    </row>
    <row r="198" spans="2:24" ht="21" customHeight="1">
      <c r="B198" s="10">
        <f t="shared" si="46"/>
        <v>0</v>
      </c>
      <c r="C198" s="10" t="str">
        <f t="shared" si="42"/>
        <v/>
      </c>
      <c r="D198" s="40">
        <f t="shared" si="47"/>
        <v>197</v>
      </c>
      <c r="I198" s="10">
        <v>0.36677937227072632</v>
      </c>
      <c r="J198" s="10" t="str">
        <f t="shared" si="43"/>
        <v/>
      </c>
      <c r="K198" s="10" t="str">
        <f>IFERROR(VLOOKUP(H198,Q1.R!E:J,6,FALSE),"")</f>
        <v/>
      </c>
      <c r="L198" s="10" t="str">
        <f>IFERROR(VLOOKUP(H198,Q2.R!E:J,6,FALSE),"")</f>
        <v/>
      </c>
      <c r="M198" s="10" t="str">
        <f t="shared" si="48"/>
        <v/>
      </c>
      <c r="N198" s="10" t="str">
        <f t="shared" si="49"/>
        <v/>
      </c>
      <c r="O198" s="10" t="str">
        <f t="shared" si="50"/>
        <v/>
      </c>
      <c r="P198" s="10" t="str">
        <f t="shared" si="51"/>
        <v/>
      </c>
      <c r="Q198" s="10">
        <f t="shared" si="44"/>
        <v>0</v>
      </c>
      <c r="R198" s="10" t="str">
        <f ca="1">IFERROR(IF(IFERROR(VLOOKUP(Q198,F.SL!F:O,10,FALSE),0)=0,IF(IFERROR(VLOOKUP(Q198,SF.SL!F:O,10,FALSE),0)=0,N198,IFERROR(VLOOKUP(Q198,SF.SL!F:O,10,FALSE),0)),IFERROR(VLOOKUP(Q198,F.SL!F:O,10,FALSE),0)),"")</f>
        <v/>
      </c>
      <c r="S198" s="10" t="str">
        <f t="shared" ca="1" si="45"/>
        <v/>
      </c>
      <c r="T198" s="10" t="str">
        <f t="shared" ca="1" si="52"/>
        <v/>
      </c>
      <c r="U198" s="10">
        <f t="shared" si="53"/>
        <v>0</v>
      </c>
      <c r="V198" s="65" t="str">
        <f t="shared" si="54"/>
        <v/>
      </c>
      <c r="W198" s="10" t="str">
        <f>IFERROR(VLOOKUP(H198,Q3.R!E:J,6,FALSE),"")</f>
        <v/>
      </c>
      <c r="X198" s="10" t="str">
        <f>IFERROR(VLOOKUP(H198,Q4.R!E:J,6,FALSE),"")</f>
        <v/>
      </c>
    </row>
    <row r="199" spans="2:24" ht="21" customHeight="1">
      <c r="B199" s="10">
        <f t="shared" si="46"/>
        <v>0</v>
      </c>
      <c r="C199" s="10" t="str">
        <f t="shared" si="42"/>
        <v/>
      </c>
      <c r="D199" s="40">
        <f t="shared" si="47"/>
        <v>198</v>
      </c>
      <c r="I199" s="10">
        <v>0.54557651883806901</v>
      </c>
      <c r="J199" s="10" t="str">
        <f t="shared" si="43"/>
        <v/>
      </c>
      <c r="K199" s="10" t="str">
        <f>IFERROR(VLOOKUP(H199,Q1.R!E:J,6,FALSE),"")</f>
        <v/>
      </c>
      <c r="L199" s="10" t="str">
        <f>IFERROR(VLOOKUP(H199,Q2.R!E:J,6,FALSE),"")</f>
        <v/>
      </c>
      <c r="M199" s="10" t="str">
        <f t="shared" si="48"/>
        <v/>
      </c>
      <c r="N199" s="10" t="str">
        <f t="shared" si="49"/>
        <v/>
      </c>
      <c r="O199" s="10" t="str">
        <f t="shared" si="50"/>
        <v/>
      </c>
      <c r="P199" s="10" t="str">
        <f t="shared" si="51"/>
        <v/>
      </c>
      <c r="Q199" s="10">
        <f t="shared" si="44"/>
        <v>0</v>
      </c>
      <c r="R199" s="10" t="str">
        <f ca="1">IFERROR(IF(IFERROR(VLOOKUP(Q199,F.SL!F:O,10,FALSE),0)=0,IF(IFERROR(VLOOKUP(Q199,SF.SL!F:O,10,FALSE),0)=0,N199,IFERROR(VLOOKUP(Q199,SF.SL!F:O,10,FALSE),0)),IFERROR(VLOOKUP(Q199,F.SL!F:O,10,FALSE),0)),"")</f>
        <v/>
      </c>
      <c r="S199" s="10" t="str">
        <f t="shared" ca="1" si="45"/>
        <v/>
      </c>
      <c r="T199" s="10" t="str">
        <f t="shared" ca="1" si="52"/>
        <v/>
      </c>
      <c r="U199" s="10">
        <f t="shared" si="53"/>
        <v>0</v>
      </c>
      <c r="V199" s="65" t="str">
        <f t="shared" si="54"/>
        <v/>
      </c>
      <c r="W199" s="10" t="str">
        <f>IFERROR(VLOOKUP(H199,Q3.R!E:J,6,FALSE),"")</f>
        <v/>
      </c>
      <c r="X199" s="10" t="str">
        <f>IFERROR(VLOOKUP(H199,Q4.R!E:J,6,FALSE),"")</f>
        <v/>
      </c>
    </row>
    <row r="200" spans="2:24" ht="21" customHeight="1">
      <c r="B200" s="10">
        <f t="shared" si="46"/>
        <v>0</v>
      </c>
      <c r="C200" s="10" t="str">
        <f t="shared" si="42"/>
        <v/>
      </c>
      <c r="D200" s="40">
        <f t="shared" si="47"/>
        <v>199</v>
      </c>
      <c r="I200" s="10">
        <v>0.36848568004112958</v>
      </c>
      <c r="J200" s="10" t="str">
        <f t="shared" si="43"/>
        <v/>
      </c>
      <c r="K200" s="10" t="str">
        <f>IFERROR(VLOOKUP(H200,Q1.R!E:J,6,FALSE),"")</f>
        <v/>
      </c>
      <c r="L200" s="10" t="str">
        <f>IFERROR(VLOOKUP(H200,Q2.R!E:J,6,FALSE),"")</f>
        <v/>
      </c>
      <c r="M200" s="10" t="str">
        <f t="shared" si="48"/>
        <v/>
      </c>
      <c r="N200" s="10" t="str">
        <f t="shared" si="49"/>
        <v/>
      </c>
      <c r="O200" s="10" t="str">
        <f t="shared" si="50"/>
        <v/>
      </c>
      <c r="P200" s="10" t="str">
        <f t="shared" si="51"/>
        <v/>
      </c>
      <c r="Q200" s="10">
        <f t="shared" si="44"/>
        <v>0</v>
      </c>
      <c r="R200" s="10" t="str">
        <f ca="1">IFERROR(IF(IFERROR(VLOOKUP(Q200,F.SL!F:O,10,FALSE),0)=0,IF(IFERROR(VLOOKUP(Q200,SF.SL!F:O,10,FALSE),0)=0,N200,IFERROR(VLOOKUP(Q200,SF.SL!F:O,10,FALSE),0)),IFERROR(VLOOKUP(Q200,F.SL!F:O,10,FALSE),0)),"")</f>
        <v/>
      </c>
      <c r="S200" s="10" t="str">
        <f t="shared" ca="1" si="45"/>
        <v/>
      </c>
      <c r="T200" s="10" t="str">
        <f t="shared" ca="1" si="52"/>
        <v/>
      </c>
      <c r="U200" s="10">
        <f t="shared" si="53"/>
        <v>0</v>
      </c>
      <c r="V200" s="65" t="str">
        <f t="shared" si="54"/>
        <v/>
      </c>
      <c r="W200" s="10" t="str">
        <f>IFERROR(VLOOKUP(H200,Q3.R!E:J,6,FALSE),"")</f>
        <v/>
      </c>
      <c r="X200" s="10" t="str">
        <f>IFERROR(VLOOKUP(H200,Q4.R!E:J,6,FALSE),"")</f>
        <v/>
      </c>
    </row>
    <row r="201" spans="2:24" ht="21" customHeight="1">
      <c r="B201" s="10">
        <f t="shared" si="46"/>
        <v>0</v>
      </c>
      <c r="C201" s="10" t="str">
        <f t="shared" si="42"/>
        <v/>
      </c>
      <c r="D201" s="40">
        <f t="shared" si="47"/>
        <v>200</v>
      </c>
      <c r="I201" s="10">
        <v>7.4197777882929028E-2</v>
      </c>
      <c r="J201" s="10" t="str">
        <f t="shared" si="43"/>
        <v/>
      </c>
      <c r="K201" s="10" t="str">
        <f>IFERROR(VLOOKUP(H201,Q1.R!E:J,6,FALSE),"")</f>
        <v/>
      </c>
      <c r="L201" s="10" t="str">
        <f>IFERROR(VLOOKUP(H201,Q2.R!E:J,6,FALSE),"")</f>
        <v/>
      </c>
      <c r="M201" s="10" t="str">
        <f t="shared" si="48"/>
        <v/>
      </c>
      <c r="N201" s="10" t="str">
        <f t="shared" si="49"/>
        <v/>
      </c>
      <c r="O201" s="10" t="str">
        <f t="shared" si="50"/>
        <v/>
      </c>
      <c r="P201" s="10" t="str">
        <f t="shared" si="51"/>
        <v/>
      </c>
      <c r="Q201" s="10">
        <f t="shared" si="44"/>
        <v>0</v>
      </c>
      <c r="R201" s="10" t="str">
        <f ca="1">IFERROR(IF(IFERROR(VLOOKUP(Q201,F.SL!F:O,10,FALSE),0)=0,IF(IFERROR(VLOOKUP(Q201,SF.SL!F:O,10,FALSE),0)=0,N201,IFERROR(VLOOKUP(Q201,SF.SL!F:O,10,FALSE),0)),IFERROR(VLOOKUP(Q201,F.SL!F:O,10,FALSE),0)),"")</f>
        <v/>
      </c>
      <c r="S201" s="10" t="str">
        <f t="shared" ca="1" si="45"/>
        <v/>
      </c>
      <c r="T201" s="10" t="str">
        <f t="shared" ca="1" si="52"/>
        <v/>
      </c>
      <c r="U201" s="10">
        <f t="shared" si="53"/>
        <v>0</v>
      </c>
      <c r="V201" s="65" t="str">
        <f t="shared" si="54"/>
        <v/>
      </c>
      <c r="W201" s="10" t="str">
        <f>IFERROR(VLOOKUP(H201,Q3.R!E:J,6,FALSE),"")</f>
        <v/>
      </c>
      <c r="X201" s="10" t="str">
        <f>IFERROR(VLOOKUP(H201,Q4.R!E:J,6,FALSE),"")</f>
        <v/>
      </c>
    </row>
    <row r="202" spans="2:24" ht="21" customHeight="1">
      <c r="B202" s="10">
        <f t="shared" si="46"/>
        <v>0</v>
      </c>
      <c r="C202" s="10" t="str">
        <f t="shared" si="42"/>
        <v/>
      </c>
      <c r="D202" s="40">
        <f t="shared" si="47"/>
        <v>201</v>
      </c>
      <c r="I202" s="10">
        <v>0.91531607812253346</v>
      </c>
      <c r="J202" s="10" t="str">
        <f t="shared" si="43"/>
        <v/>
      </c>
      <c r="K202" s="10" t="str">
        <f>IFERROR(VLOOKUP(H202,Q1.R!E:J,6,FALSE),"")</f>
        <v/>
      </c>
      <c r="L202" s="10" t="str">
        <f>IFERROR(VLOOKUP(H202,Q2.R!E:J,6,FALSE),"")</f>
        <v/>
      </c>
      <c r="M202" s="10" t="str">
        <f t="shared" si="48"/>
        <v/>
      </c>
      <c r="N202" s="10" t="str">
        <f t="shared" si="49"/>
        <v/>
      </c>
      <c r="O202" s="10" t="str">
        <f t="shared" si="50"/>
        <v/>
      </c>
      <c r="P202" s="10" t="str">
        <f t="shared" si="51"/>
        <v/>
      </c>
      <c r="Q202" s="10">
        <f t="shared" si="44"/>
        <v>0</v>
      </c>
      <c r="R202" s="10" t="str">
        <f ca="1">IFERROR(IF(IFERROR(VLOOKUP(Q202,F.SL!F:O,10,FALSE),0)=0,IF(IFERROR(VLOOKUP(Q202,SF.SL!F:O,10,FALSE),0)=0,N202,IFERROR(VLOOKUP(Q202,SF.SL!F:O,10,FALSE),0)),IFERROR(VLOOKUP(Q202,F.SL!F:O,10,FALSE),0)),"")</f>
        <v/>
      </c>
      <c r="S202" s="10" t="str">
        <f t="shared" ca="1" si="45"/>
        <v/>
      </c>
      <c r="T202" s="10" t="str">
        <f t="shared" ca="1" si="52"/>
        <v/>
      </c>
      <c r="U202" s="10">
        <f t="shared" si="53"/>
        <v>0</v>
      </c>
      <c r="V202" s="65" t="str">
        <f t="shared" si="54"/>
        <v/>
      </c>
      <c r="W202" s="10" t="str">
        <f>IFERROR(VLOOKUP(H202,Q3.R!E:J,6,FALSE),"")</f>
        <v/>
      </c>
      <c r="X202" s="10" t="str">
        <f>IFERROR(VLOOKUP(H202,Q4.R!E:J,6,FALSE),"")</f>
        <v/>
      </c>
    </row>
    <row r="203" spans="2:24" ht="21" customHeight="1">
      <c r="B203" s="10">
        <f t="shared" si="46"/>
        <v>0</v>
      </c>
      <c r="C203" s="10" t="str">
        <f t="shared" si="42"/>
        <v/>
      </c>
      <c r="D203" s="40">
        <f t="shared" si="47"/>
        <v>202</v>
      </c>
      <c r="I203" s="10">
        <v>0.51161001691818819</v>
      </c>
      <c r="J203" s="10" t="str">
        <f t="shared" si="43"/>
        <v/>
      </c>
      <c r="K203" s="10" t="str">
        <f>IFERROR(VLOOKUP(H203,Q1.R!E:J,6,FALSE),"")</f>
        <v/>
      </c>
      <c r="L203" s="10" t="str">
        <f>IFERROR(VLOOKUP(H203,Q2.R!E:J,6,FALSE),"")</f>
        <v/>
      </c>
      <c r="M203" s="10" t="str">
        <f t="shared" si="48"/>
        <v/>
      </c>
      <c r="N203" s="10" t="str">
        <f t="shared" si="49"/>
        <v/>
      </c>
      <c r="O203" s="10" t="str">
        <f t="shared" si="50"/>
        <v/>
      </c>
      <c r="P203" s="10" t="str">
        <f t="shared" si="51"/>
        <v/>
      </c>
      <c r="Q203" s="10">
        <f t="shared" si="44"/>
        <v>0</v>
      </c>
      <c r="R203" s="10" t="str">
        <f ca="1">IFERROR(IF(IFERROR(VLOOKUP(Q203,F.SL!F:O,10,FALSE),0)=0,IF(IFERROR(VLOOKUP(Q203,SF.SL!F:O,10,FALSE),0)=0,N203,IFERROR(VLOOKUP(Q203,SF.SL!F:O,10,FALSE),0)),IFERROR(VLOOKUP(Q203,F.SL!F:O,10,FALSE),0)),"")</f>
        <v/>
      </c>
      <c r="S203" s="10" t="str">
        <f t="shared" ca="1" si="45"/>
        <v/>
      </c>
      <c r="T203" s="10" t="str">
        <f t="shared" ca="1" si="52"/>
        <v/>
      </c>
      <c r="U203" s="10">
        <f t="shared" si="53"/>
        <v>0</v>
      </c>
      <c r="V203" s="65" t="str">
        <f t="shared" si="54"/>
        <v/>
      </c>
      <c r="W203" s="10" t="str">
        <f>IFERROR(VLOOKUP(H203,Q3.R!E:J,6,FALSE),"")</f>
        <v/>
      </c>
      <c r="X203" s="10" t="str">
        <f>IFERROR(VLOOKUP(H203,Q4.R!E:J,6,FALSE),"")</f>
        <v/>
      </c>
    </row>
    <row r="204" spans="2:24" ht="21" customHeight="1">
      <c r="B204" s="10">
        <f t="shared" si="46"/>
        <v>0</v>
      </c>
      <c r="C204" s="10" t="str">
        <f t="shared" si="42"/>
        <v/>
      </c>
      <c r="D204" s="40">
        <f t="shared" si="47"/>
        <v>203</v>
      </c>
      <c r="I204" s="10">
        <v>0.38884936215092614</v>
      </c>
      <c r="J204" s="10" t="str">
        <f t="shared" si="43"/>
        <v/>
      </c>
      <c r="K204" s="10" t="str">
        <f>IFERROR(VLOOKUP(H204,Q1.R!E:J,6,FALSE),"")</f>
        <v/>
      </c>
      <c r="L204" s="10" t="str">
        <f>IFERROR(VLOOKUP(H204,Q2.R!E:J,6,FALSE),"")</f>
        <v/>
      </c>
      <c r="M204" s="10" t="str">
        <f t="shared" si="48"/>
        <v/>
      </c>
      <c r="N204" s="10" t="str">
        <f t="shared" si="49"/>
        <v/>
      </c>
      <c r="O204" s="10" t="str">
        <f t="shared" si="50"/>
        <v/>
      </c>
      <c r="P204" s="10" t="str">
        <f t="shared" si="51"/>
        <v/>
      </c>
      <c r="Q204" s="10">
        <f t="shared" si="44"/>
        <v>0</v>
      </c>
      <c r="R204" s="10" t="str">
        <f ca="1">IFERROR(IF(IFERROR(VLOOKUP(Q204,F.SL!F:O,10,FALSE),0)=0,IF(IFERROR(VLOOKUP(Q204,SF.SL!F:O,10,FALSE),0)=0,N204,IFERROR(VLOOKUP(Q204,SF.SL!F:O,10,FALSE),0)),IFERROR(VLOOKUP(Q204,F.SL!F:O,10,FALSE),0)),"")</f>
        <v/>
      </c>
      <c r="S204" s="10" t="str">
        <f t="shared" ca="1" si="45"/>
        <v/>
      </c>
      <c r="T204" s="10" t="str">
        <f t="shared" ca="1" si="52"/>
        <v/>
      </c>
      <c r="U204" s="10">
        <f t="shared" si="53"/>
        <v>0</v>
      </c>
      <c r="V204" s="65" t="str">
        <f t="shared" si="54"/>
        <v/>
      </c>
      <c r="W204" s="10" t="str">
        <f>IFERROR(VLOOKUP(H204,Q3.R!E:J,6,FALSE),"")</f>
        <v/>
      </c>
      <c r="X204" s="10" t="str">
        <f>IFERROR(VLOOKUP(H204,Q4.R!E:J,6,FALSE),"")</f>
        <v/>
      </c>
    </row>
    <row r="205" spans="2:24" ht="21" customHeight="1">
      <c r="B205" s="10">
        <f t="shared" si="46"/>
        <v>0</v>
      </c>
      <c r="C205" s="10" t="str">
        <f t="shared" si="42"/>
        <v/>
      </c>
      <c r="D205" s="40">
        <f t="shared" si="47"/>
        <v>204</v>
      </c>
      <c r="I205" s="10">
        <v>0.52626587839538219</v>
      </c>
      <c r="J205" s="10" t="str">
        <f t="shared" si="43"/>
        <v/>
      </c>
      <c r="K205" s="10" t="str">
        <f>IFERROR(VLOOKUP(H205,Q1.R!E:J,6,FALSE),"")</f>
        <v/>
      </c>
      <c r="L205" s="10" t="str">
        <f>IFERROR(VLOOKUP(H205,Q2.R!E:J,6,FALSE),"")</f>
        <v/>
      </c>
      <c r="M205" s="10" t="str">
        <f t="shared" si="48"/>
        <v/>
      </c>
      <c r="N205" s="10" t="str">
        <f t="shared" si="49"/>
        <v/>
      </c>
      <c r="O205" s="10" t="str">
        <f t="shared" si="50"/>
        <v/>
      </c>
      <c r="P205" s="10" t="str">
        <f t="shared" si="51"/>
        <v/>
      </c>
      <c r="Q205" s="10">
        <f t="shared" si="44"/>
        <v>0</v>
      </c>
      <c r="R205" s="10" t="str">
        <f ca="1">IFERROR(IF(IFERROR(VLOOKUP(Q205,F.SL!F:O,10,FALSE),0)=0,IF(IFERROR(VLOOKUP(Q205,SF.SL!F:O,10,FALSE),0)=0,N205,IFERROR(VLOOKUP(Q205,SF.SL!F:O,10,FALSE),0)),IFERROR(VLOOKUP(Q205,F.SL!F:O,10,FALSE),0)),"")</f>
        <v/>
      </c>
      <c r="S205" s="10" t="str">
        <f t="shared" ca="1" si="45"/>
        <v/>
      </c>
      <c r="T205" s="10" t="str">
        <f t="shared" ca="1" si="52"/>
        <v/>
      </c>
      <c r="U205" s="10">
        <f t="shared" si="53"/>
        <v>0</v>
      </c>
      <c r="V205" s="65" t="str">
        <f t="shared" si="54"/>
        <v/>
      </c>
      <c r="W205" s="10" t="str">
        <f>IFERROR(VLOOKUP(H205,Q3.R!E:J,6,FALSE),"")</f>
        <v/>
      </c>
      <c r="X205" s="10" t="str">
        <f>IFERROR(VLOOKUP(H205,Q4.R!E:J,6,FALSE),"")</f>
        <v/>
      </c>
    </row>
    <row r="206" spans="2:24" ht="21" customHeight="1">
      <c r="B206" s="10">
        <f t="shared" si="46"/>
        <v>0</v>
      </c>
      <c r="C206" s="10" t="str">
        <f t="shared" si="42"/>
        <v/>
      </c>
      <c r="D206" s="40">
        <f t="shared" si="47"/>
        <v>205</v>
      </c>
      <c r="I206" s="10">
        <v>0.95865240060091073</v>
      </c>
      <c r="J206" s="10" t="str">
        <f t="shared" si="43"/>
        <v/>
      </c>
      <c r="K206" s="10" t="str">
        <f>IFERROR(VLOOKUP(H206,Q1.R!E:J,6,FALSE),"")</f>
        <v/>
      </c>
      <c r="L206" s="10" t="str">
        <f>IFERROR(VLOOKUP(H206,Q2.R!E:J,6,FALSE),"")</f>
        <v/>
      </c>
      <c r="M206" s="10" t="str">
        <f t="shared" si="48"/>
        <v/>
      </c>
      <c r="N206" s="10" t="str">
        <f t="shared" si="49"/>
        <v/>
      </c>
      <c r="O206" s="10" t="str">
        <f t="shared" si="50"/>
        <v/>
      </c>
      <c r="P206" s="10" t="str">
        <f t="shared" si="51"/>
        <v/>
      </c>
      <c r="Q206" s="10">
        <f t="shared" si="44"/>
        <v>0</v>
      </c>
      <c r="R206" s="10" t="str">
        <f ca="1">IFERROR(IF(IFERROR(VLOOKUP(Q206,F.SL!F:O,10,FALSE),0)=0,IF(IFERROR(VLOOKUP(Q206,SF.SL!F:O,10,FALSE),0)=0,N206,IFERROR(VLOOKUP(Q206,SF.SL!F:O,10,FALSE),0)),IFERROR(VLOOKUP(Q206,F.SL!F:O,10,FALSE),0)),"")</f>
        <v/>
      </c>
      <c r="S206" s="10" t="str">
        <f t="shared" ca="1" si="45"/>
        <v/>
      </c>
      <c r="T206" s="10" t="str">
        <f t="shared" ca="1" si="52"/>
        <v/>
      </c>
      <c r="U206" s="10">
        <f t="shared" si="53"/>
        <v>0</v>
      </c>
      <c r="V206" s="65" t="str">
        <f t="shared" si="54"/>
        <v/>
      </c>
      <c r="W206" s="10" t="str">
        <f>IFERROR(VLOOKUP(H206,Q3.R!E:J,6,FALSE),"")</f>
        <v/>
      </c>
      <c r="X206" s="10" t="str">
        <f>IFERROR(VLOOKUP(H206,Q4.R!E:J,6,FALSE),"")</f>
        <v/>
      </c>
    </row>
    <row r="207" spans="2:24" ht="21" customHeight="1">
      <c r="B207" s="10">
        <f t="shared" si="46"/>
        <v>0</v>
      </c>
      <c r="C207" s="10" t="str">
        <f t="shared" si="42"/>
        <v/>
      </c>
      <c r="D207" s="40">
        <f t="shared" si="47"/>
        <v>206</v>
      </c>
      <c r="I207" s="10">
        <v>0.76055254805516903</v>
      </c>
      <c r="J207" s="10" t="str">
        <f t="shared" si="43"/>
        <v/>
      </c>
      <c r="K207" s="10" t="str">
        <f>IFERROR(VLOOKUP(H207,Q1.R!E:J,6,FALSE),"")</f>
        <v/>
      </c>
      <c r="L207" s="10" t="str">
        <f>IFERROR(VLOOKUP(H207,Q2.R!E:J,6,FALSE),"")</f>
        <v/>
      </c>
      <c r="M207" s="10" t="str">
        <f t="shared" si="48"/>
        <v/>
      </c>
      <c r="N207" s="10" t="str">
        <f t="shared" si="49"/>
        <v/>
      </c>
      <c r="O207" s="10" t="str">
        <f t="shared" si="50"/>
        <v/>
      </c>
      <c r="P207" s="10" t="str">
        <f t="shared" si="51"/>
        <v/>
      </c>
      <c r="Q207" s="10">
        <f t="shared" si="44"/>
        <v>0</v>
      </c>
      <c r="R207" s="10" t="str">
        <f ca="1">IFERROR(IF(IFERROR(VLOOKUP(Q207,F.SL!F:O,10,FALSE),0)=0,IF(IFERROR(VLOOKUP(Q207,SF.SL!F:O,10,FALSE),0)=0,N207,IFERROR(VLOOKUP(Q207,SF.SL!F:O,10,FALSE),0)),IFERROR(VLOOKUP(Q207,F.SL!F:O,10,FALSE),0)),"")</f>
        <v/>
      </c>
      <c r="S207" s="10" t="str">
        <f t="shared" ca="1" si="45"/>
        <v/>
      </c>
      <c r="T207" s="10" t="str">
        <f t="shared" ca="1" si="52"/>
        <v/>
      </c>
      <c r="U207" s="10">
        <f t="shared" si="53"/>
        <v>0</v>
      </c>
      <c r="V207" s="65" t="str">
        <f t="shared" si="54"/>
        <v/>
      </c>
      <c r="W207" s="10" t="str">
        <f>IFERROR(VLOOKUP(H207,Q3.R!E:J,6,FALSE),"")</f>
        <v/>
      </c>
      <c r="X207" s="10" t="str">
        <f>IFERROR(VLOOKUP(H207,Q4.R!E:J,6,FALSE),"")</f>
        <v/>
      </c>
    </row>
    <row r="208" spans="2:24" ht="21" customHeight="1">
      <c r="B208" s="10">
        <f t="shared" si="46"/>
        <v>0</v>
      </c>
      <c r="C208" s="10" t="str">
        <f t="shared" si="42"/>
        <v/>
      </c>
      <c r="D208" s="40">
        <f t="shared" si="47"/>
        <v>207</v>
      </c>
      <c r="I208" s="10">
        <v>0.48062131591160806</v>
      </c>
      <c r="J208" s="10" t="str">
        <f t="shared" si="43"/>
        <v/>
      </c>
      <c r="K208" s="10" t="str">
        <f>IFERROR(VLOOKUP(H208,Q1.R!E:J,6,FALSE),"")</f>
        <v/>
      </c>
      <c r="L208" s="10" t="str">
        <f>IFERROR(VLOOKUP(H208,Q2.R!E:J,6,FALSE),"")</f>
        <v/>
      </c>
      <c r="M208" s="10" t="str">
        <f t="shared" si="48"/>
        <v/>
      </c>
      <c r="N208" s="10" t="str">
        <f t="shared" si="49"/>
        <v/>
      </c>
      <c r="O208" s="10" t="str">
        <f t="shared" si="50"/>
        <v/>
      </c>
      <c r="P208" s="10" t="str">
        <f t="shared" si="51"/>
        <v/>
      </c>
      <c r="Q208" s="10">
        <f t="shared" si="44"/>
        <v>0</v>
      </c>
      <c r="R208" s="10" t="str">
        <f ca="1">IFERROR(IF(IFERROR(VLOOKUP(Q208,F.SL!F:O,10,FALSE),0)=0,IF(IFERROR(VLOOKUP(Q208,SF.SL!F:O,10,FALSE),0)=0,N208,IFERROR(VLOOKUP(Q208,SF.SL!F:O,10,FALSE),0)),IFERROR(VLOOKUP(Q208,F.SL!F:O,10,FALSE),0)),"")</f>
        <v/>
      </c>
      <c r="S208" s="10" t="str">
        <f t="shared" ca="1" si="45"/>
        <v/>
      </c>
      <c r="T208" s="10" t="str">
        <f t="shared" ca="1" si="52"/>
        <v/>
      </c>
      <c r="U208" s="10">
        <f t="shared" si="53"/>
        <v>0</v>
      </c>
      <c r="V208" s="65" t="str">
        <f t="shared" si="54"/>
        <v/>
      </c>
      <c r="W208" s="10" t="str">
        <f>IFERROR(VLOOKUP(H208,Q3.R!E:J,6,FALSE),"")</f>
        <v/>
      </c>
      <c r="X208" s="10" t="str">
        <f>IFERROR(VLOOKUP(H208,Q4.R!E:J,6,FALSE),"")</f>
        <v/>
      </c>
    </row>
    <row r="209" spans="2:24" ht="21" customHeight="1">
      <c r="B209" s="10">
        <f t="shared" si="46"/>
        <v>0</v>
      </c>
      <c r="C209" s="10" t="str">
        <f t="shared" si="42"/>
        <v/>
      </c>
      <c r="D209" s="40">
        <f t="shared" si="47"/>
        <v>208</v>
      </c>
      <c r="I209" s="10">
        <v>0.71949026314120956</v>
      </c>
      <c r="J209" s="10" t="str">
        <f t="shared" si="43"/>
        <v/>
      </c>
      <c r="K209" s="10" t="str">
        <f>IFERROR(VLOOKUP(H209,Q1.R!E:J,6,FALSE),"")</f>
        <v/>
      </c>
      <c r="L209" s="10" t="str">
        <f>IFERROR(VLOOKUP(H209,Q2.R!E:J,6,FALSE),"")</f>
        <v/>
      </c>
      <c r="M209" s="10" t="str">
        <f t="shared" si="48"/>
        <v/>
      </c>
      <c r="N209" s="10" t="str">
        <f t="shared" si="49"/>
        <v/>
      </c>
      <c r="O209" s="10" t="str">
        <f t="shared" si="50"/>
        <v/>
      </c>
      <c r="P209" s="10" t="str">
        <f t="shared" si="51"/>
        <v/>
      </c>
      <c r="Q209" s="10">
        <f t="shared" si="44"/>
        <v>0</v>
      </c>
      <c r="R209" s="10" t="str">
        <f ca="1">IFERROR(IF(IFERROR(VLOOKUP(Q209,F.SL!F:O,10,FALSE),0)=0,IF(IFERROR(VLOOKUP(Q209,SF.SL!F:O,10,FALSE),0)=0,N209,IFERROR(VLOOKUP(Q209,SF.SL!F:O,10,FALSE),0)),IFERROR(VLOOKUP(Q209,F.SL!F:O,10,FALSE),0)),"")</f>
        <v/>
      </c>
      <c r="S209" s="10" t="str">
        <f t="shared" ca="1" si="45"/>
        <v/>
      </c>
      <c r="T209" s="10" t="str">
        <f t="shared" ca="1" si="52"/>
        <v/>
      </c>
      <c r="U209" s="10">
        <f t="shared" si="53"/>
        <v>0</v>
      </c>
      <c r="V209" s="65" t="str">
        <f t="shared" si="54"/>
        <v/>
      </c>
      <c r="W209" s="10" t="str">
        <f>IFERROR(VLOOKUP(H209,Q3.R!E:J,6,FALSE),"")</f>
        <v/>
      </c>
      <c r="X209" s="10" t="str">
        <f>IFERROR(VLOOKUP(H209,Q4.R!E:J,6,FALSE),"")</f>
        <v/>
      </c>
    </row>
    <row r="210" spans="2:24" ht="21" customHeight="1">
      <c r="B210" s="10">
        <f t="shared" si="46"/>
        <v>0</v>
      </c>
      <c r="C210" s="10" t="str">
        <f t="shared" si="42"/>
        <v/>
      </c>
      <c r="D210" s="40">
        <f t="shared" si="47"/>
        <v>209</v>
      </c>
      <c r="I210" s="10">
        <v>0.41985305942546736</v>
      </c>
      <c r="J210" s="10" t="str">
        <f t="shared" si="43"/>
        <v/>
      </c>
      <c r="K210" s="10" t="str">
        <f>IFERROR(VLOOKUP(H210,Q1.R!E:J,6,FALSE),"")</f>
        <v/>
      </c>
      <c r="L210" s="10" t="str">
        <f>IFERROR(VLOOKUP(H210,Q2.R!E:J,6,FALSE),"")</f>
        <v/>
      </c>
      <c r="M210" s="10" t="str">
        <f t="shared" si="48"/>
        <v/>
      </c>
      <c r="N210" s="10" t="str">
        <f t="shared" si="49"/>
        <v/>
      </c>
      <c r="O210" s="10" t="str">
        <f t="shared" si="50"/>
        <v/>
      </c>
      <c r="P210" s="10" t="str">
        <f t="shared" si="51"/>
        <v/>
      </c>
      <c r="Q210" s="10">
        <f t="shared" si="44"/>
        <v>0</v>
      </c>
      <c r="R210" s="10" t="str">
        <f ca="1">IFERROR(IF(IFERROR(VLOOKUP(Q210,F.SL!F:O,10,FALSE),0)=0,IF(IFERROR(VLOOKUP(Q210,SF.SL!F:O,10,FALSE),0)=0,N210,IFERROR(VLOOKUP(Q210,SF.SL!F:O,10,FALSE),0)),IFERROR(VLOOKUP(Q210,F.SL!F:O,10,FALSE),0)),"")</f>
        <v/>
      </c>
      <c r="S210" s="10" t="str">
        <f t="shared" ca="1" si="45"/>
        <v/>
      </c>
      <c r="T210" s="10" t="str">
        <f t="shared" ca="1" si="52"/>
        <v/>
      </c>
      <c r="U210" s="10">
        <f t="shared" si="53"/>
        <v>0</v>
      </c>
      <c r="V210" s="65" t="str">
        <f t="shared" si="54"/>
        <v/>
      </c>
      <c r="W210" s="10" t="str">
        <f>IFERROR(VLOOKUP(H210,Q3.R!E:J,6,FALSE),"")</f>
        <v/>
      </c>
      <c r="X210" s="10" t="str">
        <f>IFERROR(VLOOKUP(H210,Q4.R!E:J,6,FALSE),"")</f>
        <v/>
      </c>
    </row>
    <row r="211" spans="2:24" ht="21" customHeight="1">
      <c r="B211" s="10">
        <f t="shared" si="46"/>
        <v>0</v>
      </c>
      <c r="C211" s="10" t="str">
        <f t="shared" si="42"/>
        <v/>
      </c>
      <c r="D211" s="40">
        <f t="shared" si="47"/>
        <v>210</v>
      </c>
      <c r="I211" s="10">
        <v>0.25039504401401236</v>
      </c>
      <c r="J211" s="10" t="str">
        <f t="shared" si="43"/>
        <v/>
      </c>
      <c r="K211" s="10" t="str">
        <f>IFERROR(VLOOKUP(H211,Q1.R!E:J,6,FALSE),"")</f>
        <v/>
      </c>
      <c r="L211" s="10" t="str">
        <f>IFERROR(VLOOKUP(H211,Q2.R!E:J,6,FALSE),"")</f>
        <v/>
      </c>
      <c r="M211" s="10" t="str">
        <f t="shared" si="48"/>
        <v/>
      </c>
      <c r="N211" s="10" t="str">
        <f t="shared" si="49"/>
        <v/>
      </c>
      <c r="O211" s="10" t="str">
        <f t="shared" si="50"/>
        <v/>
      </c>
      <c r="P211" s="10" t="str">
        <f t="shared" si="51"/>
        <v/>
      </c>
      <c r="Q211" s="10">
        <f t="shared" si="44"/>
        <v>0</v>
      </c>
      <c r="R211" s="10" t="str">
        <f ca="1">IFERROR(IF(IFERROR(VLOOKUP(Q211,F.SL!F:O,10,FALSE),0)=0,IF(IFERROR(VLOOKUP(Q211,SF.SL!F:O,10,FALSE),0)=0,N211,IFERROR(VLOOKUP(Q211,SF.SL!F:O,10,FALSE),0)),IFERROR(VLOOKUP(Q211,F.SL!F:O,10,FALSE),0)),"")</f>
        <v/>
      </c>
      <c r="S211" s="10" t="str">
        <f t="shared" ca="1" si="45"/>
        <v/>
      </c>
      <c r="T211" s="10" t="str">
        <f t="shared" ca="1" si="52"/>
        <v/>
      </c>
      <c r="U211" s="10">
        <f t="shared" si="53"/>
        <v>0</v>
      </c>
      <c r="V211" s="65" t="str">
        <f t="shared" si="54"/>
        <v/>
      </c>
      <c r="W211" s="10" t="str">
        <f>IFERROR(VLOOKUP(H211,Q3.R!E:J,6,FALSE),"")</f>
        <v/>
      </c>
      <c r="X211" s="10" t="str">
        <f>IFERROR(VLOOKUP(H211,Q4.R!E:J,6,FALSE),"")</f>
        <v/>
      </c>
    </row>
    <row r="212" spans="2:24" ht="21" customHeight="1">
      <c r="B212" s="10">
        <f t="shared" si="46"/>
        <v>0</v>
      </c>
      <c r="C212" s="10" t="str">
        <f t="shared" si="42"/>
        <v/>
      </c>
      <c r="D212" s="40">
        <f t="shared" si="47"/>
        <v>211</v>
      </c>
      <c r="I212" s="10">
        <v>0.66710311077743079</v>
      </c>
      <c r="J212" s="10" t="str">
        <f t="shared" si="43"/>
        <v/>
      </c>
      <c r="K212" s="10" t="str">
        <f>IFERROR(VLOOKUP(H212,Q1.R!E:J,6,FALSE),"")</f>
        <v/>
      </c>
      <c r="L212" s="10" t="str">
        <f>IFERROR(VLOOKUP(H212,Q2.R!E:J,6,FALSE),"")</f>
        <v/>
      </c>
      <c r="M212" s="10" t="str">
        <f t="shared" si="48"/>
        <v/>
      </c>
      <c r="N212" s="10" t="str">
        <f t="shared" si="49"/>
        <v/>
      </c>
      <c r="O212" s="10" t="str">
        <f t="shared" si="50"/>
        <v/>
      </c>
      <c r="P212" s="10" t="str">
        <f t="shared" si="51"/>
        <v/>
      </c>
      <c r="Q212" s="10">
        <f t="shared" si="44"/>
        <v>0</v>
      </c>
      <c r="R212" s="10" t="str">
        <f ca="1">IFERROR(IF(IFERROR(VLOOKUP(Q212,F.SL!F:O,10,FALSE),0)=0,IF(IFERROR(VLOOKUP(Q212,SF.SL!F:O,10,FALSE),0)=0,N212,IFERROR(VLOOKUP(Q212,SF.SL!F:O,10,FALSE),0)),IFERROR(VLOOKUP(Q212,F.SL!F:O,10,FALSE),0)),"")</f>
        <v/>
      </c>
      <c r="S212" s="10" t="str">
        <f t="shared" ca="1" si="45"/>
        <v/>
      </c>
      <c r="T212" s="10" t="str">
        <f t="shared" ca="1" si="52"/>
        <v/>
      </c>
      <c r="U212" s="10">
        <f t="shared" si="53"/>
        <v>0</v>
      </c>
      <c r="V212" s="65" t="str">
        <f t="shared" si="54"/>
        <v/>
      </c>
      <c r="W212" s="10" t="str">
        <f>IFERROR(VLOOKUP(H212,Q3.R!E:J,6,FALSE),"")</f>
        <v/>
      </c>
      <c r="X212" s="10" t="str">
        <f>IFERROR(VLOOKUP(H212,Q4.R!E:J,6,FALSE),"")</f>
        <v/>
      </c>
    </row>
    <row r="213" spans="2:24" ht="21" customHeight="1">
      <c r="B213" s="10">
        <f t="shared" si="46"/>
        <v>0</v>
      </c>
      <c r="C213" s="10" t="str">
        <f t="shared" si="42"/>
        <v/>
      </c>
      <c r="D213" s="40">
        <f t="shared" si="47"/>
        <v>212</v>
      </c>
      <c r="I213" s="10">
        <v>0.56271677377341756</v>
      </c>
      <c r="J213" s="10" t="str">
        <f t="shared" si="43"/>
        <v/>
      </c>
      <c r="K213" s="10" t="str">
        <f>IFERROR(VLOOKUP(H213,Q1.R!E:J,6,FALSE),"")</f>
        <v/>
      </c>
      <c r="L213" s="10" t="str">
        <f>IFERROR(VLOOKUP(H213,Q2.R!E:J,6,FALSE),"")</f>
        <v/>
      </c>
      <c r="M213" s="10" t="str">
        <f t="shared" si="48"/>
        <v/>
      </c>
      <c r="N213" s="10" t="str">
        <f t="shared" si="49"/>
        <v/>
      </c>
      <c r="O213" s="10" t="str">
        <f t="shared" si="50"/>
        <v/>
      </c>
      <c r="P213" s="10" t="str">
        <f t="shared" si="51"/>
        <v/>
      </c>
      <c r="Q213" s="10">
        <f t="shared" si="44"/>
        <v>0</v>
      </c>
      <c r="R213" s="10" t="str">
        <f ca="1">IFERROR(IF(IFERROR(VLOOKUP(Q213,F.SL!F:O,10,FALSE),0)=0,IF(IFERROR(VLOOKUP(Q213,SF.SL!F:O,10,FALSE),0)=0,N213,IFERROR(VLOOKUP(Q213,SF.SL!F:O,10,FALSE),0)),IFERROR(VLOOKUP(Q213,F.SL!F:O,10,FALSE),0)),"")</f>
        <v/>
      </c>
      <c r="S213" s="10" t="str">
        <f t="shared" ca="1" si="45"/>
        <v/>
      </c>
      <c r="T213" s="10" t="str">
        <f t="shared" ca="1" si="52"/>
        <v/>
      </c>
      <c r="U213" s="10">
        <f t="shared" si="53"/>
        <v>0</v>
      </c>
      <c r="V213" s="65" t="str">
        <f t="shared" si="54"/>
        <v/>
      </c>
      <c r="W213" s="10" t="str">
        <f>IFERROR(VLOOKUP(H213,Q3.R!E:J,6,FALSE),"")</f>
        <v/>
      </c>
      <c r="X213" s="10" t="str">
        <f>IFERROR(VLOOKUP(H213,Q4.R!E:J,6,FALSE),"")</f>
        <v/>
      </c>
    </row>
    <row r="214" spans="2:24" ht="21" customHeight="1">
      <c r="B214" s="10">
        <f t="shared" si="46"/>
        <v>0</v>
      </c>
      <c r="C214" s="10" t="str">
        <f t="shared" si="42"/>
        <v/>
      </c>
      <c r="D214" s="40">
        <f t="shared" si="47"/>
        <v>213</v>
      </c>
      <c r="I214" s="10">
        <v>0.40587898468570138</v>
      </c>
      <c r="J214" s="10" t="str">
        <f t="shared" si="43"/>
        <v/>
      </c>
      <c r="K214" s="10" t="str">
        <f>IFERROR(VLOOKUP(H214,Q1.R!E:J,6,FALSE),"")</f>
        <v/>
      </c>
      <c r="L214" s="10" t="str">
        <f>IFERROR(VLOOKUP(H214,Q2.R!E:J,6,FALSE),"")</f>
        <v/>
      </c>
      <c r="M214" s="10" t="str">
        <f t="shared" si="48"/>
        <v/>
      </c>
      <c r="N214" s="10" t="str">
        <f t="shared" si="49"/>
        <v/>
      </c>
      <c r="O214" s="10" t="str">
        <f t="shared" si="50"/>
        <v/>
      </c>
      <c r="P214" s="10" t="str">
        <f t="shared" si="51"/>
        <v/>
      </c>
      <c r="Q214" s="10">
        <f t="shared" si="44"/>
        <v>0</v>
      </c>
      <c r="R214" s="10" t="str">
        <f ca="1">IFERROR(IF(IFERROR(VLOOKUP(Q214,F.SL!F:O,10,FALSE),0)=0,IF(IFERROR(VLOOKUP(Q214,SF.SL!F:O,10,FALSE),0)=0,N214,IFERROR(VLOOKUP(Q214,SF.SL!F:O,10,FALSE),0)),IFERROR(VLOOKUP(Q214,F.SL!F:O,10,FALSE),0)),"")</f>
        <v/>
      </c>
      <c r="S214" s="10" t="str">
        <f t="shared" ca="1" si="45"/>
        <v/>
      </c>
      <c r="T214" s="10" t="str">
        <f t="shared" ca="1" si="52"/>
        <v/>
      </c>
      <c r="U214" s="10">
        <f t="shared" si="53"/>
        <v>0</v>
      </c>
      <c r="V214" s="65" t="str">
        <f t="shared" si="54"/>
        <v/>
      </c>
      <c r="W214" s="10" t="str">
        <f>IFERROR(VLOOKUP(H214,Q3.R!E:J,6,FALSE),"")</f>
        <v/>
      </c>
      <c r="X214" s="10" t="str">
        <f>IFERROR(VLOOKUP(H214,Q4.R!E:J,6,FALSE),"")</f>
        <v/>
      </c>
    </row>
    <row r="215" spans="2:24" ht="21" customHeight="1">
      <c r="B215" s="10">
        <f t="shared" si="46"/>
        <v>0</v>
      </c>
      <c r="C215" s="10" t="str">
        <f t="shared" si="42"/>
        <v/>
      </c>
      <c r="D215" s="40">
        <f t="shared" si="47"/>
        <v>214</v>
      </c>
      <c r="I215" s="10">
        <v>0.66206312580885796</v>
      </c>
      <c r="J215" s="10" t="str">
        <f t="shared" si="43"/>
        <v/>
      </c>
      <c r="K215" s="10" t="str">
        <f>IFERROR(VLOOKUP(H215,Q1.R!E:J,6,FALSE),"")</f>
        <v/>
      </c>
      <c r="L215" s="10" t="str">
        <f>IFERROR(VLOOKUP(H215,Q2.R!E:J,6,FALSE),"")</f>
        <v/>
      </c>
      <c r="M215" s="10" t="str">
        <f t="shared" si="48"/>
        <v/>
      </c>
      <c r="N215" s="10" t="str">
        <f t="shared" si="49"/>
        <v/>
      </c>
      <c r="O215" s="10" t="str">
        <f t="shared" si="50"/>
        <v/>
      </c>
      <c r="P215" s="10" t="str">
        <f t="shared" si="51"/>
        <v/>
      </c>
      <c r="Q215" s="10">
        <f t="shared" si="44"/>
        <v>0</v>
      </c>
      <c r="R215" s="10" t="str">
        <f ca="1">IFERROR(IF(IFERROR(VLOOKUP(Q215,F.SL!F:O,10,FALSE),0)=0,IF(IFERROR(VLOOKUP(Q215,SF.SL!F:O,10,FALSE),0)=0,N215,IFERROR(VLOOKUP(Q215,SF.SL!F:O,10,FALSE),0)),IFERROR(VLOOKUP(Q215,F.SL!F:O,10,FALSE),0)),"")</f>
        <v/>
      </c>
      <c r="S215" s="10" t="str">
        <f t="shared" ca="1" si="45"/>
        <v/>
      </c>
      <c r="T215" s="10" t="str">
        <f t="shared" ca="1" si="52"/>
        <v/>
      </c>
      <c r="U215" s="10">
        <f t="shared" si="53"/>
        <v>0</v>
      </c>
      <c r="V215" s="65" t="str">
        <f t="shared" si="54"/>
        <v/>
      </c>
      <c r="W215" s="10" t="str">
        <f>IFERROR(VLOOKUP(H215,Q3.R!E:J,6,FALSE),"")</f>
        <v/>
      </c>
      <c r="X215" s="10" t="str">
        <f>IFERROR(VLOOKUP(H215,Q4.R!E:J,6,FALSE),"")</f>
        <v/>
      </c>
    </row>
    <row r="216" spans="2:24" ht="21" customHeight="1">
      <c r="B216" s="10">
        <f t="shared" si="46"/>
        <v>0</v>
      </c>
      <c r="C216" s="10" t="str">
        <f t="shared" si="42"/>
        <v/>
      </c>
      <c r="D216" s="40">
        <f t="shared" si="47"/>
        <v>215</v>
      </c>
      <c r="I216" s="10">
        <v>0.52348268929286235</v>
      </c>
      <c r="J216" s="10" t="str">
        <f t="shared" si="43"/>
        <v/>
      </c>
      <c r="K216" s="10" t="str">
        <f>IFERROR(VLOOKUP(H216,Q1.R!E:J,6,FALSE),"")</f>
        <v/>
      </c>
      <c r="L216" s="10" t="str">
        <f>IFERROR(VLOOKUP(H216,Q2.R!E:J,6,FALSE),"")</f>
        <v/>
      </c>
      <c r="M216" s="10" t="str">
        <f t="shared" si="48"/>
        <v/>
      </c>
      <c r="N216" s="10" t="str">
        <f t="shared" si="49"/>
        <v/>
      </c>
      <c r="O216" s="10" t="str">
        <f t="shared" si="50"/>
        <v/>
      </c>
      <c r="P216" s="10" t="str">
        <f t="shared" si="51"/>
        <v/>
      </c>
      <c r="Q216" s="10">
        <f t="shared" si="44"/>
        <v>0</v>
      </c>
      <c r="R216" s="10" t="str">
        <f ca="1">IFERROR(IF(IFERROR(VLOOKUP(Q216,F.SL!F:O,10,FALSE),0)=0,IF(IFERROR(VLOOKUP(Q216,SF.SL!F:O,10,FALSE),0)=0,N216,IFERROR(VLOOKUP(Q216,SF.SL!F:O,10,FALSE),0)),IFERROR(VLOOKUP(Q216,F.SL!F:O,10,FALSE),0)),"")</f>
        <v/>
      </c>
      <c r="S216" s="10" t="str">
        <f t="shared" ca="1" si="45"/>
        <v/>
      </c>
      <c r="T216" s="10" t="str">
        <f t="shared" ca="1" si="52"/>
        <v/>
      </c>
      <c r="U216" s="10">
        <f t="shared" si="53"/>
        <v>0</v>
      </c>
      <c r="V216" s="65" t="str">
        <f t="shared" si="54"/>
        <v/>
      </c>
      <c r="W216" s="10" t="str">
        <f>IFERROR(VLOOKUP(H216,Q3.R!E:J,6,FALSE),"")</f>
        <v/>
      </c>
      <c r="X216" s="10" t="str">
        <f>IFERROR(VLOOKUP(H216,Q4.R!E:J,6,FALSE),"")</f>
        <v/>
      </c>
    </row>
    <row r="217" spans="2:24" ht="21" customHeight="1">
      <c r="B217" s="10">
        <f t="shared" si="46"/>
        <v>0</v>
      </c>
      <c r="C217" s="10" t="str">
        <f t="shared" si="42"/>
        <v/>
      </c>
      <c r="D217" s="40">
        <f t="shared" si="47"/>
        <v>216</v>
      </c>
      <c r="I217" s="10">
        <v>0.81925687504305167</v>
      </c>
      <c r="J217" s="10" t="str">
        <f t="shared" si="43"/>
        <v/>
      </c>
      <c r="K217" s="10" t="str">
        <f>IFERROR(VLOOKUP(H217,Q1.R!E:J,6,FALSE),"")</f>
        <v/>
      </c>
      <c r="L217" s="10" t="str">
        <f>IFERROR(VLOOKUP(H217,Q2.R!E:J,6,FALSE),"")</f>
        <v/>
      </c>
      <c r="M217" s="10" t="str">
        <f t="shared" si="48"/>
        <v/>
      </c>
      <c r="N217" s="10" t="str">
        <f t="shared" si="49"/>
        <v/>
      </c>
      <c r="O217" s="10" t="str">
        <f t="shared" si="50"/>
        <v/>
      </c>
      <c r="P217" s="10" t="str">
        <f t="shared" si="51"/>
        <v/>
      </c>
      <c r="Q217" s="10">
        <f t="shared" si="44"/>
        <v>0</v>
      </c>
      <c r="R217" s="10" t="str">
        <f ca="1">IFERROR(IF(IFERROR(VLOOKUP(Q217,F.SL!F:O,10,FALSE),0)=0,IF(IFERROR(VLOOKUP(Q217,SF.SL!F:O,10,FALSE),0)=0,N217,IFERROR(VLOOKUP(Q217,SF.SL!F:O,10,FALSE),0)),IFERROR(VLOOKUP(Q217,F.SL!F:O,10,FALSE),0)),"")</f>
        <v/>
      </c>
      <c r="S217" s="10" t="str">
        <f t="shared" ca="1" si="45"/>
        <v/>
      </c>
      <c r="T217" s="10" t="str">
        <f t="shared" ca="1" si="52"/>
        <v/>
      </c>
      <c r="U217" s="10">
        <f t="shared" si="53"/>
        <v>0</v>
      </c>
      <c r="V217" s="65" t="str">
        <f t="shared" si="54"/>
        <v/>
      </c>
      <c r="W217" s="10" t="str">
        <f>IFERROR(VLOOKUP(H217,Q3.R!E:J,6,FALSE),"")</f>
        <v/>
      </c>
      <c r="X217" s="10" t="str">
        <f>IFERROR(VLOOKUP(H217,Q4.R!E:J,6,FALSE),"")</f>
        <v/>
      </c>
    </row>
    <row r="218" spans="2:24" ht="21" customHeight="1">
      <c r="B218" s="10">
        <f t="shared" si="46"/>
        <v>0</v>
      </c>
      <c r="C218" s="10" t="str">
        <f t="shared" si="42"/>
        <v/>
      </c>
      <c r="D218" s="40">
        <f t="shared" si="47"/>
        <v>217</v>
      </c>
      <c r="I218" s="10">
        <v>0.59109564555861371</v>
      </c>
      <c r="J218" s="10" t="str">
        <f t="shared" si="43"/>
        <v/>
      </c>
      <c r="K218" s="10" t="str">
        <f>IFERROR(VLOOKUP(H218,Q1.R!E:J,6,FALSE),"")</f>
        <v/>
      </c>
      <c r="L218" s="10" t="str">
        <f>IFERROR(VLOOKUP(H218,Q2.R!E:J,6,FALSE),"")</f>
        <v/>
      </c>
      <c r="M218" s="10" t="str">
        <f t="shared" si="48"/>
        <v/>
      </c>
      <c r="N218" s="10" t="str">
        <f t="shared" si="49"/>
        <v/>
      </c>
      <c r="O218" s="10" t="str">
        <f t="shared" si="50"/>
        <v/>
      </c>
      <c r="P218" s="10" t="str">
        <f t="shared" si="51"/>
        <v/>
      </c>
      <c r="Q218" s="10">
        <f t="shared" si="44"/>
        <v>0</v>
      </c>
      <c r="R218" s="10" t="str">
        <f ca="1">IFERROR(IF(IFERROR(VLOOKUP(Q218,F.SL!F:O,10,FALSE),0)=0,IF(IFERROR(VLOOKUP(Q218,SF.SL!F:O,10,FALSE),0)=0,N218,IFERROR(VLOOKUP(Q218,SF.SL!F:O,10,FALSE),0)),IFERROR(VLOOKUP(Q218,F.SL!F:O,10,FALSE),0)),"")</f>
        <v/>
      </c>
      <c r="S218" s="10" t="str">
        <f t="shared" ca="1" si="45"/>
        <v/>
      </c>
      <c r="T218" s="10" t="str">
        <f t="shared" ca="1" si="52"/>
        <v/>
      </c>
      <c r="U218" s="10">
        <f t="shared" si="53"/>
        <v>0</v>
      </c>
      <c r="V218" s="65" t="str">
        <f t="shared" si="54"/>
        <v/>
      </c>
      <c r="W218" s="10" t="str">
        <f>IFERROR(VLOOKUP(H218,Q3.R!E:J,6,FALSE),"")</f>
        <v/>
      </c>
      <c r="X218" s="10" t="str">
        <f>IFERROR(VLOOKUP(H218,Q4.R!E:J,6,FALSE),"")</f>
        <v/>
      </c>
    </row>
    <row r="219" spans="2:24" ht="21" customHeight="1">
      <c r="B219" s="10">
        <f t="shared" si="46"/>
        <v>0</v>
      </c>
      <c r="C219" s="10" t="str">
        <f t="shared" si="42"/>
        <v/>
      </c>
      <c r="D219" s="40">
        <f t="shared" si="47"/>
        <v>218</v>
      </c>
      <c r="I219" s="10">
        <v>0.50312487116407389</v>
      </c>
      <c r="J219" s="10" t="str">
        <f t="shared" si="43"/>
        <v/>
      </c>
      <c r="K219" s="10" t="str">
        <f>IFERROR(VLOOKUP(H219,Q1.R!E:J,6,FALSE),"")</f>
        <v/>
      </c>
      <c r="L219" s="10" t="str">
        <f>IFERROR(VLOOKUP(H219,Q2.R!E:J,6,FALSE),"")</f>
        <v/>
      </c>
      <c r="M219" s="10" t="str">
        <f t="shared" si="48"/>
        <v/>
      </c>
      <c r="N219" s="10" t="str">
        <f t="shared" si="49"/>
        <v/>
      </c>
      <c r="O219" s="10" t="str">
        <f t="shared" si="50"/>
        <v/>
      </c>
      <c r="P219" s="10" t="str">
        <f t="shared" si="51"/>
        <v/>
      </c>
      <c r="Q219" s="10">
        <f t="shared" si="44"/>
        <v>0</v>
      </c>
      <c r="R219" s="10" t="str">
        <f ca="1">IFERROR(IF(IFERROR(VLOOKUP(Q219,F.SL!F:O,10,FALSE),0)=0,IF(IFERROR(VLOOKUP(Q219,SF.SL!F:O,10,FALSE),0)=0,N219,IFERROR(VLOOKUP(Q219,SF.SL!F:O,10,FALSE),0)),IFERROR(VLOOKUP(Q219,F.SL!F:O,10,FALSE),0)),"")</f>
        <v/>
      </c>
      <c r="S219" s="10" t="str">
        <f t="shared" ca="1" si="45"/>
        <v/>
      </c>
      <c r="T219" s="10" t="str">
        <f t="shared" ca="1" si="52"/>
        <v/>
      </c>
      <c r="U219" s="10">
        <f t="shared" si="53"/>
        <v>0</v>
      </c>
      <c r="V219" s="65" t="str">
        <f t="shared" si="54"/>
        <v/>
      </c>
      <c r="W219" s="10" t="str">
        <f>IFERROR(VLOOKUP(H219,Q3.R!E:J,6,FALSE),"")</f>
        <v/>
      </c>
      <c r="X219" s="10" t="str">
        <f>IFERROR(VLOOKUP(H219,Q4.R!E:J,6,FALSE),"")</f>
        <v/>
      </c>
    </row>
    <row r="220" spans="2:24" ht="21" customHeight="1">
      <c r="B220" s="10">
        <f t="shared" si="46"/>
        <v>0</v>
      </c>
      <c r="C220" s="10" t="str">
        <f t="shared" si="42"/>
        <v/>
      </c>
      <c r="D220" s="40">
        <f t="shared" si="47"/>
        <v>219</v>
      </c>
      <c r="I220" s="10">
        <v>0.58435157079315136</v>
      </c>
      <c r="J220" s="10" t="str">
        <f t="shared" si="43"/>
        <v/>
      </c>
      <c r="K220" s="10" t="str">
        <f>IFERROR(VLOOKUP(H220,Q1.R!E:J,6,FALSE),"")</f>
        <v/>
      </c>
      <c r="L220" s="10" t="str">
        <f>IFERROR(VLOOKUP(H220,Q2.R!E:J,6,FALSE),"")</f>
        <v/>
      </c>
      <c r="M220" s="10" t="str">
        <f t="shared" si="48"/>
        <v/>
      </c>
      <c r="N220" s="10" t="str">
        <f t="shared" si="49"/>
        <v/>
      </c>
      <c r="O220" s="10" t="str">
        <f t="shared" si="50"/>
        <v/>
      </c>
      <c r="P220" s="10" t="str">
        <f t="shared" si="51"/>
        <v/>
      </c>
      <c r="Q220" s="10">
        <f t="shared" si="44"/>
        <v>0</v>
      </c>
      <c r="R220" s="10" t="str">
        <f ca="1">IFERROR(IF(IFERROR(VLOOKUP(Q220,F.SL!F:O,10,FALSE),0)=0,IF(IFERROR(VLOOKUP(Q220,SF.SL!F:O,10,FALSE),0)=0,N220,IFERROR(VLOOKUP(Q220,SF.SL!F:O,10,FALSE),0)),IFERROR(VLOOKUP(Q220,F.SL!F:O,10,FALSE),0)),"")</f>
        <v/>
      </c>
      <c r="S220" s="10" t="str">
        <f t="shared" ca="1" si="45"/>
        <v/>
      </c>
      <c r="T220" s="10" t="str">
        <f t="shared" ca="1" si="52"/>
        <v/>
      </c>
      <c r="U220" s="10">
        <f t="shared" si="53"/>
        <v>0</v>
      </c>
      <c r="V220" s="65" t="str">
        <f t="shared" si="54"/>
        <v/>
      </c>
      <c r="W220" s="10" t="str">
        <f>IFERROR(VLOOKUP(H220,Q3.R!E:J,6,FALSE),"")</f>
        <v/>
      </c>
      <c r="X220" s="10" t="str">
        <f>IFERROR(VLOOKUP(H220,Q4.R!E:J,6,FALSE),"")</f>
        <v/>
      </c>
    </row>
    <row r="221" spans="2:24" ht="21" customHeight="1">
      <c r="B221" s="10">
        <f t="shared" si="46"/>
        <v>0</v>
      </c>
      <c r="C221" s="10" t="str">
        <f t="shared" si="42"/>
        <v/>
      </c>
      <c r="D221" s="40">
        <f t="shared" si="47"/>
        <v>220</v>
      </c>
      <c r="I221" s="10">
        <v>0.42167418027644166</v>
      </c>
      <c r="J221" s="10" t="str">
        <f t="shared" si="43"/>
        <v/>
      </c>
      <c r="K221" s="10" t="str">
        <f>IFERROR(VLOOKUP(H221,Q1.R!E:J,6,FALSE),"")</f>
        <v/>
      </c>
      <c r="L221" s="10" t="str">
        <f>IFERROR(VLOOKUP(H221,Q2.R!E:J,6,FALSE),"")</f>
        <v/>
      </c>
      <c r="M221" s="10" t="str">
        <f t="shared" si="48"/>
        <v/>
      </c>
      <c r="N221" s="10" t="str">
        <f t="shared" si="49"/>
        <v/>
      </c>
      <c r="O221" s="10" t="str">
        <f t="shared" si="50"/>
        <v/>
      </c>
      <c r="P221" s="10" t="str">
        <f t="shared" si="51"/>
        <v/>
      </c>
      <c r="Q221" s="10">
        <f t="shared" si="44"/>
        <v>0</v>
      </c>
      <c r="R221" s="10" t="str">
        <f ca="1">IFERROR(IF(IFERROR(VLOOKUP(Q221,F.SL!F:O,10,FALSE),0)=0,IF(IFERROR(VLOOKUP(Q221,SF.SL!F:O,10,FALSE),0)=0,N221,IFERROR(VLOOKUP(Q221,SF.SL!F:O,10,FALSE),0)),IFERROR(VLOOKUP(Q221,F.SL!F:O,10,FALSE),0)),"")</f>
        <v/>
      </c>
      <c r="S221" s="10" t="str">
        <f t="shared" ca="1" si="45"/>
        <v/>
      </c>
      <c r="T221" s="10" t="str">
        <f t="shared" ca="1" si="52"/>
        <v/>
      </c>
      <c r="U221" s="10">
        <f t="shared" si="53"/>
        <v>0</v>
      </c>
      <c r="V221" s="65" t="str">
        <f t="shared" si="54"/>
        <v/>
      </c>
      <c r="W221" s="10" t="str">
        <f>IFERROR(VLOOKUP(H221,Q3.R!E:J,6,FALSE),"")</f>
        <v/>
      </c>
      <c r="X221" s="10" t="str">
        <f>IFERROR(VLOOKUP(H221,Q4.R!E:J,6,FALSE),"")</f>
        <v/>
      </c>
    </row>
    <row r="222" spans="2:24" ht="21" customHeight="1">
      <c r="B222" s="10">
        <f t="shared" si="46"/>
        <v>0</v>
      </c>
      <c r="C222" s="10" t="str">
        <f t="shared" si="42"/>
        <v/>
      </c>
      <c r="D222" s="40">
        <f t="shared" si="47"/>
        <v>221</v>
      </c>
      <c r="I222" s="10">
        <v>0.69684383532404304</v>
      </c>
      <c r="J222" s="10" t="str">
        <f t="shared" si="43"/>
        <v/>
      </c>
      <c r="K222" s="10" t="str">
        <f>IFERROR(VLOOKUP(H222,Q1.R!E:J,6,FALSE),"")</f>
        <v/>
      </c>
      <c r="L222" s="10" t="str">
        <f>IFERROR(VLOOKUP(H222,Q2.R!E:J,6,FALSE),"")</f>
        <v/>
      </c>
      <c r="M222" s="10" t="str">
        <f t="shared" si="48"/>
        <v/>
      </c>
      <c r="N222" s="10" t="str">
        <f t="shared" si="49"/>
        <v/>
      </c>
      <c r="O222" s="10" t="str">
        <f t="shared" si="50"/>
        <v/>
      </c>
      <c r="P222" s="10" t="str">
        <f t="shared" si="51"/>
        <v/>
      </c>
      <c r="Q222" s="10">
        <f t="shared" si="44"/>
        <v>0</v>
      </c>
      <c r="R222" s="10" t="str">
        <f ca="1">IFERROR(IF(IFERROR(VLOOKUP(Q222,F.SL!F:O,10,FALSE),0)=0,IF(IFERROR(VLOOKUP(Q222,SF.SL!F:O,10,FALSE),0)=0,N222,IFERROR(VLOOKUP(Q222,SF.SL!F:O,10,FALSE),0)),IFERROR(VLOOKUP(Q222,F.SL!F:O,10,FALSE),0)),"")</f>
        <v/>
      </c>
      <c r="S222" s="10" t="str">
        <f t="shared" ca="1" si="45"/>
        <v/>
      </c>
      <c r="T222" s="10" t="str">
        <f t="shared" ca="1" si="52"/>
        <v/>
      </c>
      <c r="U222" s="10">
        <f t="shared" si="53"/>
        <v>0</v>
      </c>
      <c r="V222" s="65" t="str">
        <f t="shared" si="54"/>
        <v/>
      </c>
      <c r="W222" s="10" t="str">
        <f>IFERROR(VLOOKUP(H222,Q3.R!E:J,6,FALSE),"")</f>
        <v/>
      </c>
      <c r="X222" s="10" t="str">
        <f>IFERROR(VLOOKUP(H222,Q4.R!E:J,6,FALSE),"")</f>
        <v/>
      </c>
    </row>
    <row r="223" spans="2:24" ht="21" customHeight="1">
      <c r="B223" s="10">
        <f t="shared" si="46"/>
        <v>0</v>
      </c>
      <c r="C223" s="10" t="str">
        <f t="shared" si="42"/>
        <v/>
      </c>
      <c r="D223" s="40">
        <f t="shared" si="47"/>
        <v>222</v>
      </c>
      <c r="I223" s="10">
        <v>7.7464597108214517E-2</v>
      </c>
      <c r="J223" s="10" t="str">
        <f t="shared" si="43"/>
        <v/>
      </c>
      <c r="K223" s="10" t="str">
        <f>IFERROR(VLOOKUP(H223,Q1.R!E:J,6,FALSE),"")</f>
        <v/>
      </c>
      <c r="L223" s="10" t="str">
        <f>IFERROR(VLOOKUP(H223,Q2.R!E:J,6,FALSE),"")</f>
        <v/>
      </c>
      <c r="M223" s="10" t="str">
        <f t="shared" si="48"/>
        <v/>
      </c>
      <c r="N223" s="10" t="str">
        <f t="shared" si="49"/>
        <v/>
      </c>
      <c r="O223" s="10" t="str">
        <f t="shared" si="50"/>
        <v/>
      </c>
      <c r="P223" s="10" t="str">
        <f t="shared" si="51"/>
        <v/>
      </c>
      <c r="Q223" s="10">
        <f t="shared" si="44"/>
        <v>0</v>
      </c>
      <c r="R223" s="10" t="str">
        <f ca="1">IFERROR(IF(IFERROR(VLOOKUP(Q223,F.SL!F:O,10,FALSE),0)=0,IF(IFERROR(VLOOKUP(Q223,SF.SL!F:O,10,FALSE),0)=0,N223,IFERROR(VLOOKUP(Q223,SF.SL!F:O,10,FALSE),0)),IFERROR(VLOOKUP(Q223,F.SL!F:O,10,FALSE),0)),"")</f>
        <v/>
      </c>
      <c r="S223" s="10" t="str">
        <f t="shared" ca="1" si="45"/>
        <v/>
      </c>
      <c r="T223" s="10" t="str">
        <f t="shared" ca="1" si="52"/>
        <v/>
      </c>
      <c r="U223" s="10">
        <f t="shared" si="53"/>
        <v>0</v>
      </c>
      <c r="V223" s="65" t="str">
        <f t="shared" si="54"/>
        <v/>
      </c>
      <c r="W223" s="10" t="str">
        <f>IFERROR(VLOOKUP(H223,Q3.R!E:J,6,FALSE),"")</f>
        <v/>
      </c>
      <c r="X223" s="10" t="str">
        <f>IFERROR(VLOOKUP(H223,Q4.R!E:J,6,FALSE),"")</f>
        <v/>
      </c>
    </row>
    <row r="224" spans="2:24" ht="21" customHeight="1">
      <c r="B224" s="10">
        <f t="shared" si="46"/>
        <v>0</v>
      </c>
      <c r="C224" s="10" t="str">
        <f t="shared" si="42"/>
        <v/>
      </c>
      <c r="D224" s="40">
        <f t="shared" si="47"/>
        <v>223</v>
      </c>
      <c r="I224" s="10">
        <v>0.96695423863975194</v>
      </c>
      <c r="J224" s="10" t="str">
        <f t="shared" si="43"/>
        <v/>
      </c>
      <c r="K224" s="10" t="str">
        <f>IFERROR(VLOOKUP(H224,Q1.R!E:J,6,FALSE),"")</f>
        <v/>
      </c>
      <c r="L224" s="10" t="str">
        <f>IFERROR(VLOOKUP(H224,Q2.R!E:J,6,FALSE),"")</f>
        <v/>
      </c>
      <c r="M224" s="10" t="str">
        <f t="shared" si="48"/>
        <v/>
      </c>
      <c r="N224" s="10" t="str">
        <f t="shared" si="49"/>
        <v/>
      </c>
      <c r="O224" s="10" t="str">
        <f t="shared" si="50"/>
        <v/>
      </c>
      <c r="P224" s="10" t="str">
        <f t="shared" si="51"/>
        <v/>
      </c>
      <c r="Q224" s="10">
        <f t="shared" si="44"/>
        <v>0</v>
      </c>
      <c r="R224" s="10" t="str">
        <f ca="1">IFERROR(IF(IFERROR(VLOOKUP(Q224,F.SL!F:O,10,FALSE),0)=0,IF(IFERROR(VLOOKUP(Q224,SF.SL!F:O,10,FALSE),0)=0,N224,IFERROR(VLOOKUP(Q224,SF.SL!F:O,10,FALSE),0)),IFERROR(VLOOKUP(Q224,F.SL!F:O,10,FALSE),0)),"")</f>
        <v/>
      </c>
      <c r="S224" s="10" t="str">
        <f t="shared" ca="1" si="45"/>
        <v/>
      </c>
      <c r="T224" s="10" t="str">
        <f t="shared" ca="1" si="52"/>
        <v/>
      </c>
      <c r="U224" s="10">
        <f t="shared" si="53"/>
        <v>0</v>
      </c>
      <c r="V224" s="65" t="str">
        <f t="shared" si="54"/>
        <v/>
      </c>
      <c r="W224" s="10" t="str">
        <f>IFERROR(VLOOKUP(H224,Q3.R!E:J,6,FALSE),"")</f>
        <v/>
      </c>
      <c r="X224" s="10" t="str">
        <f>IFERROR(VLOOKUP(H224,Q4.R!E:J,6,FALSE),"")</f>
        <v/>
      </c>
    </row>
    <row r="225" spans="2:24" ht="21" customHeight="1">
      <c r="B225" s="10">
        <f t="shared" si="46"/>
        <v>0</v>
      </c>
      <c r="C225" s="10" t="str">
        <f t="shared" si="42"/>
        <v/>
      </c>
      <c r="D225" s="40">
        <f t="shared" si="47"/>
        <v>224</v>
      </c>
      <c r="I225" s="10">
        <v>0.7695873563212916</v>
      </c>
      <c r="J225" s="10" t="str">
        <f t="shared" si="43"/>
        <v/>
      </c>
      <c r="K225" s="10" t="str">
        <f>IFERROR(VLOOKUP(H225,Q1.R!E:J,6,FALSE),"")</f>
        <v/>
      </c>
      <c r="L225" s="10" t="str">
        <f>IFERROR(VLOOKUP(H225,Q2.R!E:J,6,FALSE),"")</f>
        <v/>
      </c>
      <c r="M225" s="10" t="str">
        <f t="shared" si="48"/>
        <v/>
      </c>
      <c r="N225" s="10" t="str">
        <f t="shared" si="49"/>
        <v/>
      </c>
      <c r="O225" s="10" t="str">
        <f t="shared" si="50"/>
        <v/>
      </c>
      <c r="P225" s="10" t="str">
        <f t="shared" si="51"/>
        <v/>
      </c>
      <c r="Q225" s="10">
        <f t="shared" si="44"/>
        <v>0</v>
      </c>
      <c r="R225" s="10" t="str">
        <f ca="1">IFERROR(IF(IFERROR(VLOOKUP(Q225,F.SL!F:O,10,FALSE),0)=0,IF(IFERROR(VLOOKUP(Q225,SF.SL!F:O,10,FALSE),0)=0,N225,IFERROR(VLOOKUP(Q225,SF.SL!F:O,10,FALSE),0)),IFERROR(VLOOKUP(Q225,F.SL!F:O,10,FALSE),0)),"")</f>
        <v/>
      </c>
      <c r="S225" s="10" t="str">
        <f t="shared" ca="1" si="45"/>
        <v/>
      </c>
      <c r="T225" s="10" t="str">
        <f t="shared" ca="1" si="52"/>
        <v/>
      </c>
      <c r="U225" s="10">
        <f t="shared" si="53"/>
        <v>0</v>
      </c>
      <c r="V225" s="65" t="str">
        <f t="shared" si="54"/>
        <v/>
      </c>
      <c r="W225" s="10" t="str">
        <f>IFERROR(VLOOKUP(H225,Q3.R!E:J,6,FALSE),"")</f>
        <v/>
      </c>
      <c r="X225" s="10" t="str">
        <f>IFERROR(VLOOKUP(H225,Q4.R!E:J,6,FALSE),"")</f>
        <v/>
      </c>
    </row>
    <row r="226" spans="2:24" ht="21" customHeight="1">
      <c r="B226" s="10">
        <f t="shared" si="46"/>
        <v>0</v>
      </c>
      <c r="C226" s="10" t="str">
        <f t="shared" si="42"/>
        <v/>
      </c>
      <c r="D226" s="40">
        <f t="shared" si="47"/>
        <v>225</v>
      </c>
      <c r="I226" s="10">
        <v>0.27971841661420949</v>
      </c>
      <c r="J226" s="10" t="str">
        <f t="shared" si="43"/>
        <v/>
      </c>
      <c r="K226" s="10" t="str">
        <f>IFERROR(VLOOKUP(H226,Q1.R!E:J,6,FALSE),"")</f>
        <v/>
      </c>
      <c r="L226" s="10" t="str">
        <f>IFERROR(VLOOKUP(H226,Q2.R!E:J,6,FALSE),"")</f>
        <v/>
      </c>
      <c r="M226" s="10" t="str">
        <f t="shared" si="48"/>
        <v/>
      </c>
      <c r="N226" s="10" t="str">
        <f t="shared" si="49"/>
        <v/>
      </c>
      <c r="O226" s="10" t="str">
        <f t="shared" si="50"/>
        <v/>
      </c>
      <c r="P226" s="10" t="str">
        <f t="shared" si="51"/>
        <v/>
      </c>
      <c r="Q226" s="10">
        <f t="shared" si="44"/>
        <v>0</v>
      </c>
      <c r="R226" s="10" t="str">
        <f ca="1">IFERROR(IF(IFERROR(VLOOKUP(Q226,F.SL!F:O,10,FALSE),0)=0,IF(IFERROR(VLOOKUP(Q226,SF.SL!F:O,10,FALSE),0)=0,N226,IFERROR(VLOOKUP(Q226,SF.SL!F:O,10,FALSE),0)),IFERROR(VLOOKUP(Q226,F.SL!F:O,10,FALSE),0)),"")</f>
        <v/>
      </c>
      <c r="S226" s="10" t="str">
        <f t="shared" ca="1" si="45"/>
        <v/>
      </c>
      <c r="T226" s="10" t="str">
        <f t="shared" ca="1" si="52"/>
        <v/>
      </c>
      <c r="U226" s="10">
        <f t="shared" si="53"/>
        <v>0</v>
      </c>
      <c r="V226" s="65" t="str">
        <f t="shared" si="54"/>
        <v/>
      </c>
      <c r="W226" s="10" t="str">
        <f>IFERROR(VLOOKUP(H226,Q3.R!E:J,6,FALSE),"")</f>
        <v/>
      </c>
      <c r="X226" s="10" t="str">
        <f>IFERROR(VLOOKUP(H226,Q4.R!E:J,6,FALSE),"")</f>
        <v/>
      </c>
    </row>
    <row r="227" spans="2:24" ht="21" customHeight="1">
      <c r="B227" s="10">
        <f t="shared" si="46"/>
        <v>0</v>
      </c>
      <c r="C227" s="10" t="str">
        <f t="shared" si="42"/>
        <v/>
      </c>
      <c r="D227" s="40">
        <f t="shared" si="47"/>
        <v>226</v>
      </c>
      <c r="I227" s="10">
        <v>6.8381236007704072E-3</v>
      </c>
      <c r="J227" s="10" t="str">
        <f t="shared" si="43"/>
        <v/>
      </c>
      <c r="K227" s="10" t="str">
        <f>IFERROR(VLOOKUP(H227,Q1.R!E:J,6,FALSE),"")</f>
        <v/>
      </c>
      <c r="L227" s="10" t="str">
        <f>IFERROR(VLOOKUP(H227,Q2.R!E:J,6,FALSE),"")</f>
        <v/>
      </c>
      <c r="M227" s="10" t="str">
        <f t="shared" si="48"/>
        <v/>
      </c>
      <c r="N227" s="10" t="str">
        <f t="shared" si="49"/>
        <v/>
      </c>
      <c r="O227" s="10" t="str">
        <f t="shared" si="50"/>
        <v/>
      </c>
      <c r="P227" s="10" t="str">
        <f t="shared" si="51"/>
        <v/>
      </c>
      <c r="Q227" s="10">
        <f t="shared" si="44"/>
        <v>0</v>
      </c>
      <c r="R227" s="10" t="str">
        <f ca="1">IFERROR(IF(IFERROR(VLOOKUP(Q227,F.SL!F:O,10,FALSE),0)=0,IF(IFERROR(VLOOKUP(Q227,SF.SL!F:O,10,FALSE),0)=0,N227,IFERROR(VLOOKUP(Q227,SF.SL!F:O,10,FALSE),0)),IFERROR(VLOOKUP(Q227,F.SL!F:O,10,FALSE),0)),"")</f>
        <v/>
      </c>
      <c r="S227" s="10" t="str">
        <f t="shared" ca="1" si="45"/>
        <v/>
      </c>
      <c r="T227" s="10" t="str">
        <f t="shared" ca="1" si="52"/>
        <v/>
      </c>
      <c r="U227" s="10">
        <f t="shared" si="53"/>
        <v>0</v>
      </c>
      <c r="V227" s="65" t="str">
        <f t="shared" si="54"/>
        <v/>
      </c>
      <c r="W227" s="10" t="str">
        <f>IFERROR(VLOOKUP(H227,Q3.R!E:J,6,FALSE),"")</f>
        <v/>
      </c>
      <c r="X227" s="10" t="str">
        <f>IFERROR(VLOOKUP(H227,Q4.R!E:J,6,FALSE),"")</f>
        <v/>
      </c>
    </row>
    <row r="228" spans="2:24" ht="21" customHeight="1">
      <c r="B228" s="10">
        <f t="shared" si="46"/>
        <v>0</v>
      </c>
      <c r="C228" s="10" t="str">
        <f t="shared" si="42"/>
        <v/>
      </c>
      <c r="D228" s="40">
        <f t="shared" si="47"/>
        <v>227</v>
      </c>
      <c r="I228" s="10">
        <v>5.4467669211089698E-2</v>
      </c>
      <c r="J228" s="10" t="str">
        <f t="shared" si="43"/>
        <v/>
      </c>
      <c r="K228" s="10" t="str">
        <f>IFERROR(VLOOKUP(H228,Q1.R!E:J,6,FALSE),"")</f>
        <v/>
      </c>
      <c r="L228" s="10" t="str">
        <f>IFERROR(VLOOKUP(H228,Q2.R!E:J,6,FALSE),"")</f>
        <v/>
      </c>
      <c r="M228" s="10" t="str">
        <f t="shared" si="48"/>
        <v/>
      </c>
      <c r="N228" s="10" t="str">
        <f t="shared" si="49"/>
        <v/>
      </c>
      <c r="O228" s="10" t="str">
        <f t="shared" si="50"/>
        <v/>
      </c>
      <c r="P228" s="10" t="str">
        <f t="shared" si="51"/>
        <v/>
      </c>
      <c r="Q228" s="10">
        <f t="shared" si="44"/>
        <v>0</v>
      </c>
      <c r="R228" s="10" t="str">
        <f ca="1">IFERROR(IF(IFERROR(VLOOKUP(Q228,F.SL!F:O,10,FALSE),0)=0,IF(IFERROR(VLOOKUP(Q228,SF.SL!F:O,10,FALSE),0)=0,N228,IFERROR(VLOOKUP(Q228,SF.SL!F:O,10,FALSE),0)),IFERROR(VLOOKUP(Q228,F.SL!F:O,10,FALSE),0)),"")</f>
        <v/>
      </c>
      <c r="S228" s="10" t="str">
        <f t="shared" ca="1" si="45"/>
        <v/>
      </c>
      <c r="T228" s="10" t="str">
        <f t="shared" ca="1" si="52"/>
        <v/>
      </c>
      <c r="U228" s="10">
        <f t="shared" si="53"/>
        <v>0</v>
      </c>
      <c r="V228" s="65" t="str">
        <f t="shared" si="54"/>
        <v/>
      </c>
      <c r="W228" s="10" t="str">
        <f>IFERROR(VLOOKUP(H228,Q3.R!E:J,6,FALSE),"")</f>
        <v/>
      </c>
      <c r="X228" s="10" t="str">
        <f>IFERROR(VLOOKUP(H228,Q4.R!E:J,6,FALSE),"")</f>
        <v/>
      </c>
    </row>
    <row r="229" spans="2:24" ht="21" customHeight="1">
      <c r="B229" s="10">
        <f t="shared" si="46"/>
        <v>0</v>
      </c>
      <c r="C229" s="10" t="str">
        <f t="shared" si="42"/>
        <v/>
      </c>
      <c r="D229" s="40">
        <f t="shared" si="47"/>
        <v>228</v>
      </c>
      <c r="I229" s="10">
        <v>0.95396030579317936</v>
      </c>
      <c r="J229" s="10" t="str">
        <f t="shared" si="43"/>
        <v/>
      </c>
      <c r="K229" s="10" t="str">
        <f>IFERROR(VLOOKUP(H229,Q1.R!E:J,6,FALSE),"")</f>
        <v/>
      </c>
      <c r="L229" s="10" t="str">
        <f>IFERROR(VLOOKUP(H229,Q2.R!E:J,6,FALSE),"")</f>
        <v/>
      </c>
      <c r="M229" s="10" t="str">
        <f t="shared" si="48"/>
        <v/>
      </c>
      <c r="N229" s="10" t="str">
        <f t="shared" si="49"/>
        <v/>
      </c>
      <c r="O229" s="10" t="str">
        <f t="shared" si="50"/>
        <v/>
      </c>
      <c r="P229" s="10" t="str">
        <f t="shared" si="51"/>
        <v/>
      </c>
      <c r="Q229" s="10">
        <f t="shared" si="44"/>
        <v>0</v>
      </c>
      <c r="R229" s="10" t="str">
        <f ca="1">IFERROR(IF(IFERROR(VLOOKUP(Q229,F.SL!F:O,10,FALSE),0)=0,IF(IFERROR(VLOOKUP(Q229,SF.SL!F:O,10,FALSE),0)=0,N229,IFERROR(VLOOKUP(Q229,SF.SL!F:O,10,FALSE),0)),IFERROR(VLOOKUP(Q229,F.SL!F:O,10,FALSE),0)),"")</f>
        <v/>
      </c>
      <c r="S229" s="10" t="str">
        <f t="shared" ca="1" si="45"/>
        <v/>
      </c>
      <c r="T229" s="10" t="str">
        <f t="shared" ca="1" si="52"/>
        <v/>
      </c>
      <c r="U229" s="10">
        <f t="shared" si="53"/>
        <v>0</v>
      </c>
      <c r="V229" s="65" t="str">
        <f t="shared" si="54"/>
        <v/>
      </c>
      <c r="W229" s="10" t="str">
        <f>IFERROR(VLOOKUP(H229,Q3.R!E:J,6,FALSE),"")</f>
        <v/>
      </c>
      <c r="X229" s="10" t="str">
        <f>IFERROR(VLOOKUP(H229,Q4.R!E:J,6,FALSE),"")</f>
        <v/>
      </c>
    </row>
    <row r="230" spans="2:24" ht="21" customHeight="1">
      <c r="B230" s="10">
        <f t="shared" si="46"/>
        <v>0</v>
      </c>
      <c r="C230" s="10" t="str">
        <f t="shared" si="42"/>
        <v/>
      </c>
      <c r="D230" s="40">
        <f t="shared" si="47"/>
        <v>229</v>
      </c>
      <c r="I230" s="10">
        <v>0.51903791813362887</v>
      </c>
      <c r="J230" s="10" t="str">
        <f t="shared" si="43"/>
        <v/>
      </c>
      <c r="K230" s="10" t="str">
        <f>IFERROR(VLOOKUP(H230,Q1.R!E:J,6,FALSE),"")</f>
        <v/>
      </c>
      <c r="L230" s="10" t="str">
        <f>IFERROR(VLOOKUP(H230,Q2.R!E:J,6,FALSE),"")</f>
        <v/>
      </c>
      <c r="M230" s="10" t="str">
        <f t="shared" si="48"/>
        <v/>
      </c>
      <c r="N230" s="10" t="str">
        <f t="shared" si="49"/>
        <v/>
      </c>
      <c r="O230" s="10" t="str">
        <f t="shared" si="50"/>
        <v/>
      </c>
      <c r="P230" s="10" t="str">
        <f t="shared" si="51"/>
        <v/>
      </c>
      <c r="Q230" s="10">
        <f t="shared" si="44"/>
        <v>0</v>
      </c>
      <c r="R230" s="10" t="str">
        <f ca="1">IFERROR(IF(IFERROR(VLOOKUP(Q230,F.SL!F:O,10,FALSE),0)=0,IF(IFERROR(VLOOKUP(Q230,SF.SL!F:O,10,FALSE),0)=0,N230,IFERROR(VLOOKUP(Q230,SF.SL!F:O,10,FALSE),0)),IFERROR(VLOOKUP(Q230,F.SL!F:O,10,FALSE),0)),"")</f>
        <v/>
      </c>
      <c r="S230" s="10" t="str">
        <f t="shared" ca="1" si="45"/>
        <v/>
      </c>
      <c r="T230" s="10" t="str">
        <f t="shared" ca="1" si="52"/>
        <v/>
      </c>
      <c r="U230" s="10">
        <f t="shared" si="53"/>
        <v>0</v>
      </c>
      <c r="V230" s="65" t="str">
        <f t="shared" si="54"/>
        <v/>
      </c>
      <c r="W230" s="10" t="str">
        <f>IFERROR(VLOOKUP(H230,Q3.R!E:J,6,FALSE),"")</f>
        <v/>
      </c>
      <c r="X230" s="10" t="str">
        <f>IFERROR(VLOOKUP(H230,Q4.R!E:J,6,FALSE),"")</f>
        <v/>
      </c>
    </row>
    <row r="231" spans="2:24" ht="21" customHeight="1">
      <c r="B231" s="10">
        <f t="shared" si="46"/>
        <v>0</v>
      </c>
      <c r="C231" s="10" t="str">
        <f t="shared" si="42"/>
        <v/>
      </c>
      <c r="D231" s="40">
        <f t="shared" si="47"/>
        <v>230</v>
      </c>
      <c r="I231" s="10">
        <v>0.2912274688627573</v>
      </c>
      <c r="J231" s="10" t="str">
        <f t="shared" si="43"/>
        <v/>
      </c>
      <c r="K231" s="10" t="str">
        <f>IFERROR(VLOOKUP(H231,Q1.R!E:J,6,FALSE),"")</f>
        <v/>
      </c>
      <c r="L231" s="10" t="str">
        <f>IFERROR(VLOOKUP(H231,Q2.R!E:J,6,FALSE),"")</f>
        <v/>
      </c>
      <c r="M231" s="10" t="str">
        <f t="shared" si="48"/>
        <v/>
      </c>
      <c r="N231" s="10" t="str">
        <f t="shared" si="49"/>
        <v/>
      </c>
      <c r="O231" s="10" t="str">
        <f t="shared" si="50"/>
        <v/>
      </c>
      <c r="P231" s="10" t="str">
        <f t="shared" si="51"/>
        <v/>
      </c>
      <c r="Q231" s="10">
        <f t="shared" si="44"/>
        <v>0</v>
      </c>
      <c r="R231" s="10" t="str">
        <f ca="1">IFERROR(IF(IFERROR(VLOOKUP(Q231,F.SL!F:O,10,FALSE),0)=0,IF(IFERROR(VLOOKUP(Q231,SF.SL!F:O,10,FALSE),0)=0,N231,IFERROR(VLOOKUP(Q231,SF.SL!F:O,10,FALSE),0)),IFERROR(VLOOKUP(Q231,F.SL!F:O,10,FALSE),0)),"")</f>
        <v/>
      </c>
      <c r="S231" s="10" t="str">
        <f t="shared" ca="1" si="45"/>
        <v/>
      </c>
      <c r="T231" s="10" t="str">
        <f t="shared" ca="1" si="52"/>
        <v/>
      </c>
      <c r="U231" s="10">
        <f t="shared" si="53"/>
        <v>0</v>
      </c>
      <c r="V231" s="65" t="str">
        <f t="shared" si="54"/>
        <v/>
      </c>
      <c r="W231" s="10" t="str">
        <f>IFERROR(VLOOKUP(H231,Q3.R!E:J,6,FALSE),"")</f>
        <v/>
      </c>
      <c r="X231" s="10" t="str">
        <f>IFERROR(VLOOKUP(H231,Q4.R!E:J,6,FALSE),"")</f>
        <v/>
      </c>
    </row>
    <row r="232" spans="2:24" ht="21" customHeight="1">
      <c r="B232" s="10">
        <f t="shared" si="46"/>
        <v>0</v>
      </c>
      <c r="C232" s="10" t="str">
        <f t="shared" si="42"/>
        <v/>
      </c>
      <c r="D232" s="40">
        <f t="shared" si="47"/>
        <v>231</v>
      </c>
      <c r="I232" s="10">
        <v>0.71591830847092275</v>
      </c>
      <c r="J232" s="10" t="str">
        <f t="shared" si="43"/>
        <v/>
      </c>
      <c r="K232" s="10" t="str">
        <f>IFERROR(VLOOKUP(H232,Q1.R!E:J,6,FALSE),"")</f>
        <v/>
      </c>
      <c r="L232" s="10" t="str">
        <f>IFERROR(VLOOKUP(H232,Q2.R!E:J,6,FALSE),"")</f>
        <v/>
      </c>
      <c r="M232" s="10" t="str">
        <f t="shared" si="48"/>
        <v/>
      </c>
      <c r="N232" s="10" t="str">
        <f t="shared" si="49"/>
        <v/>
      </c>
      <c r="O232" s="10" t="str">
        <f t="shared" si="50"/>
        <v/>
      </c>
      <c r="P232" s="10" t="str">
        <f t="shared" si="51"/>
        <v/>
      </c>
      <c r="Q232" s="10">
        <f t="shared" si="44"/>
        <v>0</v>
      </c>
      <c r="R232" s="10" t="str">
        <f ca="1">IFERROR(IF(IFERROR(VLOOKUP(Q232,F.SL!F:O,10,FALSE),0)=0,IF(IFERROR(VLOOKUP(Q232,SF.SL!F:O,10,FALSE),0)=0,N232,IFERROR(VLOOKUP(Q232,SF.SL!F:O,10,FALSE),0)),IFERROR(VLOOKUP(Q232,F.SL!F:O,10,FALSE),0)),"")</f>
        <v/>
      </c>
      <c r="S232" s="10" t="str">
        <f t="shared" ca="1" si="45"/>
        <v/>
      </c>
      <c r="T232" s="10" t="str">
        <f t="shared" ca="1" si="52"/>
        <v/>
      </c>
      <c r="U232" s="10">
        <f t="shared" si="53"/>
        <v>0</v>
      </c>
      <c r="V232" s="65" t="str">
        <f t="shared" si="54"/>
        <v/>
      </c>
      <c r="W232" s="10" t="str">
        <f>IFERROR(VLOOKUP(H232,Q3.R!E:J,6,FALSE),"")</f>
        <v/>
      </c>
      <c r="X232" s="10" t="str">
        <f>IFERROR(VLOOKUP(H232,Q4.R!E:J,6,FALSE),"")</f>
        <v/>
      </c>
    </row>
    <row r="233" spans="2:24" ht="21" customHeight="1">
      <c r="B233" s="10">
        <f t="shared" si="46"/>
        <v>0</v>
      </c>
      <c r="C233" s="10" t="str">
        <f t="shared" si="42"/>
        <v/>
      </c>
      <c r="D233" s="40">
        <f t="shared" si="47"/>
        <v>232</v>
      </c>
      <c r="I233" s="10">
        <v>0.50198457303984834</v>
      </c>
      <c r="J233" s="10" t="str">
        <f t="shared" si="43"/>
        <v/>
      </c>
      <c r="K233" s="10" t="str">
        <f>IFERROR(VLOOKUP(H233,Q1.R!E:J,6,FALSE),"")</f>
        <v/>
      </c>
      <c r="L233" s="10" t="str">
        <f>IFERROR(VLOOKUP(H233,Q2.R!E:J,6,FALSE),"")</f>
        <v/>
      </c>
      <c r="M233" s="10" t="str">
        <f t="shared" si="48"/>
        <v/>
      </c>
      <c r="N233" s="10" t="str">
        <f t="shared" si="49"/>
        <v/>
      </c>
      <c r="O233" s="10" t="str">
        <f t="shared" si="50"/>
        <v/>
      </c>
      <c r="P233" s="10" t="str">
        <f t="shared" si="51"/>
        <v/>
      </c>
      <c r="Q233" s="10">
        <f t="shared" si="44"/>
        <v>0</v>
      </c>
      <c r="R233" s="10" t="str">
        <f ca="1">IFERROR(IF(IFERROR(VLOOKUP(Q233,F.SL!F:O,10,FALSE),0)=0,IF(IFERROR(VLOOKUP(Q233,SF.SL!F:O,10,FALSE),0)=0,N233,IFERROR(VLOOKUP(Q233,SF.SL!F:O,10,FALSE),0)),IFERROR(VLOOKUP(Q233,F.SL!F:O,10,FALSE),0)),"")</f>
        <v/>
      </c>
      <c r="S233" s="10" t="str">
        <f t="shared" ca="1" si="45"/>
        <v/>
      </c>
      <c r="T233" s="10" t="str">
        <f t="shared" ca="1" si="52"/>
        <v/>
      </c>
      <c r="U233" s="10">
        <f t="shared" si="53"/>
        <v>0</v>
      </c>
      <c r="V233" s="65" t="str">
        <f t="shared" si="54"/>
        <v/>
      </c>
      <c r="W233" s="10" t="str">
        <f>IFERROR(VLOOKUP(H233,Q3.R!E:J,6,FALSE),"")</f>
        <v/>
      </c>
      <c r="X233" s="10" t="str">
        <f>IFERROR(VLOOKUP(H233,Q4.R!E:J,6,FALSE),"")</f>
        <v/>
      </c>
    </row>
    <row r="234" spans="2:24" ht="21" customHeight="1">
      <c r="B234" s="10">
        <f t="shared" si="46"/>
        <v>0</v>
      </c>
      <c r="C234" s="10" t="str">
        <f t="shared" si="42"/>
        <v/>
      </c>
      <c r="D234" s="40">
        <f t="shared" si="47"/>
        <v>233</v>
      </c>
      <c r="I234" s="10">
        <v>0.4334052979051044</v>
      </c>
      <c r="J234" s="10" t="str">
        <f t="shared" si="43"/>
        <v/>
      </c>
      <c r="K234" s="10" t="str">
        <f>IFERROR(VLOOKUP(H234,Q1.R!E:J,6,FALSE),"")</f>
        <v/>
      </c>
      <c r="L234" s="10" t="str">
        <f>IFERROR(VLOOKUP(H234,Q2.R!E:J,6,FALSE),"")</f>
        <v/>
      </c>
      <c r="M234" s="10" t="str">
        <f t="shared" si="48"/>
        <v/>
      </c>
      <c r="N234" s="10" t="str">
        <f t="shared" si="49"/>
        <v/>
      </c>
      <c r="O234" s="10" t="str">
        <f t="shared" si="50"/>
        <v/>
      </c>
      <c r="P234" s="10" t="str">
        <f t="shared" si="51"/>
        <v/>
      </c>
      <c r="Q234" s="10">
        <f t="shared" si="44"/>
        <v>0</v>
      </c>
      <c r="R234" s="10" t="str">
        <f ca="1">IFERROR(IF(IFERROR(VLOOKUP(Q234,F.SL!F:O,10,FALSE),0)=0,IF(IFERROR(VLOOKUP(Q234,SF.SL!F:O,10,FALSE),0)=0,N234,IFERROR(VLOOKUP(Q234,SF.SL!F:O,10,FALSE),0)),IFERROR(VLOOKUP(Q234,F.SL!F:O,10,FALSE),0)),"")</f>
        <v/>
      </c>
      <c r="S234" s="10" t="str">
        <f t="shared" ca="1" si="45"/>
        <v/>
      </c>
      <c r="T234" s="10" t="str">
        <f t="shared" ca="1" si="52"/>
        <v/>
      </c>
      <c r="U234" s="10">
        <f t="shared" si="53"/>
        <v>0</v>
      </c>
      <c r="V234" s="65" t="str">
        <f t="shared" si="54"/>
        <v/>
      </c>
      <c r="W234" s="10" t="str">
        <f>IFERROR(VLOOKUP(H234,Q3.R!E:J,6,FALSE),"")</f>
        <v/>
      </c>
      <c r="X234" s="10" t="str">
        <f>IFERROR(VLOOKUP(H234,Q4.R!E:J,6,FALSE),"")</f>
        <v/>
      </c>
    </row>
    <row r="235" spans="2:24" ht="21" customHeight="1">
      <c r="B235" s="10">
        <f t="shared" si="46"/>
        <v>0</v>
      </c>
      <c r="C235" s="10" t="str">
        <f t="shared" si="42"/>
        <v/>
      </c>
      <c r="D235" s="40">
        <f t="shared" si="47"/>
        <v>234</v>
      </c>
      <c r="I235" s="10">
        <v>3.5319618411526865E-2</v>
      </c>
      <c r="J235" s="10" t="str">
        <f t="shared" si="43"/>
        <v/>
      </c>
      <c r="K235" s="10" t="str">
        <f>IFERROR(VLOOKUP(H235,Q1.R!E:J,6,FALSE),"")</f>
        <v/>
      </c>
      <c r="L235" s="10" t="str">
        <f>IFERROR(VLOOKUP(H235,Q2.R!E:J,6,FALSE),"")</f>
        <v/>
      </c>
      <c r="M235" s="10" t="str">
        <f t="shared" si="48"/>
        <v/>
      </c>
      <c r="N235" s="10" t="str">
        <f t="shared" si="49"/>
        <v/>
      </c>
      <c r="O235" s="10" t="str">
        <f t="shared" si="50"/>
        <v/>
      </c>
      <c r="P235" s="10" t="str">
        <f t="shared" si="51"/>
        <v/>
      </c>
      <c r="Q235" s="10">
        <f t="shared" si="44"/>
        <v>0</v>
      </c>
      <c r="R235" s="10" t="str">
        <f ca="1">IFERROR(IF(IFERROR(VLOOKUP(Q235,F.SL!F:O,10,FALSE),0)=0,IF(IFERROR(VLOOKUP(Q235,SF.SL!F:O,10,FALSE),0)=0,N235,IFERROR(VLOOKUP(Q235,SF.SL!F:O,10,FALSE),0)),IFERROR(VLOOKUP(Q235,F.SL!F:O,10,FALSE),0)),"")</f>
        <v/>
      </c>
      <c r="S235" s="10" t="str">
        <f t="shared" ca="1" si="45"/>
        <v/>
      </c>
      <c r="T235" s="10" t="str">
        <f t="shared" ca="1" si="52"/>
        <v/>
      </c>
      <c r="U235" s="10">
        <f t="shared" si="53"/>
        <v>0</v>
      </c>
      <c r="V235" s="65" t="str">
        <f t="shared" si="54"/>
        <v/>
      </c>
      <c r="W235" s="10" t="str">
        <f>IFERROR(VLOOKUP(H235,Q3.R!E:J,6,FALSE),"")</f>
        <v/>
      </c>
      <c r="X235" s="10" t="str">
        <f>IFERROR(VLOOKUP(H235,Q4.R!E:J,6,FALSE),"")</f>
        <v/>
      </c>
    </row>
    <row r="236" spans="2:24" ht="21" customHeight="1">
      <c r="B236" s="10">
        <f t="shared" si="46"/>
        <v>0</v>
      </c>
      <c r="C236" s="10" t="str">
        <f t="shared" si="42"/>
        <v/>
      </c>
      <c r="D236" s="40">
        <f t="shared" si="47"/>
        <v>235</v>
      </c>
      <c r="I236" s="10">
        <v>0.95720588273791563</v>
      </c>
      <c r="J236" s="10" t="str">
        <f t="shared" si="43"/>
        <v/>
      </c>
      <c r="K236" s="10" t="str">
        <f>IFERROR(VLOOKUP(H236,Q1.R!E:J,6,FALSE),"")</f>
        <v/>
      </c>
      <c r="L236" s="10" t="str">
        <f>IFERROR(VLOOKUP(H236,Q2.R!E:J,6,FALSE),"")</f>
        <v/>
      </c>
      <c r="M236" s="10" t="str">
        <f t="shared" si="48"/>
        <v/>
      </c>
      <c r="N236" s="10" t="str">
        <f t="shared" si="49"/>
        <v/>
      </c>
      <c r="O236" s="10" t="str">
        <f t="shared" si="50"/>
        <v/>
      </c>
      <c r="P236" s="10" t="str">
        <f t="shared" si="51"/>
        <v/>
      </c>
      <c r="Q236" s="10">
        <f t="shared" si="44"/>
        <v>0</v>
      </c>
      <c r="R236" s="10" t="str">
        <f ca="1">IFERROR(IF(IFERROR(VLOOKUP(Q236,F.SL!F:O,10,FALSE),0)=0,IF(IFERROR(VLOOKUP(Q236,SF.SL!F:O,10,FALSE),0)=0,N236,IFERROR(VLOOKUP(Q236,SF.SL!F:O,10,FALSE),0)),IFERROR(VLOOKUP(Q236,F.SL!F:O,10,FALSE),0)),"")</f>
        <v/>
      </c>
      <c r="S236" s="10" t="str">
        <f t="shared" ca="1" si="45"/>
        <v/>
      </c>
      <c r="T236" s="10" t="str">
        <f t="shared" ca="1" si="52"/>
        <v/>
      </c>
      <c r="U236" s="10">
        <f t="shared" si="53"/>
        <v>0</v>
      </c>
      <c r="V236" s="65" t="str">
        <f t="shared" si="54"/>
        <v/>
      </c>
      <c r="W236" s="10" t="str">
        <f>IFERROR(VLOOKUP(H236,Q3.R!E:J,6,FALSE),"")</f>
        <v/>
      </c>
      <c r="X236" s="10" t="str">
        <f>IFERROR(VLOOKUP(H236,Q4.R!E:J,6,FALSE),"")</f>
        <v/>
      </c>
    </row>
    <row r="237" spans="2:24" ht="21" customHeight="1">
      <c r="B237" s="10">
        <f t="shared" si="46"/>
        <v>0</v>
      </c>
      <c r="C237" s="10" t="str">
        <f t="shared" si="42"/>
        <v/>
      </c>
      <c r="D237" s="40">
        <f t="shared" si="47"/>
        <v>236</v>
      </c>
      <c r="I237" s="10">
        <v>0.14022541561663293</v>
      </c>
      <c r="J237" s="10" t="str">
        <f t="shared" si="43"/>
        <v/>
      </c>
      <c r="K237" s="10" t="str">
        <f>IFERROR(VLOOKUP(H237,Q1.R!E:J,6,FALSE),"")</f>
        <v/>
      </c>
      <c r="L237" s="10" t="str">
        <f>IFERROR(VLOOKUP(H237,Q2.R!E:J,6,FALSE),"")</f>
        <v/>
      </c>
      <c r="M237" s="10" t="str">
        <f t="shared" si="48"/>
        <v/>
      </c>
      <c r="N237" s="10" t="str">
        <f t="shared" si="49"/>
        <v/>
      </c>
      <c r="O237" s="10" t="str">
        <f t="shared" si="50"/>
        <v/>
      </c>
      <c r="P237" s="10" t="str">
        <f t="shared" si="51"/>
        <v/>
      </c>
      <c r="Q237" s="10">
        <f t="shared" si="44"/>
        <v>0</v>
      </c>
      <c r="R237" s="10" t="str">
        <f ca="1">IFERROR(IF(IFERROR(VLOOKUP(Q237,F.SL!F:O,10,FALSE),0)=0,IF(IFERROR(VLOOKUP(Q237,SF.SL!F:O,10,FALSE),0)=0,N237,IFERROR(VLOOKUP(Q237,SF.SL!F:O,10,FALSE),0)),IFERROR(VLOOKUP(Q237,F.SL!F:O,10,FALSE),0)),"")</f>
        <v/>
      </c>
      <c r="S237" s="10" t="str">
        <f t="shared" ca="1" si="45"/>
        <v/>
      </c>
      <c r="T237" s="10" t="str">
        <f t="shared" ca="1" si="52"/>
        <v/>
      </c>
      <c r="U237" s="10">
        <f t="shared" si="53"/>
        <v>0</v>
      </c>
      <c r="V237" s="65" t="str">
        <f t="shared" si="54"/>
        <v/>
      </c>
      <c r="W237" s="10" t="str">
        <f>IFERROR(VLOOKUP(H237,Q3.R!E:J,6,FALSE),"")</f>
        <v/>
      </c>
      <c r="X237" s="10" t="str">
        <f>IFERROR(VLOOKUP(H237,Q4.R!E:J,6,FALSE),"")</f>
        <v/>
      </c>
    </row>
    <row r="238" spans="2:24" ht="21" customHeight="1">
      <c r="B238" s="10">
        <f t="shared" si="46"/>
        <v>0</v>
      </c>
      <c r="C238" s="10" t="str">
        <f t="shared" si="42"/>
        <v/>
      </c>
      <c r="D238" s="40">
        <f t="shared" si="47"/>
        <v>237</v>
      </c>
      <c r="I238" s="10">
        <v>0.70171434441220548</v>
      </c>
      <c r="J238" s="10" t="str">
        <f t="shared" si="43"/>
        <v/>
      </c>
      <c r="K238" s="10" t="str">
        <f>IFERROR(VLOOKUP(H238,Q1.R!E:J,6,FALSE),"")</f>
        <v/>
      </c>
      <c r="L238" s="10" t="str">
        <f>IFERROR(VLOOKUP(H238,Q2.R!E:J,6,FALSE),"")</f>
        <v/>
      </c>
      <c r="M238" s="10" t="str">
        <f t="shared" si="48"/>
        <v/>
      </c>
      <c r="N238" s="10" t="str">
        <f t="shared" si="49"/>
        <v/>
      </c>
      <c r="O238" s="10" t="str">
        <f t="shared" si="50"/>
        <v/>
      </c>
      <c r="P238" s="10" t="str">
        <f t="shared" si="51"/>
        <v/>
      </c>
      <c r="Q238" s="10">
        <f t="shared" si="44"/>
        <v>0</v>
      </c>
      <c r="R238" s="10" t="str">
        <f ca="1">IFERROR(IF(IFERROR(VLOOKUP(Q238,F.SL!F:O,10,FALSE),0)=0,IF(IFERROR(VLOOKUP(Q238,SF.SL!F:O,10,FALSE),0)=0,N238,IFERROR(VLOOKUP(Q238,SF.SL!F:O,10,FALSE),0)),IFERROR(VLOOKUP(Q238,F.SL!F:O,10,FALSE),0)),"")</f>
        <v/>
      </c>
      <c r="S238" s="10" t="str">
        <f t="shared" ca="1" si="45"/>
        <v/>
      </c>
      <c r="T238" s="10" t="str">
        <f t="shared" ca="1" si="52"/>
        <v/>
      </c>
      <c r="U238" s="10">
        <f t="shared" si="53"/>
        <v>0</v>
      </c>
      <c r="V238" s="65" t="str">
        <f t="shared" si="54"/>
        <v/>
      </c>
      <c r="W238" s="10" t="str">
        <f>IFERROR(VLOOKUP(H238,Q3.R!E:J,6,FALSE),"")</f>
        <v/>
      </c>
      <c r="X238" s="10" t="str">
        <f>IFERROR(VLOOKUP(H238,Q4.R!E:J,6,FALSE),"")</f>
        <v/>
      </c>
    </row>
    <row r="239" spans="2:24" ht="21" customHeight="1">
      <c r="B239" s="10">
        <f t="shared" si="46"/>
        <v>0</v>
      </c>
      <c r="C239" s="10" t="str">
        <f t="shared" si="42"/>
        <v/>
      </c>
      <c r="D239" s="40">
        <f t="shared" si="47"/>
        <v>238</v>
      </c>
      <c r="I239" s="10">
        <v>0.64462911552040336</v>
      </c>
      <c r="J239" s="10" t="str">
        <f t="shared" si="43"/>
        <v/>
      </c>
      <c r="K239" s="10" t="str">
        <f>IFERROR(VLOOKUP(H239,Q1.R!E:J,6,FALSE),"")</f>
        <v/>
      </c>
      <c r="L239" s="10" t="str">
        <f>IFERROR(VLOOKUP(H239,Q2.R!E:J,6,FALSE),"")</f>
        <v/>
      </c>
      <c r="M239" s="10" t="str">
        <f t="shared" si="48"/>
        <v/>
      </c>
      <c r="N239" s="10" t="str">
        <f t="shared" si="49"/>
        <v/>
      </c>
      <c r="O239" s="10" t="str">
        <f t="shared" si="50"/>
        <v/>
      </c>
      <c r="P239" s="10" t="str">
        <f t="shared" si="51"/>
        <v/>
      </c>
      <c r="Q239" s="10">
        <f t="shared" si="44"/>
        <v>0</v>
      </c>
      <c r="R239" s="10" t="str">
        <f ca="1">IFERROR(IF(IFERROR(VLOOKUP(Q239,F.SL!F:O,10,FALSE),0)=0,IF(IFERROR(VLOOKUP(Q239,SF.SL!F:O,10,FALSE),0)=0,N239,IFERROR(VLOOKUP(Q239,SF.SL!F:O,10,FALSE),0)),IFERROR(VLOOKUP(Q239,F.SL!F:O,10,FALSE),0)),"")</f>
        <v/>
      </c>
      <c r="S239" s="10" t="str">
        <f t="shared" ca="1" si="45"/>
        <v/>
      </c>
      <c r="T239" s="10" t="str">
        <f t="shared" ca="1" si="52"/>
        <v/>
      </c>
      <c r="U239" s="10">
        <f t="shared" si="53"/>
        <v>0</v>
      </c>
      <c r="V239" s="65" t="str">
        <f t="shared" si="54"/>
        <v/>
      </c>
      <c r="W239" s="10" t="str">
        <f>IFERROR(VLOOKUP(H239,Q3.R!E:J,6,FALSE),"")</f>
        <v/>
      </c>
      <c r="X239" s="10" t="str">
        <f>IFERROR(VLOOKUP(H239,Q4.R!E:J,6,FALSE),"")</f>
        <v/>
      </c>
    </row>
    <row r="240" spans="2:24" ht="21" customHeight="1">
      <c r="B240" s="10">
        <f t="shared" si="46"/>
        <v>0</v>
      </c>
      <c r="C240" s="10" t="str">
        <f t="shared" si="42"/>
        <v/>
      </c>
      <c r="D240" s="40">
        <f t="shared" si="47"/>
        <v>239</v>
      </c>
      <c r="I240" s="10">
        <v>0.45711183491407203</v>
      </c>
      <c r="J240" s="10" t="str">
        <f t="shared" si="43"/>
        <v/>
      </c>
      <c r="K240" s="10" t="str">
        <f>IFERROR(VLOOKUP(H240,Q1.R!E:J,6,FALSE),"")</f>
        <v/>
      </c>
      <c r="L240" s="10" t="str">
        <f>IFERROR(VLOOKUP(H240,Q2.R!E:J,6,FALSE),"")</f>
        <v/>
      </c>
      <c r="M240" s="10" t="str">
        <f t="shared" si="48"/>
        <v/>
      </c>
      <c r="N240" s="10" t="str">
        <f t="shared" si="49"/>
        <v/>
      </c>
      <c r="O240" s="10" t="str">
        <f t="shared" si="50"/>
        <v/>
      </c>
      <c r="P240" s="10" t="str">
        <f t="shared" si="51"/>
        <v/>
      </c>
      <c r="Q240" s="10">
        <f t="shared" si="44"/>
        <v>0</v>
      </c>
      <c r="R240" s="10" t="str">
        <f ca="1">IFERROR(IF(IFERROR(VLOOKUP(Q240,F.SL!F:O,10,FALSE),0)=0,IF(IFERROR(VLOOKUP(Q240,SF.SL!F:O,10,FALSE),0)=0,N240,IFERROR(VLOOKUP(Q240,SF.SL!F:O,10,FALSE),0)),IFERROR(VLOOKUP(Q240,F.SL!F:O,10,FALSE),0)),"")</f>
        <v/>
      </c>
      <c r="S240" s="10" t="str">
        <f t="shared" ca="1" si="45"/>
        <v/>
      </c>
      <c r="T240" s="10" t="str">
        <f t="shared" ca="1" si="52"/>
        <v/>
      </c>
      <c r="U240" s="10">
        <f t="shared" si="53"/>
        <v>0</v>
      </c>
      <c r="V240" s="65" t="str">
        <f t="shared" si="54"/>
        <v/>
      </c>
      <c r="W240" s="10" t="str">
        <f>IFERROR(VLOOKUP(H240,Q3.R!E:J,6,FALSE),"")</f>
        <v/>
      </c>
      <c r="X240" s="10" t="str">
        <f>IFERROR(VLOOKUP(H240,Q4.R!E:J,6,FALSE),"")</f>
        <v/>
      </c>
    </row>
    <row r="241" spans="2:24" ht="21" customHeight="1">
      <c r="B241" s="10">
        <f t="shared" si="46"/>
        <v>0</v>
      </c>
      <c r="C241" s="10" t="str">
        <f t="shared" si="42"/>
        <v/>
      </c>
      <c r="D241" s="40">
        <f t="shared" si="47"/>
        <v>240</v>
      </c>
      <c r="I241" s="10">
        <v>0.40490525631681817</v>
      </c>
      <c r="J241" s="10" t="str">
        <f t="shared" si="43"/>
        <v/>
      </c>
      <c r="K241" s="10" t="str">
        <f>IFERROR(VLOOKUP(H241,Q1.R!E:J,6,FALSE),"")</f>
        <v/>
      </c>
      <c r="L241" s="10" t="str">
        <f>IFERROR(VLOOKUP(H241,Q2.R!E:J,6,FALSE),"")</f>
        <v/>
      </c>
      <c r="M241" s="10" t="str">
        <f t="shared" si="48"/>
        <v/>
      </c>
      <c r="N241" s="10" t="str">
        <f t="shared" si="49"/>
        <v/>
      </c>
      <c r="O241" s="10" t="str">
        <f t="shared" si="50"/>
        <v/>
      </c>
      <c r="P241" s="10" t="str">
        <f t="shared" si="51"/>
        <v/>
      </c>
      <c r="Q241" s="10">
        <f t="shared" si="44"/>
        <v>0</v>
      </c>
      <c r="R241" s="10" t="str">
        <f ca="1">IFERROR(IF(IFERROR(VLOOKUP(Q241,F.SL!F:O,10,FALSE),0)=0,IF(IFERROR(VLOOKUP(Q241,SF.SL!F:O,10,FALSE),0)=0,N241,IFERROR(VLOOKUP(Q241,SF.SL!F:O,10,FALSE),0)),IFERROR(VLOOKUP(Q241,F.SL!F:O,10,FALSE),0)),"")</f>
        <v/>
      </c>
      <c r="S241" s="10" t="str">
        <f t="shared" ca="1" si="45"/>
        <v/>
      </c>
      <c r="T241" s="10" t="str">
        <f t="shared" ca="1" si="52"/>
        <v/>
      </c>
      <c r="U241" s="10">
        <f t="shared" si="53"/>
        <v>0</v>
      </c>
      <c r="V241" s="65" t="str">
        <f t="shared" si="54"/>
        <v/>
      </c>
      <c r="W241" s="10" t="str">
        <f>IFERROR(VLOOKUP(H241,Q3.R!E:J,6,FALSE),"")</f>
        <v/>
      </c>
      <c r="X241" s="10" t="str">
        <f>IFERROR(VLOOKUP(H241,Q4.R!E:J,6,FALSE),"")</f>
        <v/>
      </c>
    </row>
    <row r="242" spans="2:24" ht="21" customHeight="1">
      <c r="B242" s="10">
        <f t="shared" si="46"/>
        <v>0</v>
      </c>
      <c r="C242" s="10" t="str">
        <f t="shared" si="42"/>
        <v/>
      </c>
      <c r="D242" s="40">
        <f t="shared" si="47"/>
        <v>241</v>
      </c>
      <c r="I242" s="10">
        <v>0.10598282088365296</v>
      </c>
      <c r="J242" s="10" t="str">
        <f t="shared" si="43"/>
        <v/>
      </c>
      <c r="K242" s="10" t="str">
        <f>IFERROR(VLOOKUP(H242,Q1.R!E:J,6,FALSE),"")</f>
        <v/>
      </c>
      <c r="L242" s="10" t="str">
        <f>IFERROR(VLOOKUP(H242,Q2.R!E:J,6,FALSE),"")</f>
        <v/>
      </c>
      <c r="M242" s="10" t="str">
        <f t="shared" si="48"/>
        <v/>
      </c>
      <c r="N242" s="10" t="str">
        <f t="shared" si="49"/>
        <v/>
      </c>
      <c r="O242" s="10" t="str">
        <f t="shared" si="50"/>
        <v/>
      </c>
      <c r="P242" s="10" t="str">
        <f t="shared" si="51"/>
        <v/>
      </c>
      <c r="Q242" s="10">
        <f t="shared" si="44"/>
        <v>0</v>
      </c>
      <c r="R242" s="10" t="str">
        <f ca="1">IFERROR(IF(IFERROR(VLOOKUP(Q242,F.SL!F:O,10,FALSE),0)=0,IF(IFERROR(VLOOKUP(Q242,SF.SL!F:O,10,FALSE),0)=0,N242,IFERROR(VLOOKUP(Q242,SF.SL!F:O,10,FALSE),0)),IFERROR(VLOOKUP(Q242,F.SL!F:O,10,FALSE),0)),"")</f>
        <v/>
      </c>
      <c r="S242" s="10" t="str">
        <f t="shared" ca="1" si="45"/>
        <v/>
      </c>
      <c r="T242" s="10" t="str">
        <f t="shared" ca="1" si="52"/>
        <v/>
      </c>
      <c r="U242" s="10">
        <f t="shared" si="53"/>
        <v>0</v>
      </c>
      <c r="V242" s="65" t="str">
        <f t="shared" si="54"/>
        <v/>
      </c>
      <c r="W242" s="10" t="str">
        <f>IFERROR(VLOOKUP(H242,Q3.R!E:J,6,FALSE),"")</f>
        <v/>
      </c>
      <c r="X242" s="10" t="str">
        <f>IFERROR(VLOOKUP(H242,Q4.R!E:J,6,FALSE),"")</f>
        <v/>
      </c>
    </row>
    <row r="243" spans="2:24" ht="21" customHeight="1">
      <c r="B243" s="10">
        <f t="shared" si="46"/>
        <v>0</v>
      </c>
      <c r="C243" s="10" t="str">
        <f t="shared" si="42"/>
        <v/>
      </c>
      <c r="D243" s="40">
        <f t="shared" si="47"/>
        <v>242</v>
      </c>
      <c r="I243" s="10">
        <v>0.56310286171742829</v>
      </c>
      <c r="J243" s="10" t="str">
        <f t="shared" si="43"/>
        <v/>
      </c>
      <c r="K243" s="10" t="str">
        <f>IFERROR(VLOOKUP(H243,Q1.R!E:J,6,FALSE),"")</f>
        <v/>
      </c>
      <c r="L243" s="10" t="str">
        <f>IFERROR(VLOOKUP(H243,Q2.R!E:J,6,FALSE),"")</f>
        <v/>
      </c>
      <c r="M243" s="10" t="str">
        <f t="shared" si="48"/>
        <v/>
      </c>
      <c r="N243" s="10" t="str">
        <f t="shared" si="49"/>
        <v/>
      </c>
      <c r="O243" s="10" t="str">
        <f t="shared" si="50"/>
        <v/>
      </c>
      <c r="P243" s="10" t="str">
        <f t="shared" si="51"/>
        <v/>
      </c>
      <c r="Q243" s="10">
        <f t="shared" si="44"/>
        <v>0</v>
      </c>
      <c r="R243" s="10" t="str">
        <f ca="1">IFERROR(IF(IFERROR(VLOOKUP(Q243,F.SL!F:O,10,FALSE),0)=0,IF(IFERROR(VLOOKUP(Q243,SF.SL!F:O,10,FALSE),0)=0,N243,IFERROR(VLOOKUP(Q243,SF.SL!F:O,10,FALSE),0)),IFERROR(VLOOKUP(Q243,F.SL!F:O,10,FALSE),0)),"")</f>
        <v/>
      </c>
      <c r="S243" s="10" t="str">
        <f t="shared" ca="1" si="45"/>
        <v/>
      </c>
      <c r="T243" s="10" t="str">
        <f t="shared" ca="1" si="52"/>
        <v/>
      </c>
      <c r="U243" s="10">
        <f t="shared" si="53"/>
        <v>0</v>
      </c>
      <c r="V243" s="65" t="str">
        <f t="shared" si="54"/>
        <v/>
      </c>
      <c r="W243" s="10" t="str">
        <f>IFERROR(VLOOKUP(H243,Q3.R!E:J,6,FALSE),"")</f>
        <v/>
      </c>
      <c r="X243" s="10" t="str">
        <f>IFERROR(VLOOKUP(H243,Q4.R!E:J,6,FALSE),"")</f>
        <v/>
      </c>
    </row>
    <row r="244" spans="2:24" ht="21" customHeight="1">
      <c r="B244" s="10">
        <f t="shared" si="46"/>
        <v>0</v>
      </c>
      <c r="C244" s="10" t="str">
        <f t="shared" si="42"/>
        <v/>
      </c>
      <c r="D244" s="40">
        <f t="shared" si="47"/>
        <v>243</v>
      </c>
      <c r="I244" s="10">
        <v>0.43162259443798401</v>
      </c>
      <c r="J244" s="10" t="str">
        <f t="shared" si="43"/>
        <v/>
      </c>
      <c r="K244" s="10" t="str">
        <f>IFERROR(VLOOKUP(H244,Q1.R!E:J,6,FALSE),"")</f>
        <v/>
      </c>
      <c r="L244" s="10" t="str">
        <f>IFERROR(VLOOKUP(H244,Q2.R!E:J,6,FALSE),"")</f>
        <v/>
      </c>
      <c r="M244" s="10" t="str">
        <f t="shared" si="48"/>
        <v/>
      </c>
      <c r="N244" s="10" t="str">
        <f t="shared" si="49"/>
        <v/>
      </c>
      <c r="O244" s="10" t="str">
        <f t="shared" si="50"/>
        <v/>
      </c>
      <c r="P244" s="10" t="str">
        <f t="shared" si="51"/>
        <v/>
      </c>
      <c r="Q244" s="10">
        <f t="shared" si="44"/>
        <v>0</v>
      </c>
      <c r="R244" s="10" t="str">
        <f ca="1">IFERROR(IF(IFERROR(VLOOKUP(Q244,F.SL!F:O,10,FALSE),0)=0,IF(IFERROR(VLOOKUP(Q244,SF.SL!F:O,10,FALSE),0)=0,N244,IFERROR(VLOOKUP(Q244,SF.SL!F:O,10,FALSE),0)),IFERROR(VLOOKUP(Q244,F.SL!F:O,10,FALSE),0)),"")</f>
        <v/>
      </c>
      <c r="S244" s="10" t="str">
        <f t="shared" ca="1" si="45"/>
        <v/>
      </c>
      <c r="T244" s="10" t="str">
        <f t="shared" ca="1" si="52"/>
        <v/>
      </c>
      <c r="U244" s="10">
        <f t="shared" si="53"/>
        <v>0</v>
      </c>
      <c r="V244" s="65" t="str">
        <f t="shared" si="54"/>
        <v/>
      </c>
      <c r="W244" s="10" t="str">
        <f>IFERROR(VLOOKUP(H244,Q3.R!E:J,6,FALSE),"")</f>
        <v/>
      </c>
      <c r="X244" s="10" t="str">
        <f>IFERROR(VLOOKUP(H244,Q4.R!E:J,6,FALSE),"")</f>
        <v/>
      </c>
    </row>
    <row r="245" spans="2:24" ht="21" customHeight="1">
      <c r="B245" s="10">
        <f t="shared" si="46"/>
        <v>0</v>
      </c>
      <c r="C245" s="10" t="str">
        <f t="shared" si="42"/>
        <v/>
      </c>
      <c r="D245" s="40">
        <f t="shared" si="47"/>
        <v>244</v>
      </c>
      <c r="I245" s="10">
        <v>0.44394822540736389</v>
      </c>
      <c r="J245" s="10" t="str">
        <f t="shared" si="43"/>
        <v/>
      </c>
      <c r="K245" s="10" t="str">
        <f>IFERROR(VLOOKUP(H245,Q1.R!E:J,6,FALSE),"")</f>
        <v/>
      </c>
      <c r="L245" s="10" t="str">
        <f>IFERROR(VLOOKUP(H245,Q2.R!E:J,6,FALSE),"")</f>
        <v/>
      </c>
      <c r="M245" s="10" t="str">
        <f t="shared" si="48"/>
        <v/>
      </c>
      <c r="N245" s="10" t="str">
        <f t="shared" si="49"/>
        <v/>
      </c>
      <c r="O245" s="10" t="str">
        <f t="shared" si="50"/>
        <v/>
      </c>
      <c r="P245" s="10" t="str">
        <f t="shared" si="51"/>
        <v/>
      </c>
      <c r="Q245" s="10">
        <f t="shared" si="44"/>
        <v>0</v>
      </c>
      <c r="R245" s="10" t="str">
        <f ca="1">IFERROR(IF(IFERROR(VLOOKUP(Q245,F.SL!F:O,10,FALSE),0)=0,IF(IFERROR(VLOOKUP(Q245,SF.SL!F:O,10,FALSE),0)=0,N245,IFERROR(VLOOKUP(Q245,SF.SL!F:O,10,FALSE),0)),IFERROR(VLOOKUP(Q245,F.SL!F:O,10,FALSE),0)),"")</f>
        <v/>
      </c>
      <c r="S245" s="10" t="str">
        <f t="shared" ca="1" si="45"/>
        <v/>
      </c>
      <c r="T245" s="10" t="str">
        <f t="shared" ca="1" si="52"/>
        <v/>
      </c>
      <c r="U245" s="10">
        <f t="shared" si="53"/>
        <v>0</v>
      </c>
      <c r="V245" s="65" t="str">
        <f t="shared" si="54"/>
        <v/>
      </c>
      <c r="W245" s="10" t="str">
        <f>IFERROR(VLOOKUP(H245,Q3.R!E:J,6,FALSE),"")</f>
        <v/>
      </c>
      <c r="X245" s="10" t="str">
        <f>IFERROR(VLOOKUP(H245,Q4.R!E:J,6,FALSE),"")</f>
        <v/>
      </c>
    </row>
    <row r="246" spans="2:24" ht="21" customHeight="1">
      <c r="B246" s="10">
        <f t="shared" si="46"/>
        <v>0</v>
      </c>
      <c r="C246" s="10" t="str">
        <f t="shared" si="42"/>
        <v/>
      </c>
      <c r="D246" s="40">
        <f t="shared" si="47"/>
        <v>245</v>
      </c>
      <c r="I246" s="10">
        <v>0.33373485719524509</v>
      </c>
      <c r="J246" s="10" t="str">
        <f t="shared" si="43"/>
        <v/>
      </c>
      <c r="K246" s="10" t="str">
        <f>IFERROR(VLOOKUP(H246,Q1.R!E:J,6,FALSE),"")</f>
        <v/>
      </c>
      <c r="L246" s="10" t="str">
        <f>IFERROR(VLOOKUP(H246,Q2.R!E:J,6,FALSE),"")</f>
        <v/>
      </c>
      <c r="M246" s="10" t="str">
        <f t="shared" si="48"/>
        <v/>
      </c>
      <c r="N246" s="10" t="str">
        <f t="shared" si="49"/>
        <v/>
      </c>
      <c r="O246" s="10" t="str">
        <f t="shared" si="50"/>
        <v/>
      </c>
      <c r="P246" s="10" t="str">
        <f t="shared" si="51"/>
        <v/>
      </c>
      <c r="Q246" s="10">
        <f t="shared" si="44"/>
        <v>0</v>
      </c>
      <c r="R246" s="10" t="str">
        <f ca="1">IFERROR(IF(IFERROR(VLOOKUP(Q246,F.SL!F:O,10,FALSE),0)=0,IF(IFERROR(VLOOKUP(Q246,SF.SL!F:O,10,FALSE),0)=0,N246,IFERROR(VLOOKUP(Q246,SF.SL!F:O,10,FALSE),0)),IFERROR(VLOOKUP(Q246,F.SL!F:O,10,FALSE),0)),"")</f>
        <v/>
      </c>
      <c r="S246" s="10" t="str">
        <f t="shared" ca="1" si="45"/>
        <v/>
      </c>
      <c r="T246" s="10" t="str">
        <f t="shared" ca="1" si="52"/>
        <v/>
      </c>
      <c r="U246" s="10">
        <f t="shared" si="53"/>
        <v>0</v>
      </c>
      <c r="V246" s="65" t="str">
        <f t="shared" si="54"/>
        <v/>
      </c>
      <c r="W246" s="10" t="str">
        <f>IFERROR(VLOOKUP(H246,Q3.R!E:J,6,FALSE),"")</f>
        <v/>
      </c>
      <c r="X246" s="10" t="str">
        <f>IFERROR(VLOOKUP(H246,Q4.R!E:J,6,FALSE),"")</f>
        <v/>
      </c>
    </row>
    <row r="247" spans="2:24" ht="21" customHeight="1">
      <c r="B247" s="10">
        <f t="shared" si="46"/>
        <v>0</v>
      </c>
      <c r="C247" s="10" t="str">
        <f t="shared" si="42"/>
        <v/>
      </c>
      <c r="D247" s="40">
        <f t="shared" si="47"/>
        <v>246</v>
      </c>
      <c r="I247" s="10">
        <v>0.94673434484138419</v>
      </c>
      <c r="J247" s="10" t="str">
        <f t="shared" si="43"/>
        <v/>
      </c>
      <c r="K247" s="10" t="str">
        <f>IFERROR(VLOOKUP(H247,Q1.R!E:J,6,FALSE),"")</f>
        <v/>
      </c>
      <c r="L247" s="10" t="str">
        <f>IFERROR(VLOOKUP(H247,Q2.R!E:J,6,FALSE),"")</f>
        <v/>
      </c>
      <c r="M247" s="10" t="str">
        <f t="shared" si="48"/>
        <v/>
      </c>
      <c r="N247" s="10" t="str">
        <f t="shared" si="49"/>
        <v/>
      </c>
      <c r="O247" s="10" t="str">
        <f t="shared" si="50"/>
        <v/>
      </c>
      <c r="P247" s="10" t="str">
        <f t="shared" si="51"/>
        <v/>
      </c>
      <c r="Q247" s="10">
        <f t="shared" si="44"/>
        <v>0</v>
      </c>
      <c r="R247" s="10" t="str">
        <f ca="1">IFERROR(IF(IFERROR(VLOOKUP(Q247,F.SL!F:O,10,FALSE),0)=0,IF(IFERROR(VLOOKUP(Q247,SF.SL!F:O,10,FALSE),0)=0,N247,IFERROR(VLOOKUP(Q247,SF.SL!F:O,10,FALSE),0)),IFERROR(VLOOKUP(Q247,F.SL!F:O,10,FALSE),0)),"")</f>
        <v/>
      </c>
      <c r="S247" s="10" t="str">
        <f t="shared" ca="1" si="45"/>
        <v/>
      </c>
      <c r="T247" s="10" t="str">
        <f t="shared" ca="1" si="52"/>
        <v/>
      </c>
      <c r="U247" s="10">
        <f t="shared" si="53"/>
        <v>0</v>
      </c>
      <c r="V247" s="65" t="str">
        <f t="shared" si="54"/>
        <v/>
      </c>
      <c r="W247" s="10" t="str">
        <f>IFERROR(VLOOKUP(H247,Q3.R!E:J,6,FALSE),"")</f>
        <v/>
      </c>
      <c r="X247" s="10" t="str">
        <f>IFERROR(VLOOKUP(H247,Q4.R!E:J,6,FALSE),"")</f>
        <v/>
      </c>
    </row>
    <row r="248" spans="2:24" ht="21" customHeight="1">
      <c r="B248" s="10">
        <f t="shared" si="46"/>
        <v>0</v>
      </c>
      <c r="C248" s="10" t="str">
        <f t="shared" si="42"/>
        <v/>
      </c>
      <c r="D248" s="40">
        <f t="shared" si="47"/>
        <v>247</v>
      </c>
      <c r="I248" s="10">
        <v>8.2815488933265291E-2</v>
      </c>
      <c r="J248" s="10" t="str">
        <f t="shared" si="43"/>
        <v/>
      </c>
      <c r="K248" s="10" t="str">
        <f>IFERROR(VLOOKUP(H248,Q1.R!E:J,6,FALSE),"")</f>
        <v/>
      </c>
      <c r="L248" s="10" t="str">
        <f>IFERROR(VLOOKUP(H248,Q2.R!E:J,6,FALSE),"")</f>
        <v/>
      </c>
      <c r="M248" s="10" t="str">
        <f t="shared" si="48"/>
        <v/>
      </c>
      <c r="N248" s="10" t="str">
        <f t="shared" si="49"/>
        <v/>
      </c>
      <c r="O248" s="10" t="str">
        <f t="shared" si="50"/>
        <v/>
      </c>
      <c r="P248" s="10" t="str">
        <f t="shared" si="51"/>
        <v/>
      </c>
      <c r="Q248" s="10">
        <f t="shared" si="44"/>
        <v>0</v>
      </c>
      <c r="R248" s="10" t="str">
        <f ca="1">IFERROR(IF(IFERROR(VLOOKUP(Q248,F.SL!F:O,10,FALSE),0)=0,IF(IFERROR(VLOOKUP(Q248,SF.SL!F:O,10,FALSE),0)=0,N248,IFERROR(VLOOKUP(Q248,SF.SL!F:O,10,FALSE),0)),IFERROR(VLOOKUP(Q248,F.SL!F:O,10,FALSE),0)),"")</f>
        <v/>
      </c>
      <c r="S248" s="10" t="str">
        <f t="shared" ca="1" si="45"/>
        <v/>
      </c>
      <c r="T248" s="10" t="str">
        <f t="shared" ca="1" si="52"/>
        <v/>
      </c>
      <c r="U248" s="10">
        <f t="shared" si="53"/>
        <v>0</v>
      </c>
      <c r="V248" s="65" t="str">
        <f t="shared" si="54"/>
        <v/>
      </c>
      <c r="W248" s="10" t="str">
        <f>IFERROR(VLOOKUP(H248,Q3.R!E:J,6,FALSE),"")</f>
        <v/>
      </c>
      <c r="X248" s="10" t="str">
        <f>IFERROR(VLOOKUP(H248,Q4.R!E:J,6,FALSE),"")</f>
        <v/>
      </c>
    </row>
    <row r="249" spans="2:24" ht="21" customHeight="1">
      <c r="B249" s="10">
        <f t="shared" si="46"/>
        <v>0</v>
      </c>
      <c r="C249" s="10" t="str">
        <f t="shared" si="42"/>
        <v/>
      </c>
      <c r="D249" s="40">
        <f t="shared" si="47"/>
        <v>248</v>
      </c>
      <c r="I249" s="10">
        <v>8.4184720670494873E-2</v>
      </c>
      <c r="J249" s="10" t="str">
        <f t="shared" si="43"/>
        <v/>
      </c>
      <c r="K249" s="10" t="str">
        <f>IFERROR(VLOOKUP(H249,Q1.R!E:J,6,FALSE),"")</f>
        <v/>
      </c>
      <c r="L249" s="10" t="str">
        <f>IFERROR(VLOOKUP(H249,Q2.R!E:J,6,FALSE),"")</f>
        <v/>
      </c>
      <c r="M249" s="10" t="str">
        <f t="shared" si="48"/>
        <v/>
      </c>
      <c r="N249" s="10" t="str">
        <f t="shared" si="49"/>
        <v/>
      </c>
      <c r="O249" s="10" t="str">
        <f t="shared" si="50"/>
        <v/>
      </c>
      <c r="P249" s="10" t="str">
        <f t="shared" si="51"/>
        <v/>
      </c>
      <c r="Q249" s="10">
        <f t="shared" si="44"/>
        <v>0</v>
      </c>
      <c r="R249" s="10" t="str">
        <f ca="1">IFERROR(IF(IFERROR(VLOOKUP(Q249,F.SL!F:O,10,FALSE),0)=0,IF(IFERROR(VLOOKUP(Q249,SF.SL!F:O,10,FALSE),0)=0,N249,IFERROR(VLOOKUP(Q249,SF.SL!F:O,10,FALSE),0)),IFERROR(VLOOKUP(Q249,F.SL!F:O,10,FALSE),0)),"")</f>
        <v/>
      </c>
      <c r="S249" s="10" t="str">
        <f t="shared" ca="1" si="45"/>
        <v/>
      </c>
      <c r="T249" s="10" t="str">
        <f t="shared" ca="1" si="52"/>
        <v/>
      </c>
      <c r="U249" s="10">
        <f t="shared" si="53"/>
        <v>0</v>
      </c>
      <c r="V249" s="65" t="str">
        <f t="shared" si="54"/>
        <v/>
      </c>
      <c r="W249" s="10" t="str">
        <f>IFERROR(VLOOKUP(H249,Q3.R!E:J,6,FALSE),"")</f>
        <v/>
      </c>
      <c r="X249" s="10" t="str">
        <f>IFERROR(VLOOKUP(H249,Q4.R!E:J,6,FALSE),"")</f>
        <v/>
      </c>
    </row>
    <row r="250" spans="2:24" ht="21" customHeight="1">
      <c r="B250" s="10">
        <f t="shared" si="46"/>
        <v>0</v>
      </c>
      <c r="C250" s="10" t="str">
        <f t="shared" si="42"/>
        <v/>
      </c>
      <c r="D250" s="40">
        <f t="shared" si="47"/>
        <v>249</v>
      </c>
      <c r="I250" s="10">
        <v>0.95173559590310308</v>
      </c>
      <c r="J250" s="10" t="str">
        <f t="shared" si="43"/>
        <v/>
      </c>
      <c r="K250" s="10" t="str">
        <f>IFERROR(VLOOKUP(H250,Q1.R!E:J,6,FALSE),"")</f>
        <v/>
      </c>
      <c r="L250" s="10" t="str">
        <f>IFERROR(VLOOKUP(H250,Q2.R!E:J,6,FALSE),"")</f>
        <v/>
      </c>
      <c r="M250" s="10" t="str">
        <f t="shared" si="48"/>
        <v/>
      </c>
      <c r="N250" s="10" t="str">
        <f t="shared" si="49"/>
        <v/>
      </c>
      <c r="O250" s="10" t="str">
        <f t="shared" si="50"/>
        <v/>
      </c>
      <c r="P250" s="10" t="str">
        <f t="shared" si="51"/>
        <v/>
      </c>
      <c r="Q250" s="10">
        <f t="shared" si="44"/>
        <v>0</v>
      </c>
      <c r="R250" s="10" t="str">
        <f ca="1">IFERROR(IF(IFERROR(VLOOKUP(Q250,F.SL!F:O,10,FALSE),0)=0,IF(IFERROR(VLOOKUP(Q250,SF.SL!F:O,10,FALSE),0)=0,N250,IFERROR(VLOOKUP(Q250,SF.SL!F:O,10,FALSE),0)),IFERROR(VLOOKUP(Q250,F.SL!F:O,10,FALSE),0)),"")</f>
        <v/>
      </c>
      <c r="S250" s="10" t="str">
        <f t="shared" ca="1" si="45"/>
        <v/>
      </c>
      <c r="T250" s="10" t="str">
        <f t="shared" ca="1" si="52"/>
        <v/>
      </c>
      <c r="U250" s="10">
        <f t="shared" si="53"/>
        <v>0</v>
      </c>
      <c r="V250" s="65" t="str">
        <f t="shared" si="54"/>
        <v/>
      </c>
      <c r="W250" s="10" t="str">
        <f>IFERROR(VLOOKUP(H250,Q3.R!E:J,6,FALSE),"")</f>
        <v/>
      </c>
      <c r="X250" s="10" t="str">
        <f>IFERROR(VLOOKUP(H250,Q4.R!E:J,6,FALSE),"")</f>
        <v/>
      </c>
    </row>
    <row r="251" spans="2:24" ht="21" customHeight="1">
      <c r="B251" s="10">
        <f t="shared" si="46"/>
        <v>0</v>
      </c>
      <c r="C251" s="10" t="str">
        <f t="shared" si="42"/>
        <v/>
      </c>
      <c r="D251" s="40">
        <f t="shared" si="47"/>
        <v>250</v>
      </c>
      <c r="I251" s="10">
        <v>0.22710257632835695</v>
      </c>
      <c r="J251" s="10" t="str">
        <f t="shared" si="43"/>
        <v/>
      </c>
      <c r="K251" s="10" t="str">
        <f>IFERROR(VLOOKUP(H251,Q1.R!E:J,6,FALSE),"")</f>
        <v/>
      </c>
      <c r="L251" s="10" t="str">
        <f>IFERROR(VLOOKUP(H251,Q2.R!E:J,6,FALSE),"")</f>
        <v/>
      </c>
      <c r="M251" s="10" t="str">
        <f t="shared" si="48"/>
        <v/>
      </c>
      <c r="N251" s="10" t="str">
        <f t="shared" si="49"/>
        <v/>
      </c>
      <c r="O251" s="10" t="str">
        <f t="shared" si="50"/>
        <v/>
      </c>
      <c r="P251" s="10" t="str">
        <f t="shared" si="51"/>
        <v/>
      </c>
      <c r="Q251" s="10">
        <f t="shared" si="44"/>
        <v>0</v>
      </c>
      <c r="R251" s="10" t="str">
        <f ca="1">IFERROR(IF(IFERROR(VLOOKUP(Q251,F.SL!F:O,10,FALSE),0)=0,IF(IFERROR(VLOOKUP(Q251,SF.SL!F:O,10,FALSE),0)=0,N251,IFERROR(VLOOKUP(Q251,SF.SL!F:O,10,FALSE),0)),IFERROR(VLOOKUP(Q251,F.SL!F:O,10,FALSE),0)),"")</f>
        <v/>
      </c>
      <c r="S251" s="10" t="str">
        <f t="shared" ca="1" si="45"/>
        <v/>
      </c>
      <c r="T251" s="10" t="str">
        <f t="shared" ca="1" si="52"/>
        <v/>
      </c>
      <c r="U251" s="10">
        <f t="shared" si="53"/>
        <v>0</v>
      </c>
      <c r="V251" s="65" t="str">
        <f t="shared" si="54"/>
        <v/>
      </c>
      <c r="W251" s="10" t="str">
        <f>IFERROR(VLOOKUP(H251,Q3.R!E:J,6,FALSE),"")</f>
        <v/>
      </c>
      <c r="X251" s="10" t="str">
        <f>IFERROR(VLOOKUP(H251,Q4.R!E:J,6,FALSE),"")</f>
        <v/>
      </c>
    </row>
    <row r="252" spans="2:24" ht="21" customHeight="1">
      <c r="B252" s="10">
        <f t="shared" si="46"/>
        <v>0</v>
      </c>
      <c r="C252" s="10" t="str">
        <f t="shared" si="42"/>
        <v/>
      </c>
      <c r="D252" s="40">
        <f t="shared" si="47"/>
        <v>251</v>
      </c>
      <c r="I252" s="10">
        <v>0.50835339101023924</v>
      </c>
      <c r="J252" s="10" t="str">
        <f t="shared" si="43"/>
        <v/>
      </c>
      <c r="K252" s="10" t="str">
        <f>IFERROR(VLOOKUP(H252,Q1.R!E:J,6,FALSE),"")</f>
        <v/>
      </c>
      <c r="L252" s="10" t="str">
        <f>IFERROR(VLOOKUP(H252,Q2.R!E:J,6,FALSE),"")</f>
        <v/>
      </c>
      <c r="M252" s="10" t="str">
        <f t="shared" si="48"/>
        <v/>
      </c>
      <c r="N252" s="10" t="str">
        <f t="shared" si="49"/>
        <v/>
      </c>
      <c r="O252" s="10" t="str">
        <f t="shared" si="50"/>
        <v/>
      </c>
      <c r="P252" s="10" t="str">
        <f t="shared" si="51"/>
        <v/>
      </c>
      <c r="Q252" s="10">
        <f t="shared" si="44"/>
        <v>0</v>
      </c>
      <c r="R252" s="10" t="str">
        <f ca="1">IFERROR(IF(IFERROR(VLOOKUP(Q252,F.SL!F:O,10,FALSE),0)=0,IF(IFERROR(VLOOKUP(Q252,SF.SL!F:O,10,FALSE),0)=0,N252,IFERROR(VLOOKUP(Q252,SF.SL!F:O,10,FALSE),0)),IFERROR(VLOOKUP(Q252,F.SL!F:O,10,FALSE),0)),"")</f>
        <v/>
      </c>
      <c r="S252" s="10" t="str">
        <f t="shared" ca="1" si="45"/>
        <v/>
      </c>
      <c r="T252" s="10" t="str">
        <f t="shared" ca="1" si="52"/>
        <v/>
      </c>
      <c r="U252" s="10">
        <f t="shared" si="53"/>
        <v>0</v>
      </c>
      <c r="V252" s="65" t="str">
        <f t="shared" si="54"/>
        <v/>
      </c>
      <c r="W252" s="10" t="str">
        <f>IFERROR(VLOOKUP(H252,Q3.R!E:J,6,FALSE),"")</f>
        <v/>
      </c>
      <c r="X252" s="10" t="str">
        <f>IFERROR(VLOOKUP(H252,Q4.R!E:J,6,FALSE),"")</f>
        <v/>
      </c>
    </row>
    <row r="253" spans="2:24" ht="21" customHeight="1">
      <c r="B253" s="10">
        <f t="shared" si="46"/>
        <v>0</v>
      </c>
      <c r="C253" s="10" t="str">
        <f t="shared" si="42"/>
        <v/>
      </c>
      <c r="D253" s="40">
        <f t="shared" si="47"/>
        <v>252</v>
      </c>
      <c r="I253" s="10">
        <v>0.51029824257393208</v>
      </c>
      <c r="J253" s="10" t="str">
        <f t="shared" si="43"/>
        <v/>
      </c>
      <c r="K253" s="10" t="str">
        <f>IFERROR(VLOOKUP(H253,Q1.R!E:J,6,FALSE),"")</f>
        <v/>
      </c>
      <c r="L253" s="10" t="str">
        <f>IFERROR(VLOOKUP(H253,Q2.R!E:J,6,FALSE),"")</f>
        <v/>
      </c>
      <c r="M253" s="10" t="str">
        <f t="shared" si="48"/>
        <v/>
      </c>
      <c r="N253" s="10" t="str">
        <f t="shared" si="49"/>
        <v/>
      </c>
      <c r="O253" s="10" t="str">
        <f t="shared" si="50"/>
        <v/>
      </c>
      <c r="P253" s="10" t="str">
        <f t="shared" si="51"/>
        <v/>
      </c>
      <c r="Q253" s="10">
        <f t="shared" si="44"/>
        <v>0</v>
      </c>
      <c r="R253" s="10" t="str">
        <f ca="1">IFERROR(IF(IFERROR(VLOOKUP(Q253,F.SL!F:O,10,FALSE),0)=0,IF(IFERROR(VLOOKUP(Q253,SF.SL!F:O,10,FALSE),0)=0,N253,IFERROR(VLOOKUP(Q253,SF.SL!F:O,10,FALSE),0)),IFERROR(VLOOKUP(Q253,F.SL!F:O,10,FALSE),0)),"")</f>
        <v/>
      </c>
      <c r="S253" s="10" t="str">
        <f t="shared" ca="1" si="45"/>
        <v/>
      </c>
      <c r="T253" s="10" t="str">
        <f t="shared" ca="1" si="52"/>
        <v/>
      </c>
      <c r="U253" s="10">
        <f t="shared" si="53"/>
        <v>0</v>
      </c>
      <c r="V253" s="65" t="str">
        <f t="shared" si="54"/>
        <v/>
      </c>
      <c r="W253" s="10" t="str">
        <f>IFERROR(VLOOKUP(H253,Q3.R!E:J,6,FALSE),"")</f>
        <v/>
      </c>
      <c r="X253" s="10" t="str">
        <f>IFERROR(VLOOKUP(H253,Q4.R!E:J,6,FALSE),"")</f>
        <v/>
      </c>
    </row>
    <row r="254" spans="2:24" ht="21" customHeight="1">
      <c r="B254" s="10">
        <f t="shared" si="46"/>
        <v>0</v>
      </c>
      <c r="C254" s="10" t="str">
        <f t="shared" si="42"/>
        <v/>
      </c>
      <c r="D254" s="40">
        <f t="shared" si="47"/>
        <v>253</v>
      </c>
      <c r="I254" s="10">
        <v>0.41894927257114722</v>
      </c>
      <c r="J254" s="10" t="str">
        <f t="shared" si="43"/>
        <v/>
      </c>
      <c r="K254" s="10" t="str">
        <f>IFERROR(VLOOKUP(H254,Q1.R!E:J,6,FALSE),"")</f>
        <v/>
      </c>
      <c r="L254" s="10" t="str">
        <f>IFERROR(VLOOKUP(H254,Q2.R!E:J,6,FALSE),"")</f>
        <v/>
      </c>
      <c r="M254" s="10" t="str">
        <f t="shared" si="48"/>
        <v/>
      </c>
      <c r="N254" s="10" t="str">
        <f t="shared" si="49"/>
        <v/>
      </c>
      <c r="O254" s="10" t="str">
        <f t="shared" si="50"/>
        <v/>
      </c>
      <c r="P254" s="10" t="str">
        <f t="shared" si="51"/>
        <v/>
      </c>
      <c r="Q254" s="10">
        <f t="shared" si="44"/>
        <v>0</v>
      </c>
      <c r="R254" s="10" t="str">
        <f ca="1">IFERROR(IF(IFERROR(VLOOKUP(Q254,F.SL!F:O,10,FALSE),0)=0,IF(IFERROR(VLOOKUP(Q254,SF.SL!F:O,10,FALSE),0)=0,N254,IFERROR(VLOOKUP(Q254,SF.SL!F:O,10,FALSE),0)),IFERROR(VLOOKUP(Q254,F.SL!F:O,10,FALSE),0)),"")</f>
        <v/>
      </c>
      <c r="S254" s="10" t="str">
        <f t="shared" ca="1" si="45"/>
        <v/>
      </c>
      <c r="T254" s="10" t="str">
        <f t="shared" ca="1" si="52"/>
        <v/>
      </c>
      <c r="U254" s="10">
        <f t="shared" si="53"/>
        <v>0</v>
      </c>
      <c r="V254" s="65" t="str">
        <f t="shared" si="54"/>
        <v/>
      </c>
      <c r="W254" s="10" t="str">
        <f>IFERROR(VLOOKUP(H254,Q3.R!E:J,6,FALSE),"")</f>
        <v/>
      </c>
      <c r="X254" s="10" t="str">
        <f>IFERROR(VLOOKUP(H254,Q4.R!E:J,6,FALSE),"")</f>
        <v/>
      </c>
    </row>
    <row r="255" spans="2:24" ht="21" customHeight="1">
      <c r="B255" s="10">
        <f t="shared" si="46"/>
        <v>0</v>
      </c>
      <c r="C255" s="10" t="str">
        <f t="shared" si="42"/>
        <v/>
      </c>
      <c r="D255" s="40">
        <f t="shared" si="47"/>
        <v>254</v>
      </c>
      <c r="I255" s="10">
        <v>0.43613859746445127</v>
      </c>
      <c r="J255" s="10" t="str">
        <f t="shared" si="43"/>
        <v/>
      </c>
      <c r="K255" s="10" t="str">
        <f>IFERROR(VLOOKUP(H255,Q1.R!E:J,6,FALSE),"")</f>
        <v/>
      </c>
      <c r="L255" s="10" t="str">
        <f>IFERROR(VLOOKUP(H255,Q2.R!E:J,6,FALSE),"")</f>
        <v/>
      </c>
      <c r="M255" s="10" t="str">
        <f t="shared" si="48"/>
        <v/>
      </c>
      <c r="N255" s="10" t="str">
        <f t="shared" si="49"/>
        <v/>
      </c>
      <c r="O255" s="10" t="str">
        <f t="shared" si="50"/>
        <v/>
      </c>
      <c r="P255" s="10" t="str">
        <f t="shared" si="51"/>
        <v/>
      </c>
      <c r="Q255" s="10">
        <f t="shared" si="44"/>
        <v>0</v>
      </c>
      <c r="R255" s="10" t="str">
        <f ca="1">IFERROR(IF(IFERROR(VLOOKUP(Q255,F.SL!F:O,10,FALSE),0)=0,IF(IFERROR(VLOOKUP(Q255,SF.SL!F:O,10,FALSE),0)=0,N255,IFERROR(VLOOKUP(Q255,SF.SL!F:O,10,FALSE),0)),IFERROR(VLOOKUP(Q255,F.SL!F:O,10,FALSE),0)),"")</f>
        <v/>
      </c>
      <c r="S255" s="10" t="str">
        <f t="shared" ca="1" si="45"/>
        <v/>
      </c>
      <c r="T255" s="10" t="str">
        <f t="shared" ca="1" si="52"/>
        <v/>
      </c>
      <c r="U255" s="10">
        <f t="shared" si="53"/>
        <v>0</v>
      </c>
      <c r="V255" s="65" t="str">
        <f t="shared" si="54"/>
        <v/>
      </c>
      <c r="W255" s="10" t="str">
        <f>IFERROR(VLOOKUP(H255,Q3.R!E:J,6,FALSE),"")</f>
        <v/>
      </c>
      <c r="X255" s="10" t="str">
        <f>IFERROR(VLOOKUP(H255,Q4.R!E:J,6,FALSE),"")</f>
        <v/>
      </c>
    </row>
    <row r="256" spans="2:24" ht="21" customHeight="1">
      <c r="B256" s="10">
        <f t="shared" si="46"/>
        <v>0</v>
      </c>
      <c r="C256" s="10" t="str">
        <f t="shared" si="42"/>
        <v/>
      </c>
      <c r="D256" s="40">
        <f t="shared" si="47"/>
        <v>255</v>
      </c>
      <c r="I256" s="10">
        <v>0.30903403649821737</v>
      </c>
      <c r="J256" s="10" t="str">
        <f t="shared" si="43"/>
        <v/>
      </c>
      <c r="K256" s="10" t="str">
        <f>IFERROR(VLOOKUP(H256,Q1.R!E:J,6,FALSE),"")</f>
        <v/>
      </c>
      <c r="L256" s="10" t="str">
        <f>IFERROR(VLOOKUP(H256,Q2.R!E:J,6,FALSE),"")</f>
        <v/>
      </c>
      <c r="M256" s="10" t="str">
        <f t="shared" si="48"/>
        <v/>
      </c>
      <c r="N256" s="10" t="str">
        <f t="shared" si="49"/>
        <v/>
      </c>
      <c r="O256" s="10" t="str">
        <f t="shared" si="50"/>
        <v/>
      </c>
      <c r="P256" s="10" t="str">
        <f t="shared" si="51"/>
        <v/>
      </c>
      <c r="Q256" s="10">
        <f t="shared" si="44"/>
        <v>0</v>
      </c>
      <c r="R256" s="10" t="str">
        <f ca="1">IFERROR(IF(IFERROR(VLOOKUP(Q256,F.SL!F:O,10,FALSE),0)=0,IF(IFERROR(VLOOKUP(Q256,SF.SL!F:O,10,FALSE),0)=0,N256,IFERROR(VLOOKUP(Q256,SF.SL!F:O,10,FALSE),0)),IFERROR(VLOOKUP(Q256,F.SL!F:O,10,FALSE),0)),"")</f>
        <v/>
      </c>
      <c r="S256" s="10" t="str">
        <f t="shared" ca="1" si="45"/>
        <v/>
      </c>
      <c r="T256" s="10" t="str">
        <f t="shared" ca="1" si="52"/>
        <v/>
      </c>
      <c r="U256" s="10">
        <f t="shared" si="53"/>
        <v>0</v>
      </c>
      <c r="V256" s="65" t="str">
        <f t="shared" si="54"/>
        <v/>
      </c>
      <c r="W256" s="10" t="str">
        <f>IFERROR(VLOOKUP(H256,Q3.R!E:J,6,FALSE),"")</f>
        <v/>
      </c>
      <c r="X256" s="10" t="str">
        <f>IFERROR(VLOOKUP(H256,Q4.R!E:J,6,FALSE),"")</f>
        <v/>
      </c>
    </row>
    <row r="257" spans="2:24" ht="21" customHeight="1">
      <c r="B257" s="10">
        <f t="shared" si="46"/>
        <v>0</v>
      </c>
      <c r="C257" s="10" t="str">
        <f t="shared" si="42"/>
        <v/>
      </c>
      <c r="D257" s="40">
        <f t="shared" si="47"/>
        <v>256</v>
      </c>
      <c r="I257" s="10">
        <v>0.71328237167537734</v>
      </c>
      <c r="J257" s="10" t="str">
        <f t="shared" si="43"/>
        <v/>
      </c>
      <c r="K257" s="10" t="str">
        <f>IFERROR(VLOOKUP(H257,Q1.R!E:J,6,FALSE),"")</f>
        <v/>
      </c>
      <c r="L257" s="10" t="str">
        <f>IFERROR(VLOOKUP(H257,Q2.R!E:J,6,FALSE),"")</f>
        <v/>
      </c>
      <c r="M257" s="10" t="str">
        <f t="shared" si="48"/>
        <v/>
      </c>
      <c r="N257" s="10" t="str">
        <f t="shared" si="49"/>
        <v/>
      </c>
      <c r="O257" s="10" t="str">
        <f t="shared" si="50"/>
        <v/>
      </c>
      <c r="P257" s="10" t="str">
        <f t="shared" si="51"/>
        <v/>
      </c>
      <c r="Q257" s="10">
        <f t="shared" si="44"/>
        <v>0</v>
      </c>
      <c r="R257" s="10" t="str">
        <f ca="1">IFERROR(IF(IFERROR(VLOOKUP(Q257,F.SL!F:O,10,FALSE),0)=0,IF(IFERROR(VLOOKUP(Q257,SF.SL!F:O,10,FALSE),0)=0,N257,IFERROR(VLOOKUP(Q257,SF.SL!F:O,10,FALSE),0)),IFERROR(VLOOKUP(Q257,F.SL!F:O,10,FALSE),0)),"")</f>
        <v/>
      </c>
      <c r="S257" s="10" t="str">
        <f t="shared" ca="1" si="45"/>
        <v/>
      </c>
      <c r="T257" s="10" t="str">
        <f t="shared" ca="1" si="52"/>
        <v/>
      </c>
      <c r="U257" s="10">
        <f t="shared" si="53"/>
        <v>0</v>
      </c>
      <c r="V257" s="65" t="str">
        <f t="shared" si="54"/>
        <v/>
      </c>
      <c r="W257" s="10" t="str">
        <f>IFERROR(VLOOKUP(H257,Q3.R!E:J,6,FALSE),"")</f>
        <v/>
      </c>
      <c r="X257" s="10" t="str">
        <f>IFERROR(VLOOKUP(H257,Q4.R!E:J,6,FALSE),"")</f>
        <v/>
      </c>
    </row>
    <row r="258" spans="2:24" ht="21" customHeight="1">
      <c r="B258" s="10">
        <f t="shared" si="46"/>
        <v>0</v>
      </c>
      <c r="C258" s="10" t="str">
        <f t="shared" ref="C258:C301" si="55">IFERROR(RANK(J258,J:J,1),"")</f>
        <v/>
      </c>
      <c r="D258" s="40">
        <f t="shared" si="47"/>
        <v>257</v>
      </c>
      <c r="I258" s="10">
        <v>0.42192342497547641</v>
      </c>
      <c r="J258" s="10" t="str">
        <f t="shared" ref="J258:J301" si="56">IF(E258&lt;&gt;"",I258,"")</f>
        <v/>
      </c>
      <c r="K258" s="10" t="str">
        <f>IFERROR(VLOOKUP(H258,Q1.R!E:J,6,FALSE),"")</f>
        <v/>
      </c>
      <c r="L258" s="10" t="str">
        <f>IFERROR(VLOOKUP(H258,Q2.R!E:J,6,FALSE),"")</f>
        <v/>
      </c>
      <c r="M258" s="10" t="str">
        <f t="shared" si="48"/>
        <v/>
      </c>
      <c r="N258" s="10" t="str">
        <f t="shared" si="49"/>
        <v/>
      </c>
      <c r="O258" s="10" t="str">
        <f t="shared" si="50"/>
        <v/>
      </c>
      <c r="P258" s="10" t="str">
        <f t="shared" si="51"/>
        <v/>
      </c>
      <c r="Q258" s="10">
        <f t="shared" ref="Q258:Q301" si="57">H258</f>
        <v>0</v>
      </c>
      <c r="R258" s="10" t="str">
        <f ca="1">IFERROR(IF(IFERROR(VLOOKUP(Q258,F.SL!F:O,10,FALSE),0)=0,IF(IFERROR(VLOOKUP(Q258,SF.SL!F:O,10,FALSE),0)=0,N258,IFERROR(VLOOKUP(Q258,SF.SL!F:O,10,FALSE),0)),IFERROR(VLOOKUP(Q258,F.SL!F:O,10,FALSE),0)),"")</f>
        <v/>
      </c>
      <c r="S258" s="10" t="str">
        <f t="shared" ref="S258:S301" ca="1" si="58">IFERROR(R258+J258,"")</f>
        <v/>
      </c>
      <c r="T258" s="10" t="str">
        <f t="shared" ca="1" si="52"/>
        <v/>
      </c>
      <c r="U258" s="10">
        <f t="shared" si="53"/>
        <v>0</v>
      </c>
      <c r="V258" s="65" t="str">
        <f t="shared" si="54"/>
        <v/>
      </c>
      <c r="W258" s="10" t="str">
        <f>IFERROR(VLOOKUP(H258,Q3.R!E:J,6,FALSE),"")</f>
        <v/>
      </c>
      <c r="X258" s="10" t="str">
        <f>IFERROR(VLOOKUP(H258,Q4.R!E:J,6,FALSE),"")</f>
        <v/>
      </c>
    </row>
    <row r="259" spans="2:24" ht="21" customHeight="1">
      <c r="B259" s="10">
        <f t="shared" ref="B259:B301" si="59">H259</f>
        <v>0</v>
      </c>
      <c r="C259" s="10" t="str">
        <f t="shared" si="55"/>
        <v/>
      </c>
      <c r="D259" s="40">
        <f t="shared" ref="D259:D301" si="60">ROW()-1</f>
        <v>258</v>
      </c>
      <c r="I259" s="10">
        <v>0.24812298887619333</v>
      </c>
      <c r="J259" s="10" t="str">
        <f t="shared" si="56"/>
        <v/>
      </c>
      <c r="K259" s="10" t="str">
        <f>IFERROR(VLOOKUP(H259,Q1.R!E:J,6,FALSE),"")</f>
        <v/>
      </c>
      <c r="L259" s="10" t="str">
        <f>IFERROR(VLOOKUP(H259,Q2.R!E:J,6,FALSE),"")</f>
        <v/>
      </c>
      <c r="M259" s="10" t="str">
        <f t="shared" ref="M259:M301" si="61">IFERROR(K259*L259*W259*X259,"")</f>
        <v/>
      </c>
      <c r="N259" s="10" t="str">
        <f t="shared" ref="N259:N301" si="62">IFERROR(RANK(M259,M:M,1),"")</f>
        <v/>
      </c>
      <c r="O259" s="10" t="str">
        <f t="shared" ref="O259:O301" si="63">IFERROR(N259*100+J259,"")</f>
        <v/>
      </c>
      <c r="P259" s="10" t="str">
        <f t="shared" ref="P259:P301" si="64">IFERROR(RANK(O259,O:O,1),"")</f>
        <v/>
      </c>
      <c r="Q259" s="10">
        <f t="shared" si="57"/>
        <v>0</v>
      </c>
      <c r="R259" s="10" t="str">
        <f ca="1">IFERROR(IF(IFERROR(VLOOKUP(Q259,F.SL!F:O,10,FALSE),0)=0,IF(IFERROR(VLOOKUP(Q259,SF.SL!F:O,10,FALSE),0)=0,N259,IFERROR(VLOOKUP(Q259,SF.SL!F:O,10,FALSE),0)),IFERROR(VLOOKUP(Q259,F.SL!F:O,10,FALSE),0)),"")</f>
        <v/>
      </c>
      <c r="S259" s="10" t="str">
        <f t="shared" ca="1" si="58"/>
        <v/>
      </c>
      <c r="T259" s="10" t="str">
        <f t="shared" ref="T259:T301" ca="1" si="65">IFERROR(RANK(S259,S:S,1),"")</f>
        <v/>
      </c>
      <c r="U259" s="10">
        <f t="shared" ref="U259:U301" si="66">Q259</f>
        <v>0</v>
      </c>
      <c r="V259" s="65" t="str">
        <f t="shared" ref="V259:V301" si="67">IFERROR(1/COUNTIF(G:G,G259),"")</f>
        <v/>
      </c>
      <c r="W259" s="10" t="str">
        <f>IFERROR(VLOOKUP(H259,Q3.R!E:J,6,FALSE),"")</f>
        <v/>
      </c>
      <c r="X259" s="10" t="str">
        <f>IFERROR(VLOOKUP(H259,Q4.R!E:J,6,FALSE),"")</f>
        <v/>
      </c>
    </row>
    <row r="260" spans="2:24" ht="21" customHeight="1">
      <c r="B260" s="10">
        <f t="shared" si="59"/>
        <v>0</v>
      </c>
      <c r="C260" s="10" t="str">
        <f t="shared" si="55"/>
        <v/>
      </c>
      <c r="D260" s="40">
        <f t="shared" si="60"/>
        <v>259</v>
      </c>
      <c r="I260" s="10">
        <v>0.5481992330427955</v>
      </c>
      <c r="J260" s="10" t="str">
        <f t="shared" si="56"/>
        <v/>
      </c>
      <c r="K260" s="10" t="str">
        <f>IFERROR(VLOOKUP(H260,Q1.R!E:J,6,FALSE),"")</f>
        <v/>
      </c>
      <c r="L260" s="10" t="str">
        <f>IFERROR(VLOOKUP(H260,Q2.R!E:J,6,FALSE),"")</f>
        <v/>
      </c>
      <c r="M260" s="10" t="str">
        <f t="shared" si="61"/>
        <v/>
      </c>
      <c r="N260" s="10" t="str">
        <f t="shared" si="62"/>
        <v/>
      </c>
      <c r="O260" s="10" t="str">
        <f t="shared" si="63"/>
        <v/>
      </c>
      <c r="P260" s="10" t="str">
        <f t="shared" si="64"/>
        <v/>
      </c>
      <c r="Q260" s="10">
        <f t="shared" si="57"/>
        <v>0</v>
      </c>
      <c r="R260" s="10" t="str">
        <f ca="1">IFERROR(IF(IFERROR(VLOOKUP(Q260,F.SL!F:O,10,FALSE),0)=0,IF(IFERROR(VLOOKUP(Q260,SF.SL!F:O,10,FALSE),0)=0,N260,IFERROR(VLOOKUP(Q260,SF.SL!F:O,10,FALSE),0)),IFERROR(VLOOKUP(Q260,F.SL!F:O,10,FALSE),0)),"")</f>
        <v/>
      </c>
      <c r="S260" s="10" t="str">
        <f t="shared" ca="1" si="58"/>
        <v/>
      </c>
      <c r="T260" s="10" t="str">
        <f t="shared" ca="1" si="65"/>
        <v/>
      </c>
      <c r="U260" s="10">
        <f t="shared" si="66"/>
        <v>0</v>
      </c>
      <c r="V260" s="65" t="str">
        <f t="shared" si="67"/>
        <v/>
      </c>
      <c r="W260" s="10" t="str">
        <f>IFERROR(VLOOKUP(H260,Q3.R!E:J,6,FALSE),"")</f>
        <v/>
      </c>
      <c r="X260" s="10" t="str">
        <f>IFERROR(VLOOKUP(H260,Q4.R!E:J,6,FALSE),"")</f>
        <v/>
      </c>
    </row>
    <row r="261" spans="2:24" ht="21" customHeight="1">
      <c r="B261" s="10">
        <f t="shared" si="59"/>
        <v>0</v>
      </c>
      <c r="C261" s="10" t="str">
        <f t="shared" si="55"/>
        <v/>
      </c>
      <c r="D261" s="40">
        <f t="shared" si="60"/>
        <v>260</v>
      </c>
      <c r="I261" s="10">
        <v>0.33361848818729911</v>
      </c>
      <c r="J261" s="10" t="str">
        <f t="shared" si="56"/>
        <v/>
      </c>
      <c r="K261" s="10" t="str">
        <f>IFERROR(VLOOKUP(H261,Q1.R!E:J,6,FALSE),"")</f>
        <v/>
      </c>
      <c r="L261" s="10" t="str">
        <f>IFERROR(VLOOKUP(H261,Q2.R!E:J,6,FALSE),"")</f>
        <v/>
      </c>
      <c r="M261" s="10" t="str">
        <f t="shared" si="61"/>
        <v/>
      </c>
      <c r="N261" s="10" t="str">
        <f t="shared" si="62"/>
        <v/>
      </c>
      <c r="O261" s="10" t="str">
        <f t="shared" si="63"/>
        <v/>
      </c>
      <c r="P261" s="10" t="str">
        <f t="shared" si="64"/>
        <v/>
      </c>
      <c r="Q261" s="10">
        <f t="shared" si="57"/>
        <v>0</v>
      </c>
      <c r="R261" s="10" t="str">
        <f ca="1">IFERROR(IF(IFERROR(VLOOKUP(Q261,F.SL!F:O,10,FALSE),0)=0,IF(IFERROR(VLOOKUP(Q261,SF.SL!F:O,10,FALSE),0)=0,N261,IFERROR(VLOOKUP(Q261,SF.SL!F:O,10,FALSE),0)),IFERROR(VLOOKUP(Q261,F.SL!F:O,10,FALSE),0)),"")</f>
        <v/>
      </c>
      <c r="S261" s="10" t="str">
        <f t="shared" ca="1" si="58"/>
        <v/>
      </c>
      <c r="T261" s="10" t="str">
        <f t="shared" ca="1" si="65"/>
        <v/>
      </c>
      <c r="U261" s="10">
        <f t="shared" si="66"/>
        <v>0</v>
      </c>
      <c r="V261" s="65" t="str">
        <f t="shared" si="67"/>
        <v/>
      </c>
      <c r="W261" s="10" t="str">
        <f>IFERROR(VLOOKUP(H261,Q3.R!E:J,6,FALSE),"")</f>
        <v/>
      </c>
      <c r="X261" s="10" t="str">
        <f>IFERROR(VLOOKUP(H261,Q4.R!E:J,6,FALSE),"")</f>
        <v/>
      </c>
    </row>
    <row r="262" spans="2:24" ht="21" customHeight="1">
      <c r="B262" s="10">
        <f t="shared" si="59"/>
        <v>0</v>
      </c>
      <c r="C262" s="10" t="str">
        <f t="shared" si="55"/>
        <v/>
      </c>
      <c r="D262" s="40">
        <f t="shared" si="60"/>
        <v>261</v>
      </c>
      <c r="I262" s="10">
        <v>0.64247648430894866</v>
      </c>
      <c r="J262" s="10" t="str">
        <f t="shared" si="56"/>
        <v/>
      </c>
      <c r="K262" s="10" t="str">
        <f>IFERROR(VLOOKUP(H262,Q1.R!E:J,6,FALSE),"")</f>
        <v/>
      </c>
      <c r="L262" s="10" t="str">
        <f>IFERROR(VLOOKUP(H262,Q2.R!E:J,6,FALSE),"")</f>
        <v/>
      </c>
      <c r="M262" s="10" t="str">
        <f t="shared" si="61"/>
        <v/>
      </c>
      <c r="N262" s="10" t="str">
        <f t="shared" si="62"/>
        <v/>
      </c>
      <c r="O262" s="10" t="str">
        <f t="shared" si="63"/>
        <v/>
      </c>
      <c r="P262" s="10" t="str">
        <f t="shared" si="64"/>
        <v/>
      </c>
      <c r="Q262" s="10">
        <f t="shared" si="57"/>
        <v>0</v>
      </c>
      <c r="R262" s="10" t="str">
        <f ca="1">IFERROR(IF(IFERROR(VLOOKUP(Q262,F.SL!F:O,10,FALSE),0)=0,IF(IFERROR(VLOOKUP(Q262,SF.SL!F:O,10,FALSE),0)=0,N262,IFERROR(VLOOKUP(Q262,SF.SL!F:O,10,FALSE),0)),IFERROR(VLOOKUP(Q262,F.SL!F:O,10,FALSE),0)),"")</f>
        <v/>
      </c>
      <c r="S262" s="10" t="str">
        <f t="shared" ca="1" si="58"/>
        <v/>
      </c>
      <c r="T262" s="10" t="str">
        <f t="shared" ca="1" si="65"/>
        <v/>
      </c>
      <c r="U262" s="10">
        <f t="shared" si="66"/>
        <v>0</v>
      </c>
      <c r="V262" s="65" t="str">
        <f t="shared" si="67"/>
        <v/>
      </c>
      <c r="W262" s="10" t="str">
        <f>IFERROR(VLOOKUP(H262,Q3.R!E:J,6,FALSE),"")</f>
        <v/>
      </c>
      <c r="X262" s="10" t="str">
        <f>IFERROR(VLOOKUP(H262,Q4.R!E:J,6,FALSE),"")</f>
        <v/>
      </c>
    </row>
    <row r="263" spans="2:24" ht="21" customHeight="1">
      <c r="B263" s="10">
        <f t="shared" si="59"/>
        <v>0</v>
      </c>
      <c r="C263" s="10" t="str">
        <f t="shared" si="55"/>
        <v/>
      </c>
      <c r="D263" s="40">
        <f t="shared" si="60"/>
        <v>262</v>
      </c>
      <c r="I263" s="10">
        <v>0.12100581004265742</v>
      </c>
      <c r="J263" s="10" t="str">
        <f t="shared" si="56"/>
        <v/>
      </c>
      <c r="K263" s="10" t="str">
        <f>IFERROR(VLOOKUP(H263,Q1.R!E:J,6,FALSE),"")</f>
        <v/>
      </c>
      <c r="L263" s="10" t="str">
        <f>IFERROR(VLOOKUP(H263,Q2.R!E:J,6,FALSE),"")</f>
        <v/>
      </c>
      <c r="M263" s="10" t="str">
        <f t="shared" si="61"/>
        <v/>
      </c>
      <c r="N263" s="10" t="str">
        <f t="shared" si="62"/>
        <v/>
      </c>
      <c r="O263" s="10" t="str">
        <f t="shared" si="63"/>
        <v/>
      </c>
      <c r="P263" s="10" t="str">
        <f t="shared" si="64"/>
        <v/>
      </c>
      <c r="Q263" s="10">
        <f t="shared" si="57"/>
        <v>0</v>
      </c>
      <c r="R263" s="10" t="str">
        <f ca="1">IFERROR(IF(IFERROR(VLOOKUP(Q263,F.SL!F:O,10,FALSE),0)=0,IF(IFERROR(VLOOKUP(Q263,SF.SL!F:O,10,FALSE),0)=0,N263,IFERROR(VLOOKUP(Q263,SF.SL!F:O,10,FALSE),0)),IFERROR(VLOOKUP(Q263,F.SL!F:O,10,FALSE),0)),"")</f>
        <v/>
      </c>
      <c r="S263" s="10" t="str">
        <f t="shared" ca="1" si="58"/>
        <v/>
      </c>
      <c r="T263" s="10" t="str">
        <f t="shared" ca="1" si="65"/>
        <v/>
      </c>
      <c r="U263" s="10">
        <f t="shared" si="66"/>
        <v>0</v>
      </c>
      <c r="V263" s="65" t="str">
        <f t="shared" si="67"/>
        <v/>
      </c>
      <c r="W263" s="10" t="str">
        <f>IFERROR(VLOOKUP(H263,Q3.R!E:J,6,FALSE),"")</f>
        <v/>
      </c>
      <c r="X263" s="10" t="str">
        <f>IFERROR(VLOOKUP(H263,Q4.R!E:J,6,FALSE),"")</f>
        <v/>
      </c>
    </row>
    <row r="264" spans="2:24" ht="21" customHeight="1">
      <c r="B264" s="10">
        <f t="shared" si="59"/>
        <v>0</v>
      </c>
      <c r="C264" s="10" t="str">
        <f t="shared" si="55"/>
        <v/>
      </c>
      <c r="D264" s="40">
        <f t="shared" si="60"/>
        <v>263</v>
      </c>
      <c r="I264" s="10">
        <v>0.9212879466367494</v>
      </c>
      <c r="J264" s="10" t="str">
        <f t="shared" si="56"/>
        <v/>
      </c>
      <c r="K264" s="10" t="str">
        <f>IFERROR(VLOOKUP(H264,Q1.R!E:J,6,FALSE),"")</f>
        <v/>
      </c>
      <c r="L264" s="10" t="str">
        <f>IFERROR(VLOOKUP(H264,Q2.R!E:J,6,FALSE),"")</f>
        <v/>
      </c>
      <c r="M264" s="10" t="str">
        <f t="shared" si="61"/>
        <v/>
      </c>
      <c r="N264" s="10" t="str">
        <f t="shared" si="62"/>
        <v/>
      </c>
      <c r="O264" s="10" t="str">
        <f t="shared" si="63"/>
        <v/>
      </c>
      <c r="P264" s="10" t="str">
        <f t="shared" si="64"/>
        <v/>
      </c>
      <c r="Q264" s="10">
        <f t="shared" si="57"/>
        <v>0</v>
      </c>
      <c r="R264" s="10" t="str">
        <f ca="1">IFERROR(IF(IFERROR(VLOOKUP(Q264,F.SL!F:O,10,FALSE),0)=0,IF(IFERROR(VLOOKUP(Q264,SF.SL!F:O,10,FALSE),0)=0,N264,IFERROR(VLOOKUP(Q264,SF.SL!F:O,10,FALSE),0)),IFERROR(VLOOKUP(Q264,F.SL!F:O,10,FALSE),0)),"")</f>
        <v/>
      </c>
      <c r="S264" s="10" t="str">
        <f t="shared" ca="1" si="58"/>
        <v/>
      </c>
      <c r="T264" s="10" t="str">
        <f t="shared" ca="1" si="65"/>
        <v/>
      </c>
      <c r="U264" s="10">
        <f t="shared" si="66"/>
        <v>0</v>
      </c>
      <c r="V264" s="65" t="str">
        <f t="shared" si="67"/>
        <v/>
      </c>
      <c r="W264" s="10" t="str">
        <f>IFERROR(VLOOKUP(H264,Q3.R!E:J,6,FALSE),"")</f>
        <v/>
      </c>
      <c r="X264" s="10" t="str">
        <f>IFERROR(VLOOKUP(H264,Q4.R!E:J,6,FALSE),"")</f>
        <v/>
      </c>
    </row>
    <row r="265" spans="2:24" ht="21" customHeight="1">
      <c r="B265" s="10">
        <f t="shared" si="59"/>
        <v>0</v>
      </c>
      <c r="C265" s="10" t="str">
        <f t="shared" si="55"/>
        <v/>
      </c>
      <c r="D265" s="40">
        <f t="shared" si="60"/>
        <v>264</v>
      </c>
      <c r="I265" s="10">
        <v>0.79123026271311148</v>
      </c>
      <c r="J265" s="10" t="str">
        <f t="shared" si="56"/>
        <v/>
      </c>
      <c r="K265" s="10" t="str">
        <f>IFERROR(VLOOKUP(H265,Q1.R!E:J,6,FALSE),"")</f>
        <v/>
      </c>
      <c r="L265" s="10" t="str">
        <f>IFERROR(VLOOKUP(H265,Q2.R!E:J,6,FALSE),"")</f>
        <v/>
      </c>
      <c r="M265" s="10" t="str">
        <f t="shared" si="61"/>
        <v/>
      </c>
      <c r="N265" s="10" t="str">
        <f t="shared" si="62"/>
        <v/>
      </c>
      <c r="O265" s="10" t="str">
        <f t="shared" si="63"/>
        <v/>
      </c>
      <c r="P265" s="10" t="str">
        <f t="shared" si="64"/>
        <v/>
      </c>
      <c r="Q265" s="10">
        <f t="shared" si="57"/>
        <v>0</v>
      </c>
      <c r="R265" s="10" t="str">
        <f ca="1">IFERROR(IF(IFERROR(VLOOKUP(Q265,F.SL!F:O,10,FALSE),0)=0,IF(IFERROR(VLOOKUP(Q265,SF.SL!F:O,10,FALSE),0)=0,N265,IFERROR(VLOOKUP(Q265,SF.SL!F:O,10,FALSE),0)),IFERROR(VLOOKUP(Q265,F.SL!F:O,10,FALSE),0)),"")</f>
        <v/>
      </c>
      <c r="S265" s="10" t="str">
        <f t="shared" ca="1" si="58"/>
        <v/>
      </c>
      <c r="T265" s="10" t="str">
        <f t="shared" ca="1" si="65"/>
        <v/>
      </c>
      <c r="U265" s="10">
        <f t="shared" si="66"/>
        <v>0</v>
      </c>
      <c r="V265" s="65" t="str">
        <f t="shared" si="67"/>
        <v/>
      </c>
      <c r="W265" s="10" t="str">
        <f>IFERROR(VLOOKUP(H265,Q3.R!E:J,6,FALSE),"")</f>
        <v/>
      </c>
      <c r="X265" s="10" t="str">
        <f>IFERROR(VLOOKUP(H265,Q4.R!E:J,6,FALSE),"")</f>
        <v/>
      </c>
    </row>
    <row r="266" spans="2:24" ht="21" customHeight="1">
      <c r="B266" s="10">
        <f t="shared" si="59"/>
        <v>0</v>
      </c>
      <c r="C266" s="10" t="str">
        <f t="shared" si="55"/>
        <v/>
      </c>
      <c r="D266" s="40">
        <f t="shared" si="60"/>
        <v>265</v>
      </c>
      <c r="I266" s="10">
        <v>0.13331400318301523</v>
      </c>
      <c r="J266" s="10" t="str">
        <f t="shared" si="56"/>
        <v/>
      </c>
      <c r="K266" s="10" t="str">
        <f>IFERROR(VLOOKUP(H266,Q1.R!E:J,6,FALSE),"")</f>
        <v/>
      </c>
      <c r="L266" s="10" t="str">
        <f>IFERROR(VLOOKUP(H266,Q2.R!E:J,6,FALSE),"")</f>
        <v/>
      </c>
      <c r="M266" s="10" t="str">
        <f t="shared" si="61"/>
        <v/>
      </c>
      <c r="N266" s="10" t="str">
        <f t="shared" si="62"/>
        <v/>
      </c>
      <c r="O266" s="10" t="str">
        <f t="shared" si="63"/>
        <v/>
      </c>
      <c r="P266" s="10" t="str">
        <f t="shared" si="64"/>
        <v/>
      </c>
      <c r="Q266" s="10">
        <f t="shared" si="57"/>
        <v>0</v>
      </c>
      <c r="R266" s="10" t="str">
        <f ca="1">IFERROR(IF(IFERROR(VLOOKUP(Q266,F.SL!F:O,10,FALSE),0)=0,IF(IFERROR(VLOOKUP(Q266,SF.SL!F:O,10,FALSE),0)=0,N266,IFERROR(VLOOKUP(Q266,SF.SL!F:O,10,FALSE),0)),IFERROR(VLOOKUP(Q266,F.SL!F:O,10,FALSE),0)),"")</f>
        <v/>
      </c>
      <c r="S266" s="10" t="str">
        <f t="shared" ca="1" si="58"/>
        <v/>
      </c>
      <c r="T266" s="10" t="str">
        <f t="shared" ca="1" si="65"/>
        <v/>
      </c>
      <c r="U266" s="10">
        <f t="shared" si="66"/>
        <v>0</v>
      </c>
      <c r="V266" s="65" t="str">
        <f t="shared" si="67"/>
        <v/>
      </c>
      <c r="W266" s="10" t="str">
        <f>IFERROR(VLOOKUP(H266,Q3.R!E:J,6,FALSE),"")</f>
        <v/>
      </c>
      <c r="X266" s="10" t="str">
        <f>IFERROR(VLOOKUP(H266,Q4.R!E:J,6,FALSE),"")</f>
        <v/>
      </c>
    </row>
    <row r="267" spans="2:24" ht="21" customHeight="1">
      <c r="B267" s="10">
        <f t="shared" si="59"/>
        <v>0</v>
      </c>
      <c r="C267" s="10" t="str">
        <f t="shared" si="55"/>
        <v/>
      </c>
      <c r="D267" s="40">
        <f t="shared" si="60"/>
        <v>266</v>
      </c>
      <c r="I267" s="10">
        <v>0.23817653151034046</v>
      </c>
      <c r="J267" s="10" t="str">
        <f t="shared" si="56"/>
        <v/>
      </c>
      <c r="K267" s="10" t="str">
        <f>IFERROR(VLOOKUP(H267,Q1.R!E:J,6,FALSE),"")</f>
        <v/>
      </c>
      <c r="L267" s="10" t="str">
        <f>IFERROR(VLOOKUP(H267,Q2.R!E:J,6,FALSE),"")</f>
        <v/>
      </c>
      <c r="M267" s="10" t="str">
        <f t="shared" si="61"/>
        <v/>
      </c>
      <c r="N267" s="10" t="str">
        <f t="shared" si="62"/>
        <v/>
      </c>
      <c r="O267" s="10" t="str">
        <f t="shared" si="63"/>
        <v/>
      </c>
      <c r="P267" s="10" t="str">
        <f t="shared" si="64"/>
        <v/>
      </c>
      <c r="Q267" s="10">
        <f t="shared" si="57"/>
        <v>0</v>
      </c>
      <c r="R267" s="10" t="str">
        <f ca="1">IFERROR(IF(IFERROR(VLOOKUP(Q267,F.SL!F:O,10,FALSE),0)=0,IF(IFERROR(VLOOKUP(Q267,SF.SL!F:O,10,FALSE),0)=0,N267,IFERROR(VLOOKUP(Q267,SF.SL!F:O,10,FALSE),0)),IFERROR(VLOOKUP(Q267,F.SL!F:O,10,FALSE),0)),"")</f>
        <v/>
      </c>
      <c r="S267" s="10" t="str">
        <f t="shared" ca="1" si="58"/>
        <v/>
      </c>
      <c r="T267" s="10" t="str">
        <f t="shared" ca="1" si="65"/>
        <v/>
      </c>
      <c r="U267" s="10">
        <f t="shared" si="66"/>
        <v>0</v>
      </c>
      <c r="V267" s="65" t="str">
        <f t="shared" si="67"/>
        <v/>
      </c>
      <c r="W267" s="10" t="str">
        <f>IFERROR(VLOOKUP(H267,Q3.R!E:J,6,FALSE),"")</f>
        <v/>
      </c>
      <c r="X267" s="10" t="str">
        <f>IFERROR(VLOOKUP(H267,Q4.R!E:J,6,FALSE),"")</f>
        <v/>
      </c>
    </row>
    <row r="268" spans="2:24" ht="21" customHeight="1">
      <c r="B268" s="10">
        <f t="shared" si="59"/>
        <v>0</v>
      </c>
      <c r="C268" s="10" t="str">
        <f t="shared" si="55"/>
        <v/>
      </c>
      <c r="D268" s="40">
        <f t="shared" si="60"/>
        <v>267</v>
      </c>
      <c r="I268" s="10">
        <v>0.95862132982668302</v>
      </c>
      <c r="J268" s="10" t="str">
        <f t="shared" si="56"/>
        <v/>
      </c>
      <c r="K268" s="10" t="str">
        <f>IFERROR(VLOOKUP(H268,Q1.R!E:J,6,FALSE),"")</f>
        <v/>
      </c>
      <c r="L268" s="10" t="str">
        <f>IFERROR(VLOOKUP(H268,Q2.R!E:J,6,FALSE),"")</f>
        <v/>
      </c>
      <c r="M268" s="10" t="str">
        <f t="shared" si="61"/>
        <v/>
      </c>
      <c r="N268" s="10" t="str">
        <f t="shared" si="62"/>
        <v/>
      </c>
      <c r="O268" s="10" t="str">
        <f t="shared" si="63"/>
        <v/>
      </c>
      <c r="P268" s="10" t="str">
        <f t="shared" si="64"/>
        <v/>
      </c>
      <c r="Q268" s="10">
        <f t="shared" si="57"/>
        <v>0</v>
      </c>
      <c r="R268" s="10" t="str">
        <f ca="1">IFERROR(IF(IFERROR(VLOOKUP(Q268,F.SL!F:O,10,FALSE),0)=0,IF(IFERROR(VLOOKUP(Q268,SF.SL!F:O,10,FALSE),0)=0,N268,IFERROR(VLOOKUP(Q268,SF.SL!F:O,10,FALSE),0)),IFERROR(VLOOKUP(Q268,F.SL!F:O,10,FALSE),0)),"")</f>
        <v/>
      </c>
      <c r="S268" s="10" t="str">
        <f t="shared" ca="1" si="58"/>
        <v/>
      </c>
      <c r="T268" s="10" t="str">
        <f t="shared" ca="1" si="65"/>
        <v/>
      </c>
      <c r="U268" s="10">
        <f t="shared" si="66"/>
        <v>0</v>
      </c>
      <c r="V268" s="65" t="str">
        <f t="shared" si="67"/>
        <v/>
      </c>
      <c r="W268" s="10" t="str">
        <f>IFERROR(VLOOKUP(H268,Q3.R!E:J,6,FALSE),"")</f>
        <v/>
      </c>
      <c r="X268" s="10" t="str">
        <f>IFERROR(VLOOKUP(H268,Q4.R!E:J,6,FALSE),"")</f>
        <v/>
      </c>
    </row>
    <row r="269" spans="2:24" ht="21" customHeight="1">
      <c r="B269" s="10">
        <f t="shared" si="59"/>
        <v>0</v>
      </c>
      <c r="C269" s="10" t="str">
        <f t="shared" si="55"/>
        <v/>
      </c>
      <c r="D269" s="40">
        <f t="shared" si="60"/>
        <v>268</v>
      </c>
      <c r="I269" s="10">
        <v>4.5126236656537144E-2</v>
      </c>
      <c r="J269" s="10" t="str">
        <f t="shared" si="56"/>
        <v/>
      </c>
      <c r="K269" s="10" t="str">
        <f>IFERROR(VLOOKUP(H269,Q1.R!E:J,6,FALSE),"")</f>
        <v/>
      </c>
      <c r="L269" s="10" t="str">
        <f>IFERROR(VLOOKUP(H269,Q2.R!E:J,6,FALSE),"")</f>
        <v/>
      </c>
      <c r="M269" s="10" t="str">
        <f t="shared" si="61"/>
        <v/>
      </c>
      <c r="N269" s="10" t="str">
        <f t="shared" si="62"/>
        <v/>
      </c>
      <c r="O269" s="10" t="str">
        <f t="shared" si="63"/>
        <v/>
      </c>
      <c r="P269" s="10" t="str">
        <f t="shared" si="64"/>
        <v/>
      </c>
      <c r="Q269" s="10">
        <f t="shared" si="57"/>
        <v>0</v>
      </c>
      <c r="R269" s="10" t="str">
        <f ca="1">IFERROR(IF(IFERROR(VLOOKUP(Q269,F.SL!F:O,10,FALSE),0)=0,IF(IFERROR(VLOOKUP(Q269,SF.SL!F:O,10,FALSE),0)=0,N269,IFERROR(VLOOKUP(Q269,SF.SL!F:O,10,FALSE),0)),IFERROR(VLOOKUP(Q269,F.SL!F:O,10,FALSE),0)),"")</f>
        <v/>
      </c>
      <c r="S269" s="10" t="str">
        <f t="shared" ca="1" si="58"/>
        <v/>
      </c>
      <c r="T269" s="10" t="str">
        <f t="shared" ca="1" si="65"/>
        <v/>
      </c>
      <c r="U269" s="10">
        <f t="shared" si="66"/>
        <v>0</v>
      </c>
      <c r="V269" s="65" t="str">
        <f t="shared" si="67"/>
        <v/>
      </c>
      <c r="W269" s="10" t="str">
        <f>IFERROR(VLOOKUP(H269,Q3.R!E:J,6,FALSE),"")</f>
        <v/>
      </c>
      <c r="X269" s="10" t="str">
        <f>IFERROR(VLOOKUP(H269,Q4.R!E:J,6,FALSE),"")</f>
        <v/>
      </c>
    </row>
    <row r="270" spans="2:24" ht="21" customHeight="1">
      <c r="B270" s="10">
        <f t="shared" si="59"/>
        <v>0</v>
      </c>
      <c r="C270" s="10" t="str">
        <f t="shared" si="55"/>
        <v/>
      </c>
      <c r="D270" s="40">
        <f t="shared" si="60"/>
        <v>269</v>
      </c>
      <c r="I270" s="10">
        <v>3.5720440370005657E-2</v>
      </c>
      <c r="J270" s="10" t="str">
        <f t="shared" si="56"/>
        <v/>
      </c>
      <c r="K270" s="10" t="str">
        <f>IFERROR(VLOOKUP(H270,Q1.R!E:J,6,FALSE),"")</f>
        <v/>
      </c>
      <c r="L270" s="10" t="str">
        <f>IFERROR(VLOOKUP(H270,Q2.R!E:J,6,FALSE),"")</f>
        <v/>
      </c>
      <c r="M270" s="10" t="str">
        <f t="shared" si="61"/>
        <v/>
      </c>
      <c r="N270" s="10" t="str">
        <f t="shared" si="62"/>
        <v/>
      </c>
      <c r="O270" s="10" t="str">
        <f t="shared" si="63"/>
        <v/>
      </c>
      <c r="P270" s="10" t="str">
        <f t="shared" si="64"/>
        <v/>
      </c>
      <c r="Q270" s="10">
        <f t="shared" si="57"/>
        <v>0</v>
      </c>
      <c r="R270" s="10" t="str">
        <f ca="1">IFERROR(IF(IFERROR(VLOOKUP(Q270,F.SL!F:O,10,FALSE),0)=0,IF(IFERROR(VLOOKUP(Q270,SF.SL!F:O,10,FALSE),0)=0,N270,IFERROR(VLOOKUP(Q270,SF.SL!F:O,10,FALSE),0)),IFERROR(VLOOKUP(Q270,F.SL!F:O,10,FALSE),0)),"")</f>
        <v/>
      </c>
      <c r="S270" s="10" t="str">
        <f t="shared" ca="1" si="58"/>
        <v/>
      </c>
      <c r="T270" s="10" t="str">
        <f t="shared" ca="1" si="65"/>
        <v/>
      </c>
      <c r="U270" s="10">
        <f t="shared" si="66"/>
        <v>0</v>
      </c>
      <c r="V270" s="65" t="str">
        <f t="shared" si="67"/>
        <v/>
      </c>
      <c r="W270" s="10" t="str">
        <f>IFERROR(VLOOKUP(H270,Q3.R!E:J,6,FALSE),"")</f>
        <v/>
      </c>
      <c r="X270" s="10" t="str">
        <f>IFERROR(VLOOKUP(H270,Q4.R!E:J,6,FALSE),"")</f>
        <v/>
      </c>
    </row>
    <row r="271" spans="2:24" ht="21" customHeight="1">
      <c r="B271" s="10">
        <f t="shared" si="59"/>
        <v>0</v>
      </c>
      <c r="C271" s="10" t="str">
        <f t="shared" si="55"/>
        <v/>
      </c>
      <c r="D271" s="40">
        <f t="shared" si="60"/>
        <v>270</v>
      </c>
      <c r="I271" s="10">
        <v>7.9371147271456444E-3</v>
      </c>
      <c r="J271" s="10" t="str">
        <f t="shared" si="56"/>
        <v/>
      </c>
      <c r="K271" s="10" t="str">
        <f>IFERROR(VLOOKUP(H271,Q1.R!E:J,6,FALSE),"")</f>
        <v/>
      </c>
      <c r="L271" s="10" t="str">
        <f>IFERROR(VLOOKUP(H271,Q2.R!E:J,6,FALSE),"")</f>
        <v/>
      </c>
      <c r="M271" s="10" t="str">
        <f t="shared" si="61"/>
        <v/>
      </c>
      <c r="N271" s="10" t="str">
        <f t="shared" si="62"/>
        <v/>
      </c>
      <c r="O271" s="10" t="str">
        <f t="shared" si="63"/>
        <v/>
      </c>
      <c r="P271" s="10" t="str">
        <f t="shared" si="64"/>
        <v/>
      </c>
      <c r="Q271" s="10">
        <f t="shared" si="57"/>
        <v>0</v>
      </c>
      <c r="R271" s="10" t="str">
        <f ca="1">IFERROR(IF(IFERROR(VLOOKUP(Q271,F.SL!F:O,10,FALSE),0)=0,IF(IFERROR(VLOOKUP(Q271,SF.SL!F:O,10,FALSE),0)=0,N271,IFERROR(VLOOKUP(Q271,SF.SL!F:O,10,FALSE),0)),IFERROR(VLOOKUP(Q271,F.SL!F:O,10,FALSE),0)),"")</f>
        <v/>
      </c>
      <c r="S271" s="10" t="str">
        <f t="shared" ca="1" si="58"/>
        <v/>
      </c>
      <c r="T271" s="10" t="str">
        <f t="shared" ca="1" si="65"/>
        <v/>
      </c>
      <c r="U271" s="10">
        <f t="shared" si="66"/>
        <v>0</v>
      </c>
      <c r="V271" s="65" t="str">
        <f t="shared" si="67"/>
        <v/>
      </c>
      <c r="W271" s="10" t="str">
        <f>IFERROR(VLOOKUP(H271,Q3.R!E:J,6,FALSE),"")</f>
        <v/>
      </c>
      <c r="X271" s="10" t="str">
        <f>IFERROR(VLOOKUP(H271,Q4.R!E:J,6,FALSE),"")</f>
        <v/>
      </c>
    </row>
    <row r="272" spans="2:24" ht="21" customHeight="1">
      <c r="B272" s="10">
        <f t="shared" si="59"/>
        <v>0</v>
      </c>
      <c r="C272" s="10" t="str">
        <f t="shared" si="55"/>
        <v/>
      </c>
      <c r="D272" s="40">
        <f t="shared" si="60"/>
        <v>271</v>
      </c>
      <c r="I272" s="10">
        <v>0.28386931847933328</v>
      </c>
      <c r="J272" s="10" t="str">
        <f t="shared" si="56"/>
        <v/>
      </c>
      <c r="K272" s="10" t="str">
        <f>IFERROR(VLOOKUP(H272,Q1.R!E:J,6,FALSE),"")</f>
        <v/>
      </c>
      <c r="L272" s="10" t="str">
        <f>IFERROR(VLOOKUP(H272,Q2.R!E:J,6,FALSE),"")</f>
        <v/>
      </c>
      <c r="M272" s="10" t="str">
        <f t="shared" si="61"/>
        <v/>
      </c>
      <c r="N272" s="10" t="str">
        <f t="shared" si="62"/>
        <v/>
      </c>
      <c r="O272" s="10" t="str">
        <f t="shared" si="63"/>
        <v/>
      </c>
      <c r="P272" s="10" t="str">
        <f t="shared" si="64"/>
        <v/>
      </c>
      <c r="Q272" s="10">
        <f t="shared" si="57"/>
        <v>0</v>
      </c>
      <c r="R272" s="10" t="str">
        <f ca="1">IFERROR(IF(IFERROR(VLOOKUP(Q272,F.SL!F:O,10,FALSE),0)=0,IF(IFERROR(VLOOKUP(Q272,SF.SL!F:O,10,FALSE),0)=0,N272,IFERROR(VLOOKUP(Q272,SF.SL!F:O,10,FALSE),0)),IFERROR(VLOOKUP(Q272,F.SL!F:O,10,FALSE),0)),"")</f>
        <v/>
      </c>
      <c r="S272" s="10" t="str">
        <f t="shared" ca="1" si="58"/>
        <v/>
      </c>
      <c r="T272" s="10" t="str">
        <f t="shared" ca="1" si="65"/>
        <v/>
      </c>
      <c r="U272" s="10">
        <f t="shared" si="66"/>
        <v>0</v>
      </c>
      <c r="V272" s="65" t="str">
        <f t="shared" si="67"/>
        <v/>
      </c>
      <c r="W272" s="10" t="str">
        <f>IFERROR(VLOOKUP(H272,Q3.R!E:J,6,FALSE),"")</f>
        <v/>
      </c>
      <c r="X272" s="10" t="str">
        <f>IFERROR(VLOOKUP(H272,Q4.R!E:J,6,FALSE),"")</f>
        <v/>
      </c>
    </row>
    <row r="273" spans="2:24" ht="21" customHeight="1">
      <c r="B273" s="10">
        <f t="shared" si="59"/>
        <v>0</v>
      </c>
      <c r="C273" s="10" t="str">
        <f t="shared" si="55"/>
        <v/>
      </c>
      <c r="D273" s="40">
        <f t="shared" si="60"/>
        <v>272</v>
      </c>
      <c r="I273" s="10">
        <v>8.4413486580112718E-2</v>
      </c>
      <c r="J273" s="10" t="str">
        <f t="shared" si="56"/>
        <v/>
      </c>
      <c r="K273" s="10" t="str">
        <f>IFERROR(VLOOKUP(H273,Q1.R!E:J,6,FALSE),"")</f>
        <v/>
      </c>
      <c r="L273" s="10" t="str">
        <f>IFERROR(VLOOKUP(H273,Q2.R!E:J,6,FALSE),"")</f>
        <v/>
      </c>
      <c r="M273" s="10" t="str">
        <f t="shared" si="61"/>
        <v/>
      </c>
      <c r="N273" s="10" t="str">
        <f t="shared" si="62"/>
        <v/>
      </c>
      <c r="O273" s="10" t="str">
        <f t="shared" si="63"/>
        <v/>
      </c>
      <c r="P273" s="10" t="str">
        <f t="shared" si="64"/>
        <v/>
      </c>
      <c r="Q273" s="10">
        <f t="shared" si="57"/>
        <v>0</v>
      </c>
      <c r="R273" s="10" t="str">
        <f ca="1">IFERROR(IF(IFERROR(VLOOKUP(Q273,F.SL!F:O,10,FALSE),0)=0,IF(IFERROR(VLOOKUP(Q273,SF.SL!F:O,10,FALSE),0)=0,N273,IFERROR(VLOOKUP(Q273,SF.SL!F:O,10,FALSE),0)),IFERROR(VLOOKUP(Q273,F.SL!F:O,10,FALSE),0)),"")</f>
        <v/>
      </c>
      <c r="S273" s="10" t="str">
        <f t="shared" ca="1" si="58"/>
        <v/>
      </c>
      <c r="T273" s="10" t="str">
        <f t="shared" ca="1" si="65"/>
        <v/>
      </c>
      <c r="U273" s="10">
        <f t="shared" si="66"/>
        <v>0</v>
      </c>
      <c r="V273" s="65" t="str">
        <f t="shared" si="67"/>
        <v/>
      </c>
      <c r="W273" s="10" t="str">
        <f>IFERROR(VLOOKUP(H273,Q3.R!E:J,6,FALSE),"")</f>
        <v/>
      </c>
      <c r="X273" s="10" t="str">
        <f>IFERROR(VLOOKUP(H273,Q4.R!E:J,6,FALSE),"")</f>
        <v/>
      </c>
    </row>
    <row r="274" spans="2:24" ht="21" customHeight="1">
      <c r="B274" s="10">
        <f t="shared" si="59"/>
        <v>0</v>
      </c>
      <c r="C274" s="10" t="str">
        <f t="shared" si="55"/>
        <v/>
      </c>
      <c r="D274" s="40">
        <f t="shared" si="60"/>
        <v>273</v>
      </c>
      <c r="I274" s="10">
        <v>0.49154886394285058</v>
      </c>
      <c r="J274" s="10" t="str">
        <f t="shared" si="56"/>
        <v/>
      </c>
      <c r="K274" s="10" t="str">
        <f>IFERROR(VLOOKUP(H274,Q1.R!E:J,6,FALSE),"")</f>
        <v/>
      </c>
      <c r="L274" s="10" t="str">
        <f>IFERROR(VLOOKUP(H274,Q2.R!E:J,6,FALSE),"")</f>
        <v/>
      </c>
      <c r="M274" s="10" t="str">
        <f t="shared" si="61"/>
        <v/>
      </c>
      <c r="N274" s="10" t="str">
        <f t="shared" si="62"/>
        <v/>
      </c>
      <c r="O274" s="10" t="str">
        <f t="shared" si="63"/>
        <v/>
      </c>
      <c r="P274" s="10" t="str">
        <f t="shared" si="64"/>
        <v/>
      </c>
      <c r="Q274" s="10">
        <f t="shared" si="57"/>
        <v>0</v>
      </c>
      <c r="R274" s="10" t="str">
        <f ca="1">IFERROR(IF(IFERROR(VLOOKUP(Q274,F.SL!F:O,10,FALSE),0)=0,IF(IFERROR(VLOOKUP(Q274,SF.SL!F:O,10,FALSE),0)=0,N274,IFERROR(VLOOKUP(Q274,SF.SL!F:O,10,FALSE),0)),IFERROR(VLOOKUP(Q274,F.SL!F:O,10,FALSE),0)),"")</f>
        <v/>
      </c>
      <c r="S274" s="10" t="str">
        <f t="shared" ca="1" si="58"/>
        <v/>
      </c>
      <c r="T274" s="10" t="str">
        <f t="shared" ca="1" si="65"/>
        <v/>
      </c>
      <c r="U274" s="10">
        <f t="shared" si="66"/>
        <v>0</v>
      </c>
      <c r="V274" s="65" t="str">
        <f t="shared" si="67"/>
        <v/>
      </c>
      <c r="W274" s="10" t="str">
        <f>IFERROR(VLOOKUP(H274,Q3.R!E:J,6,FALSE),"")</f>
        <v/>
      </c>
      <c r="X274" s="10" t="str">
        <f>IFERROR(VLOOKUP(H274,Q4.R!E:J,6,FALSE),"")</f>
        <v/>
      </c>
    </row>
    <row r="275" spans="2:24" ht="21" customHeight="1">
      <c r="B275" s="10">
        <f t="shared" si="59"/>
        <v>0</v>
      </c>
      <c r="C275" s="10" t="str">
        <f t="shared" si="55"/>
        <v/>
      </c>
      <c r="D275" s="40">
        <f t="shared" si="60"/>
        <v>274</v>
      </c>
      <c r="I275" s="10">
        <v>0.65357594644811157</v>
      </c>
      <c r="J275" s="10" t="str">
        <f t="shared" si="56"/>
        <v/>
      </c>
      <c r="K275" s="10" t="str">
        <f>IFERROR(VLOOKUP(H275,Q1.R!E:J,6,FALSE),"")</f>
        <v/>
      </c>
      <c r="L275" s="10" t="str">
        <f>IFERROR(VLOOKUP(H275,Q2.R!E:J,6,FALSE),"")</f>
        <v/>
      </c>
      <c r="M275" s="10" t="str">
        <f t="shared" si="61"/>
        <v/>
      </c>
      <c r="N275" s="10" t="str">
        <f t="shared" si="62"/>
        <v/>
      </c>
      <c r="O275" s="10" t="str">
        <f t="shared" si="63"/>
        <v/>
      </c>
      <c r="P275" s="10" t="str">
        <f t="shared" si="64"/>
        <v/>
      </c>
      <c r="Q275" s="10">
        <f t="shared" si="57"/>
        <v>0</v>
      </c>
      <c r="R275" s="10" t="str">
        <f ca="1">IFERROR(IF(IFERROR(VLOOKUP(Q275,F.SL!F:O,10,FALSE),0)=0,IF(IFERROR(VLOOKUP(Q275,SF.SL!F:O,10,FALSE),0)=0,N275,IFERROR(VLOOKUP(Q275,SF.SL!F:O,10,FALSE),0)),IFERROR(VLOOKUP(Q275,F.SL!F:O,10,FALSE),0)),"")</f>
        <v/>
      </c>
      <c r="S275" s="10" t="str">
        <f t="shared" ca="1" si="58"/>
        <v/>
      </c>
      <c r="T275" s="10" t="str">
        <f t="shared" ca="1" si="65"/>
        <v/>
      </c>
      <c r="U275" s="10">
        <f t="shared" si="66"/>
        <v>0</v>
      </c>
      <c r="V275" s="65" t="str">
        <f t="shared" si="67"/>
        <v/>
      </c>
      <c r="W275" s="10" t="str">
        <f>IFERROR(VLOOKUP(H275,Q3.R!E:J,6,FALSE),"")</f>
        <v/>
      </c>
      <c r="X275" s="10" t="str">
        <f>IFERROR(VLOOKUP(H275,Q4.R!E:J,6,FALSE),"")</f>
        <v/>
      </c>
    </row>
    <row r="276" spans="2:24" ht="21" customHeight="1">
      <c r="B276" s="10">
        <f t="shared" si="59"/>
        <v>0</v>
      </c>
      <c r="C276" s="10" t="str">
        <f t="shared" si="55"/>
        <v/>
      </c>
      <c r="D276" s="40">
        <f t="shared" si="60"/>
        <v>275</v>
      </c>
      <c r="I276" s="10">
        <v>0.96155953690143425</v>
      </c>
      <c r="J276" s="10" t="str">
        <f t="shared" si="56"/>
        <v/>
      </c>
      <c r="K276" s="10" t="str">
        <f>IFERROR(VLOOKUP(H276,Q1.R!E:J,6,FALSE),"")</f>
        <v/>
      </c>
      <c r="L276" s="10" t="str">
        <f>IFERROR(VLOOKUP(H276,Q2.R!E:J,6,FALSE),"")</f>
        <v/>
      </c>
      <c r="M276" s="10" t="str">
        <f t="shared" si="61"/>
        <v/>
      </c>
      <c r="N276" s="10" t="str">
        <f t="shared" si="62"/>
        <v/>
      </c>
      <c r="O276" s="10" t="str">
        <f t="shared" si="63"/>
        <v/>
      </c>
      <c r="P276" s="10" t="str">
        <f t="shared" si="64"/>
        <v/>
      </c>
      <c r="Q276" s="10">
        <f t="shared" si="57"/>
        <v>0</v>
      </c>
      <c r="R276" s="10" t="str">
        <f ca="1">IFERROR(IF(IFERROR(VLOOKUP(Q276,F.SL!F:O,10,FALSE),0)=0,IF(IFERROR(VLOOKUP(Q276,SF.SL!F:O,10,FALSE),0)=0,N276,IFERROR(VLOOKUP(Q276,SF.SL!F:O,10,FALSE),0)),IFERROR(VLOOKUP(Q276,F.SL!F:O,10,FALSE),0)),"")</f>
        <v/>
      </c>
      <c r="S276" s="10" t="str">
        <f t="shared" ca="1" si="58"/>
        <v/>
      </c>
      <c r="T276" s="10" t="str">
        <f t="shared" ca="1" si="65"/>
        <v/>
      </c>
      <c r="U276" s="10">
        <f t="shared" si="66"/>
        <v>0</v>
      </c>
      <c r="V276" s="65" t="str">
        <f t="shared" si="67"/>
        <v/>
      </c>
      <c r="W276" s="10" t="str">
        <f>IFERROR(VLOOKUP(H276,Q3.R!E:J,6,FALSE),"")</f>
        <v/>
      </c>
      <c r="X276" s="10" t="str">
        <f>IFERROR(VLOOKUP(H276,Q4.R!E:J,6,FALSE),"")</f>
        <v/>
      </c>
    </row>
    <row r="277" spans="2:24" ht="21" customHeight="1">
      <c r="B277" s="10">
        <f t="shared" si="59"/>
        <v>0</v>
      </c>
      <c r="C277" s="10" t="str">
        <f t="shared" si="55"/>
        <v/>
      </c>
      <c r="D277" s="40">
        <f t="shared" si="60"/>
        <v>276</v>
      </c>
      <c r="I277" s="10">
        <v>7.2660367074564247E-2</v>
      </c>
      <c r="J277" s="10" t="str">
        <f t="shared" si="56"/>
        <v/>
      </c>
      <c r="K277" s="10" t="str">
        <f>IFERROR(VLOOKUP(H277,Q1.R!E:J,6,FALSE),"")</f>
        <v/>
      </c>
      <c r="L277" s="10" t="str">
        <f>IFERROR(VLOOKUP(H277,Q2.R!E:J,6,FALSE),"")</f>
        <v/>
      </c>
      <c r="M277" s="10" t="str">
        <f t="shared" si="61"/>
        <v/>
      </c>
      <c r="N277" s="10" t="str">
        <f t="shared" si="62"/>
        <v/>
      </c>
      <c r="O277" s="10" t="str">
        <f t="shared" si="63"/>
        <v/>
      </c>
      <c r="P277" s="10" t="str">
        <f t="shared" si="64"/>
        <v/>
      </c>
      <c r="Q277" s="10">
        <f t="shared" si="57"/>
        <v>0</v>
      </c>
      <c r="R277" s="10" t="str">
        <f ca="1">IFERROR(IF(IFERROR(VLOOKUP(Q277,F.SL!F:O,10,FALSE),0)=0,IF(IFERROR(VLOOKUP(Q277,SF.SL!F:O,10,FALSE),0)=0,N277,IFERROR(VLOOKUP(Q277,SF.SL!F:O,10,FALSE),0)),IFERROR(VLOOKUP(Q277,F.SL!F:O,10,FALSE),0)),"")</f>
        <v/>
      </c>
      <c r="S277" s="10" t="str">
        <f t="shared" ca="1" si="58"/>
        <v/>
      </c>
      <c r="T277" s="10" t="str">
        <f t="shared" ca="1" si="65"/>
        <v/>
      </c>
      <c r="U277" s="10">
        <f t="shared" si="66"/>
        <v>0</v>
      </c>
      <c r="V277" s="65" t="str">
        <f t="shared" si="67"/>
        <v/>
      </c>
      <c r="W277" s="10" t="str">
        <f>IFERROR(VLOOKUP(H277,Q3.R!E:J,6,FALSE),"")</f>
        <v/>
      </c>
      <c r="X277" s="10" t="str">
        <f>IFERROR(VLOOKUP(H277,Q4.R!E:J,6,FALSE),"")</f>
        <v/>
      </c>
    </row>
    <row r="278" spans="2:24" ht="21" customHeight="1">
      <c r="B278" s="10">
        <f t="shared" si="59"/>
        <v>0</v>
      </c>
      <c r="C278" s="10" t="str">
        <f t="shared" si="55"/>
        <v/>
      </c>
      <c r="D278" s="40">
        <f t="shared" si="60"/>
        <v>277</v>
      </c>
      <c r="I278" s="10">
        <v>0.58151755317950782</v>
      </c>
      <c r="J278" s="10" t="str">
        <f t="shared" si="56"/>
        <v/>
      </c>
      <c r="K278" s="10" t="str">
        <f>IFERROR(VLOOKUP(H278,Q1.R!E:J,6,FALSE),"")</f>
        <v/>
      </c>
      <c r="L278" s="10" t="str">
        <f>IFERROR(VLOOKUP(H278,Q2.R!E:J,6,FALSE),"")</f>
        <v/>
      </c>
      <c r="M278" s="10" t="str">
        <f t="shared" si="61"/>
        <v/>
      </c>
      <c r="N278" s="10" t="str">
        <f t="shared" si="62"/>
        <v/>
      </c>
      <c r="O278" s="10" t="str">
        <f t="shared" si="63"/>
        <v/>
      </c>
      <c r="P278" s="10" t="str">
        <f t="shared" si="64"/>
        <v/>
      </c>
      <c r="Q278" s="10">
        <f t="shared" si="57"/>
        <v>0</v>
      </c>
      <c r="R278" s="10" t="str">
        <f ca="1">IFERROR(IF(IFERROR(VLOOKUP(Q278,F.SL!F:O,10,FALSE),0)=0,IF(IFERROR(VLOOKUP(Q278,SF.SL!F:O,10,FALSE),0)=0,N278,IFERROR(VLOOKUP(Q278,SF.SL!F:O,10,FALSE),0)),IFERROR(VLOOKUP(Q278,F.SL!F:O,10,FALSE),0)),"")</f>
        <v/>
      </c>
      <c r="S278" s="10" t="str">
        <f t="shared" ca="1" si="58"/>
        <v/>
      </c>
      <c r="T278" s="10" t="str">
        <f t="shared" ca="1" si="65"/>
        <v/>
      </c>
      <c r="U278" s="10">
        <f t="shared" si="66"/>
        <v>0</v>
      </c>
      <c r="V278" s="65" t="str">
        <f t="shared" si="67"/>
        <v/>
      </c>
      <c r="W278" s="10" t="str">
        <f>IFERROR(VLOOKUP(H278,Q3.R!E:J,6,FALSE),"")</f>
        <v/>
      </c>
      <c r="X278" s="10" t="str">
        <f>IFERROR(VLOOKUP(H278,Q4.R!E:J,6,FALSE),"")</f>
        <v/>
      </c>
    </row>
    <row r="279" spans="2:24" ht="21" customHeight="1">
      <c r="B279" s="10">
        <f t="shared" si="59"/>
        <v>0</v>
      </c>
      <c r="C279" s="10" t="str">
        <f t="shared" si="55"/>
        <v/>
      </c>
      <c r="D279" s="40">
        <f t="shared" si="60"/>
        <v>278</v>
      </c>
      <c r="I279" s="10">
        <v>0.97816837827221459</v>
      </c>
      <c r="J279" s="10" t="str">
        <f t="shared" si="56"/>
        <v/>
      </c>
      <c r="K279" s="10" t="str">
        <f>IFERROR(VLOOKUP(H279,Q1.R!E:J,6,FALSE),"")</f>
        <v/>
      </c>
      <c r="L279" s="10" t="str">
        <f>IFERROR(VLOOKUP(H279,Q2.R!E:J,6,FALSE),"")</f>
        <v/>
      </c>
      <c r="M279" s="10" t="str">
        <f t="shared" si="61"/>
        <v/>
      </c>
      <c r="N279" s="10" t="str">
        <f t="shared" si="62"/>
        <v/>
      </c>
      <c r="O279" s="10" t="str">
        <f t="shared" si="63"/>
        <v/>
      </c>
      <c r="P279" s="10" t="str">
        <f t="shared" si="64"/>
        <v/>
      </c>
      <c r="Q279" s="10">
        <f t="shared" si="57"/>
        <v>0</v>
      </c>
      <c r="R279" s="10" t="str">
        <f ca="1">IFERROR(IF(IFERROR(VLOOKUP(Q279,F.SL!F:O,10,FALSE),0)=0,IF(IFERROR(VLOOKUP(Q279,SF.SL!F:O,10,FALSE),0)=0,N279,IFERROR(VLOOKUP(Q279,SF.SL!F:O,10,FALSE),0)),IFERROR(VLOOKUP(Q279,F.SL!F:O,10,FALSE),0)),"")</f>
        <v/>
      </c>
      <c r="S279" s="10" t="str">
        <f t="shared" ca="1" si="58"/>
        <v/>
      </c>
      <c r="T279" s="10" t="str">
        <f t="shared" ca="1" si="65"/>
        <v/>
      </c>
      <c r="U279" s="10">
        <f t="shared" si="66"/>
        <v>0</v>
      </c>
      <c r="V279" s="65" t="str">
        <f t="shared" si="67"/>
        <v/>
      </c>
      <c r="W279" s="10" t="str">
        <f>IFERROR(VLOOKUP(H279,Q3.R!E:J,6,FALSE),"")</f>
        <v/>
      </c>
      <c r="X279" s="10" t="str">
        <f>IFERROR(VLOOKUP(H279,Q4.R!E:J,6,FALSE),"")</f>
        <v/>
      </c>
    </row>
    <row r="280" spans="2:24" ht="21" customHeight="1">
      <c r="B280" s="10">
        <f t="shared" si="59"/>
        <v>0</v>
      </c>
      <c r="C280" s="10" t="str">
        <f t="shared" si="55"/>
        <v/>
      </c>
      <c r="D280" s="40">
        <f t="shared" si="60"/>
        <v>279</v>
      </c>
      <c r="I280" s="10">
        <v>0.32224050273581872</v>
      </c>
      <c r="J280" s="10" t="str">
        <f t="shared" si="56"/>
        <v/>
      </c>
      <c r="K280" s="10" t="str">
        <f>IFERROR(VLOOKUP(H280,Q1.R!E:J,6,FALSE),"")</f>
        <v/>
      </c>
      <c r="L280" s="10" t="str">
        <f>IFERROR(VLOOKUP(H280,Q2.R!E:J,6,FALSE),"")</f>
        <v/>
      </c>
      <c r="M280" s="10" t="str">
        <f t="shared" si="61"/>
        <v/>
      </c>
      <c r="N280" s="10" t="str">
        <f t="shared" si="62"/>
        <v/>
      </c>
      <c r="O280" s="10" t="str">
        <f t="shared" si="63"/>
        <v/>
      </c>
      <c r="P280" s="10" t="str">
        <f t="shared" si="64"/>
        <v/>
      </c>
      <c r="Q280" s="10">
        <f t="shared" si="57"/>
        <v>0</v>
      </c>
      <c r="R280" s="10" t="str">
        <f ca="1">IFERROR(IF(IFERROR(VLOOKUP(Q280,F.SL!F:O,10,FALSE),0)=0,IF(IFERROR(VLOOKUP(Q280,SF.SL!F:O,10,FALSE),0)=0,N280,IFERROR(VLOOKUP(Q280,SF.SL!F:O,10,FALSE),0)),IFERROR(VLOOKUP(Q280,F.SL!F:O,10,FALSE),0)),"")</f>
        <v/>
      </c>
      <c r="S280" s="10" t="str">
        <f t="shared" ca="1" si="58"/>
        <v/>
      </c>
      <c r="T280" s="10" t="str">
        <f t="shared" ca="1" si="65"/>
        <v/>
      </c>
      <c r="U280" s="10">
        <f t="shared" si="66"/>
        <v>0</v>
      </c>
      <c r="V280" s="65" t="str">
        <f t="shared" si="67"/>
        <v/>
      </c>
      <c r="W280" s="10" t="str">
        <f>IFERROR(VLOOKUP(H280,Q3.R!E:J,6,FALSE),"")</f>
        <v/>
      </c>
      <c r="X280" s="10" t="str">
        <f>IFERROR(VLOOKUP(H280,Q4.R!E:J,6,FALSE),"")</f>
        <v/>
      </c>
    </row>
    <row r="281" spans="2:24" ht="21" customHeight="1">
      <c r="B281" s="10">
        <f t="shared" si="59"/>
        <v>0</v>
      </c>
      <c r="C281" s="10" t="str">
        <f t="shared" si="55"/>
        <v/>
      </c>
      <c r="D281" s="40">
        <f t="shared" si="60"/>
        <v>280</v>
      </c>
      <c r="I281" s="10">
        <v>0.36909799806222676</v>
      </c>
      <c r="J281" s="10" t="str">
        <f t="shared" si="56"/>
        <v/>
      </c>
      <c r="K281" s="10" t="str">
        <f>IFERROR(VLOOKUP(H281,Q1.R!E:J,6,FALSE),"")</f>
        <v/>
      </c>
      <c r="L281" s="10" t="str">
        <f>IFERROR(VLOOKUP(H281,Q2.R!E:J,6,FALSE),"")</f>
        <v/>
      </c>
      <c r="M281" s="10" t="str">
        <f t="shared" si="61"/>
        <v/>
      </c>
      <c r="N281" s="10" t="str">
        <f t="shared" si="62"/>
        <v/>
      </c>
      <c r="O281" s="10" t="str">
        <f t="shared" si="63"/>
        <v/>
      </c>
      <c r="P281" s="10" t="str">
        <f t="shared" si="64"/>
        <v/>
      </c>
      <c r="Q281" s="10">
        <f t="shared" si="57"/>
        <v>0</v>
      </c>
      <c r="R281" s="10" t="str">
        <f ca="1">IFERROR(IF(IFERROR(VLOOKUP(Q281,F.SL!F:O,10,FALSE),0)=0,IF(IFERROR(VLOOKUP(Q281,SF.SL!F:O,10,FALSE),0)=0,N281,IFERROR(VLOOKUP(Q281,SF.SL!F:O,10,FALSE),0)),IFERROR(VLOOKUP(Q281,F.SL!F:O,10,FALSE),0)),"")</f>
        <v/>
      </c>
      <c r="S281" s="10" t="str">
        <f t="shared" ca="1" si="58"/>
        <v/>
      </c>
      <c r="T281" s="10" t="str">
        <f t="shared" ca="1" si="65"/>
        <v/>
      </c>
      <c r="U281" s="10">
        <f t="shared" si="66"/>
        <v>0</v>
      </c>
      <c r="V281" s="65" t="str">
        <f t="shared" si="67"/>
        <v/>
      </c>
      <c r="W281" s="10" t="str">
        <f>IFERROR(VLOOKUP(H281,Q3.R!E:J,6,FALSE),"")</f>
        <v/>
      </c>
      <c r="X281" s="10" t="str">
        <f>IFERROR(VLOOKUP(H281,Q4.R!E:J,6,FALSE),"")</f>
        <v/>
      </c>
    </row>
    <row r="282" spans="2:24" ht="21" customHeight="1">
      <c r="B282" s="10">
        <f t="shared" si="59"/>
        <v>0</v>
      </c>
      <c r="C282" s="10" t="str">
        <f t="shared" si="55"/>
        <v/>
      </c>
      <c r="D282" s="40">
        <f t="shared" si="60"/>
        <v>281</v>
      </c>
      <c r="I282" s="10">
        <v>0.10274494848330629</v>
      </c>
      <c r="J282" s="10" t="str">
        <f t="shared" si="56"/>
        <v/>
      </c>
      <c r="K282" s="10" t="str">
        <f>IFERROR(VLOOKUP(H282,Q1.R!E:J,6,FALSE),"")</f>
        <v/>
      </c>
      <c r="L282" s="10" t="str">
        <f>IFERROR(VLOOKUP(H282,Q2.R!E:J,6,FALSE),"")</f>
        <v/>
      </c>
      <c r="M282" s="10" t="str">
        <f t="shared" si="61"/>
        <v/>
      </c>
      <c r="N282" s="10" t="str">
        <f t="shared" si="62"/>
        <v/>
      </c>
      <c r="O282" s="10" t="str">
        <f t="shared" si="63"/>
        <v/>
      </c>
      <c r="P282" s="10" t="str">
        <f t="shared" si="64"/>
        <v/>
      </c>
      <c r="Q282" s="10">
        <f t="shared" si="57"/>
        <v>0</v>
      </c>
      <c r="R282" s="10" t="str">
        <f ca="1">IFERROR(IF(IFERROR(VLOOKUP(Q282,F.SL!F:O,10,FALSE),0)=0,IF(IFERROR(VLOOKUP(Q282,SF.SL!F:O,10,FALSE),0)=0,N282,IFERROR(VLOOKUP(Q282,SF.SL!F:O,10,FALSE),0)),IFERROR(VLOOKUP(Q282,F.SL!F:O,10,FALSE),0)),"")</f>
        <v/>
      </c>
      <c r="S282" s="10" t="str">
        <f t="shared" ca="1" si="58"/>
        <v/>
      </c>
      <c r="T282" s="10" t="str">
        <f t="shared" ca="1" si="65"/>
        <v/>
      </c>
      <c r="U282" s="10">
        <f t="shared" si="66"/>
        <v>0</v>
      </c>
      <c r="V282" s="65" t="str">
        <f t="shared" si="67"/>
        <v/>
      </c>
      <c r="W282" s="10" t="str">
        <f>IFERROR(VLOOKUP(H282,Q3.R!E:J,6,FALSE),"")</f>
        <v/>
      </c>
      <c r="X282" s="10" t="str">
        <f>IFERROR(VLOOKUP(H282,Q4.R!E:J,6,FALSE),"")</f>
        <v/>
      </c>
    </row>
    <row r="283" spans="2:24" ht="21" customHeight="1">
      <c r="B283" s="10">
        <f t="shared" si="59"/>
        <v>0</v>
      </c>
      <c r="C283" s="10" t="str">
        <f t="shared" si="55"/>
        <v/>
      </c>
      <c r="D283" s="40">
        <f t="shared" si="60"/>
        <v>282</v>
      </c>
      <c r="I283" s="10">
        <v>0.78947933306850238</v>
      </c>
      <c r="J283" s="10" t="str">
        <f t="shared" si="56"/>
        <v/>
      </c>
      <c r="K283" s="10" t="str">
        <f>IFERROR(VLOOKUP(H283,Q1.R!E:J,6,FALSE),"")</f>
        <v/>
      </c>
      <c r="L283" s="10" t="str">
        <f>IFERROR(VLOOKUP(H283,Q2.R!E:J,6,FALSE),"")</f>
        <v/>
      </c>
      <c r="M283" s="10" t="str">
        <f t="shared" si="61"/>
        <v/>
      </c>
      <c r="N283" s="10" t="str">
        <f t="shared" si="62"/>
        <v/>
      </c>
      <c r="O283" s="10" t="str">
        <f t="shared" si="63"/>
        <v/>
      </c>
      <c r="P283" s="10" t="str">
        <f t="shared" si="64"/>
        <v/>
      </c>
      <c r="Q283" s="10">
        <f t="shared" si="57"/>
        <v>0</v>
      </c>
      <c r="R283" s="10" t="str">
        <f ca="1">IFERROR(IF(IFERROR(VLOOKUP(Q283,F.SL!F:O,10,FALSE),0)=0,IF(IFERROR(VLOOKUP(Q283,SF.SL!F:O,10,FALSE),0)=0,N283,IFERROR(VLOOKUP(Q283,SF.SL!F:O,10,FALSE),0)),IFERROR(VLOOKUP(Q283,F.SL!F:O,10,FALSE),0)),"")</f>
        <v/>
      </c>
      <c r="S283" s="10" t="str">
        <f t="shared" ca="1" si="58"/>
        <v/>
      </c>
      <c r="T283" s="10" t="str">
        <f t="shared" ca="1" si="65"/>
        <v/>
      </c>
      <c r="U283" s="10">
        <f t="shared" si="66"/>
        <v>0</v>
      </c>
      <c r="V283" s="65" t="str">
        <f t="shared" si="67"/>
        <v/>
      </c>
      <c r="W283" s="10" t="str">
        <f>IFERROR(VLOOKUP(H283,Q3.R!E:J,6,FALSE),"")</f>
        <v/>
      </c>
      <c r="X283" s="10" t="str">
        <f>IFERROR(VLOOKUP(H283,Q4.R!E:J,6,FALSE),"")</f>
        <v/>
      </c>
    </row>
    <row r="284" spans="2:24" ht="21" customHeight="1">
      <c r="B284" s="10">
        <f t="shared" si="59"/>
        <v>0</v>
      </c>
      <c r="C284" s="10" t="str">
        <f t="shared" si="55"/>
        <v/>
      </c>
      <c r="D284" s="40">
        <f t="shared" si="60"/>
        <v>283</v>
      </c>
      <c r="I284" s="10">
        <v>0.48698071664736098</v>
      </c>
      <c r="J284" s="10" t="str">
        <f t="shared" si="56"/>
        <v/>
      </c>
      <c r="K284" s="10" t="str">
        <f>IFERROR(VLOOKUP(H284,Q1.R!E:J,6,FALSE),"")</f>
        <v/>
      </c>
      <c r="L284" s="10" t="str">
        <f>IFERROR(VLOOKUP(H284,Q2.R!E:J,6,FALSE),"")</f>
        <v/>
      </c>
      <c r="M284" s="10" t="str">
        <f t="shared" si="61"/>
        <v/>
      </c>
      <c r="N284" s="10" t="str">
        <f t="shared" si="62"/>
        <v/>
      </c>
      <c r="O284" s="10" t="str">
        <f t="shared" si="63"/>
        <v/>
      </c>
      <c r="P284" s="10" t="str">
        <f t="shared" si="64"/>
        <v/>
      </c>
      <c r="Q284" s="10">
        <f t="shared" si="57"/>
        <v>0</v>
      </c>
      <c r="R284" s="10" t="str">
        <f ca="1">IFERROR(IF(IFERROR(VLOOKUP(Q284,F.SL!F:O,10,FALSE),0)=0,IF(IFERROR(VLOOKUP(Q284,SF.SL!F:O,10,FALSE),0)=0,N284,IFERROR(VLOOKUP(Q284,SF.SL!F:O,10,FALSE),0)),IFERROR(VLOOKUP(Q284,F.SL!F:O,10,FALSE),0)),"")</f>
        <v/>
      </c>
      <c r="S284" s="10" t="str">
        <f t="shared" ca="1" si="58"/>
        <v/>
      </c>
      <c r="T284" s="10" t="str">
        <f t="shared" ca="1" si="65"/>
        <v/>
      </c>
      <c r="U284" s="10">
        <f t="shared" si="66"/>
        <v>0</v>
      </c>
      <c r="V284" s="65" t="str">
        <f t="shared" si="67"/>
        <v/>
      </c>
      <c r="W284" s="10" t="str">
        <f>IFERROR(VLOOKUP(H284,Q3.R!E:J,6,FALSE),"")</f>
        <v/>
      </c>
      <c r="X284" s="10" t="str">
        <f>IFERROR(VLOOKUP(H284,Q4.R!E:J,6,FALSE),"")</f>
        <v/>
      </c>
    </row>
    <row r="285" spans="2:24" ht="21" customHeight="1">
      <c r="B285" s="10">
        <f t="shared" si="59"/>
        <v>0</v>
      </c>
      <c r="C285" s="10" t="str">
        <f t="shared" si="55"/>
        <v/>
      </c>
      <c r="D285" s="40">
        <f t="shared" si="60"/>
        <v>284</v>
      </c>
      <c r="I285" s="10">
        <v>0.16956828354392561</v>
      </c>
      <c r="J285" s="10" t="str">
        <f t="shared" si="56"/>
        <v/>
      </c>
      <c r="K285" s="10" t="str">
        <f>IFERROR(VLOOKUP(H285,Q1.R!E:J,6,FALSE),"")</f>
        <v/>
      </c>
      <c r="L285" s="10" t="str">
        <f>IFERROR(VLOOKUP(H285,Q2.R!E:J,6,FALSE),"")</f>
        <v/>
      </c>
      <c r="M285" s="10" t="str">
        <f t="shared" si="61"/>
        <v/>
      </c>
      <c r="N285" s="10" t="str">
        <f t="shared" si="62"/>
        <v/>
      </c>
      <c r="O285" s="10" t="str">
        <f t="shared" si="63"/>
        <v/>
      </c>
      <c r="P285" s="10" t="str">
        <f t="shared" si="64"/>
        <v/>
      </c>
      <c r="Q285" s="10">
        <f t="shared" si="57"/>
        <v>0</v>
      </c>
      <c r="R285" s="10" t="str">
        <f ca="1">IFERROR(IF(IFERROR(VLOOKUP(Q285,F.SL!F:O,10,FALSE),0)=0,IF(IFERROR(VLOOKUP(Q285,SF.SL!F:O,10,FALSE),0)=0,N285,IFERROR(VLOOKUP(Q285,SF.SL!F:O,10,FALSE),0)),IFERROR(VLOOKUP(Q285,F.SL!F:O,10,FALSE),0)),"")</f>
        <v/>
      </c>
      <c r="S285" s="10" t="str">
        <f t="shared" ca="1" si="58"/>
        <v/>
      </c>
      <c r="T285" s="10" t="str">
        <f t="shared" ca="1" si="65"/>
        <v/>
      </c>
      <c r="U285" s="10">
        <f t="shared" si="66"/>
        <v>0</v>
      </c>
      <c r="V285" s="65" t="str">
        <f t="shared" si="67"/>
        <v/>
      </c>
      <c r="W285" s="10" t="str">
        <f>IFERROR(VLOOKUP(H285,Q3.R!E:J,6,FALSE),"")</f>
        <v/>
      </c>
      <c r="X285" s="10" t="str">
        <f>IFERROR(VLOOKUP(H285,Q4.R!E:J,6,FALSE),"")</f>
        <v/>
      </c>
    </row>
    <row r="286" spans="2:24" ht="21" customHeight="1">
      <c r="B286" s="10">
        <f t="shared" si="59"/>
        <v>0</v>
      </c>
      <c r="C286" s="10" t="str">
        <f t="shared" si="55"/>
        <v/>
      </c>
      <c r="D286" s="40">
        <f t="shared" si="60"/>
        <v>285</v>
      </c>
      <c r="I286" s="10">
        <v>0.6341860302050949</v>
      </c>
      <c r="J286" s="10" t="str">
        <f t="shared" si="56"/>
        <v/>
      </c>
      <c r="K286" s="10" t="str">
        <f>IFERROR(VLOOKUP(H286,Q1.R!E:J,6,FALSE),"")</f>
        <v/>
      </c>
      <c r="L286" s="10" t="str">
        <f>IFERROR(VLOOKUP(H286,Q2.R!E:J,6,FALSE),"")</f>
        <v/>
      </c>
      <c r="M286" s="10" t="str">
        <f t="shared" si="61"/>
        <v/>
      </c>
      <c r="N286" s="10" t="str">
        <f t="shared" si="62"/>
        <v/>
      </c>
      <c r="O286" s="10" t="str">
        <f t="shared" si="63"/>
        <v/>
      </c>
      <c r="P286" s="10" t="str">
        <f t="shared" si="64"/>
        <v/>
      </c>
      <c r="Q286" s="10">
        <f t="shared" si="57"/>
        <v>0</v>
      </c>
      <c r="R286" s="10" t="str">
        <f ca="1">IFERROR(IF(IFERROR(VLOOKUP(Q286,F.SL!F:O,10,FALSE),0)=0,IF(IFERROR(VLOOKUP(Q286,SF.SL!F:O,10,FALSE),0)=0,N286,IFERROR(VLOOKUP(Q286,SF.SL!F:O,10,FALSE),0)),IFERROR(VLOOKUP(Q286,F.SL!F:O,10,FALSE),0)),"")</f>
        <v/>
      </c>
      <c r="S286" s="10" t="str">
        <f t="shared" ca="1" si="58"/>
        <v/>
      </c>
      <c r="T286" s="10" t="str">
        <f t="shared" ca="1" si="65"/>
        <v/>
      </c>
      <c r="U286" s="10">
        <f t="shared" si="66"/>
        <v>0</v>
      </c>
      <c r="V286" s="65" t="str">
        <f t="shared" si="67"/>
        <v/>
      </c>
      <c r="W286" s="10" t="str">
        <f>IFERROR(VLOOKUP(H286,Q3.R!E:J,6,FALSE),"")</f>
        <v/>
      </c>
      <c r="X286" s="10" t="str">
        <f>IFERROR(VLOOKUP(H286,Q4.R!E:J,6,FALSE),"")</f>
        <v/>
      </c>
    </row>
    <row r="287" spans="2:24" ht="21" customHeight="1">
      <c r="B287" s="10">
        <f t="shared" si="59"/>
        <v>0</v>
      </c>
      <c r="C287" s="10" t="str">
        <f t="shared" si="55"/>
        <v/>
      </c>
      <c r="D287" s="40">
        <f t="shared" si="60"/>
        <v>286</v>
      </c>
      <c r="I287" s="10">
        <v>0.64057416651870469</v>
      </c>
      <c r="J287" s="10" t="str">
        <f t="shared" si="56"/>
        <v/>
      </c>
      <c r="K287" s="10" t="str">
        <f>IFERROR(VLOOKUP(H287,Q1.R!E:J,6,FALSE),"")</f>
        <v/>
      </c>
      <c r="L287" s="10" t="str">
        <f>IFERROR(VLOOKUP(H287,Q2.R!E:J,6,FALSE),"")</f>
        <v/>
      </c>
      <c r="M287" s="10" t="str">
        <f t="shared" si="61"/>
        <v/>
      </c>
      <c r="N287" s="10" t="str">
        <f t="shared" si="62"/>
        <v/>
      </c>
      <c r="O287" s="10" t="str">
        <f t="shared" si="63"/>
        <v/>
      </c>
      <c r="P287" s="10" t="str">
        <f t="shared" si="64"/>
        <v/>
      </c>
      <c r="Q287" s="10">
        <f t="shared" si="57"/>
        <v>0</v>
      </c>
      <c r="R287" s="10" t="str">
        <f ca="1">IFERROR(IF(IFERROR(VLOOKUP(Q287,F.SL!F:O,10,FALSE),0)=0,IF(IFERROR(VLOOKUP(Q287,SF.SL!F:O,10,FALSE),0)=0,N287,IFERROR(VLOOKUP(Q287,SF.SL!F:O,10,FALSE),0)),IFERROR(VLOOKUP(Q287,F.SL!F:O,10,FALSE),0)),"")</f>
        <v/>
      </c>
      <c r="S287" s="10" t="str">
        <f t="shared" ca="1" si="58"/>
        <v/>
      </c>
      <c r="T287" s="10" t="str">
        <f t="shared" ca="1" si="65"/>
        <v/>
      </c>
      <c r="U287" s="10">
        <f t="shared" si="66"/>
        <v>0</v>
      </c>
      <c r="V287" s="65" t="str">
        <f t="shared" si="67"/>
        <v/>
      </c>
      <c r="W287" s="10" t="str">
        <f>IFERROR(VLOOKUP(H287,Q3.R!E:J,6,FALSE),"")</f>
        <v/>
      </c>
      <c r="X287" s="10" t="str">
        <f>IFERROR(VLOOKUP(H287,Q4.R!E:J,6,FALSE),"")</f>
        <v/>
      </c>
    </row>
    <row r="288" spans="2:24" ht="21" customHeight="1">
      <c r="B288" s="10">
        <f t="shared" si="59"/>
        <v>0</v>
      </c>
      <c r="C288" s="10" t="str">
        <f t="shared" si="55"/>
        <v/>
      </c>
      <c r="D288" s="40">
        <f t="shared" si="60"/>
        <v>287</v>
      </c>
      <c r="I288" s="10">
        <v>0.55632941943788405</v>
      </c>
      <c r="J288" s="10" t="str">
        <f t="shared" si="56"/>
        <v/>
      </c>
      <c r="K288" s="10" t="str">
        <f>IFERROR(VLOOKUP(H288,Q1.R!E:J,6,FALSE),"")</f>
        <v/>
      </c>
      <c r="L288" s="10" t="str">
        <f>IFERROR(VLOOKUP(H288,Q2.R!E:J,6,FALSE),"")</f>
        <v/>
      </c>
      <c r="M288" s="10" t="str">
        <f t="shared" si="61"/>
        <v/>
      </c>
      <c r="N288" s="10" t="str">
        <f t="shared" si="62"/>
        <v/>
      </c>
      <c r="O288" s="10" t="str">
        <f t="shared" si="63"/>
        <v/>
      </c>
      <c r="P288" s="10" t="str">
        <f t="shared" si="64"/>
        <v/>
      </c>
      <c r="Q288" s="10">
        <f t="shared" si="57"/>
        <v>0</v>
      </c>
      <c r="R288" s="10" t="str">
        <f ca="1">IFERROR(IF(IFERROR(VLOOKUP(Q288,F.SL!F:O,10,FALSE),0)=0,IF(IFERROR(VLOOKUP(Q288,SF.SL!F:O,10,FALSE),0)=0,N288,IFERROR(VLOOKUP(Q288,SF.SL!F:O,10,FALSE),0)),IFERROR(VLOOKUP(Q288,F.SL!F:O,10,FALSE),0)),"")</f>
        <v/>
      </c>
      <c r="S288" s="10" t="str">
        <f t="shared" ca="1" si="58"/>
        <v/>
      </c>
      <c r="T288" s="10" t="str">
        <f t="shared" ca="1" si="65"/>
        <v/>
      </c>
      <c r="U288" s="10">
        <f t="shared" si="66"/>
        <v>0</v>
      </c>
      <c r="V288" s="65" t="str">
        <f t="shared" si="67"/>
        <v/>
      </c>
      <c r="W288" s="10" t="str">
        <f>IFERROR(VLOOKUP(H288,Q3.R!E:J,6,FALSE),"")</f>
        <v/>
      </c>
      <c r="X288" s="10" t="str">
        <f>IFERROR(VLOOKUP(H288,Q4.R!E:J,6,FALSE),"")</f>
        <v/>
      </c>
    </row>
    <row r="289" spans="2:24" ht="21" customHeight="1">
      <c r="B289" s="10">
        <f t="shared" si="59"/>
        <v>0</v>
      </c>
      <c r="C289" s="10" t="str">
        <f t="shared" si="55"/>
        <v/>
      </c>
      <c r="D289" s="40">
        <f t="shared" si="60"/>
        <v>288</v>
      </c>
      <c r="I289" s="10">
        <v>0.50953945047480798</v>
      </c>
      <c r="J289" s="10" t="str">
        <f t="shared" si="56"/>
        <v/>
      </c>
      <c r="K289" s="10" t="str">
        <f>IFERROR(VLOOKUP(H289,Q1.R!E:J,6,FALSE),"")</f>
        <v/>
      </c>
      <c r="L289" s="10" t="str">
        <f>IFERROR(VLOOKUP(H289,Q2.R!E:J,6,FALSE),"")</f>
        <v/>
      </c>
      <c r="M289" s="10" t="str">
        <f t="shared" si="61"/>
        <v/>
      </c>
      <c r="N289" s="10" t="str">
        <f t="shared" si="62"/>
        <v/>
      </c>
      <c r="O289" s="10" t="str">
        <f t="shared" si="63"/>
        <v/>
      </c>
      <c r="P289" s="10" t="str">
        <f t="shared" si="64"/>
        <v/>
      </c>
      <c r="Q289" s="10">
        <f t="shared" si="57"/>
        <v>0</v>
      </c>
      <c r="R289" s="10" t="str">
        <f ca="1">IFERROR(IF(IFERROR(VLOOKUP(Q289,F.SL!F:O,10,FALSE),0)=0,IF(IFERROR(VLOOKUP(Q289,SF.SL!F:O,10,FALSE),0)=0,N289,IFERROR(VLOOKUP(Q289,SF.SL!F:O,10,FALSE),0)),IFERROR(VLOOKUP(Q289,F.SL!F:O,10,FALSE),0)),"")</f>
        <v/>
      </c>
      <c r="S289" s="10" t="str">
        <f t="shared" ca="1" si="58"/>
        <v/>
      </c>
      <c r="T289" s="10" t="str">
        <f t="shared" ca="1" si="65"/>
        <v/>
      </c>
      <c r="U289" s="10">
        <f t="shared" si="66"/>
        <v>0</v>
      </c>
      <c r="V289" s="65" t="str">
        <f t="shared" si="67"/>
        <v/>
      </c>
      <c r="W289" s="10" t="str">
        <f>IFERROR(VLOOKUP(H289,Q3.R!E:J,6,FALSE),"")</f>
        <v/>
      </c>
      <c r="X289" s="10" t="str">
        <f>IFERROR(VLOOKUP(H289,Q4.R!E:J,6,FALSE),"")</f>
        <v/>
      </c>
    </row>
    <row r="290" spans="2:24" ht="21" customHeight="1">
      <c r="B290" s="10">
        <f t="shared" si="59"/>
        <v>0</v>
      </c>
      <c r="C290" s="10" t="str">
        <f t="shared" si="55"/>
        <v/>
      </c>
      <c r="D290" s="40">
        <f t="shared" si="60"/>
        <v>289</v>
      </c>
      <c r="I290" s="10">
        <v>0.27119884626175672</v>
      </c>
      <c r="J290" s="10" t="str">
        <f t="shared" si="56"/>
        <v/>
      </c>
      <c r="K290" s="10" t="str">
        <f>IFERROR(VLOOKUP(H290,Q1.R!E:J,6,FALSE),"")</f>
        <v/>
      </c>
      <c r="L290" s="10" t="str">
        <f>IFERROR(VLOOKUP(H290,Q2.R!E:J,6,FALSE),"")</f>
        <v/>
      </c>
      <c r="M290" s="10" t="str">
        <f t="shared" si="61"/>
        <v/>
      </c>
      <c r="N290" s="10" t="str">
        <f t="shared" si="62"/>
        <v/>
      </c>
      <c r="O290" s="10" t="str">
        <f t="shared" si="63"/>
        <v/>
      </c>
      <c r="P290" s="10" t="str">
        <f t="shared" si="64"/>
        <v/>
      </c>
      <c r="Q290" s="10">
        <f t="shared" si="57"/>
        <v>0</v>
      </c>
      <c r="R290" s="10" t="str">
        <f ca="1">IFERROR(IF(IFERROR(VLOOKUP(Q290,F.SL!F:O,10,FALSE),0)=0,IF(IFERROR(VLOOKUP(Q290,SF.SL!F:O,10,FALSE),0)=0,N290,IFERROR(VLOOKUP(Q290,SF.SL!F:O,10,FALSE),0)),IFERROR(VLOOKUP(Q290,F.SL!F:O,10,FALSE),0)),"")</f>
        <v/>
      </c>
      <c r="S290" s="10" t="str">
        <f t="shared" ca="1" si="58"/>
        <v/>
      </c>
      <c r="T290" s="10" t="str">
        <f t="shared" ca="1" si="65"/>
        <v/>
      </c>
      <c r="U290" s="10">
        <f t="shared" si="66"/>
        <v>0</v>
      </c>
      <c r="V290" s="65" t="str">
        <f t="shared" si="67"/>
        <v/>
      </c>
      <c r="W290" s="10" t="str">
        <f>IFERROR(VLOOKUP(H290,Q3.R!E:J,6,FALSE),"")</f>
        <v/>
      </c>
      <c r="X290" s="10" t="str">
        <f>IFERROR(VLOOKUP(H290,Q4.R!E:J,6,FALSE),"")</f>
        <v/>
      </c>
    </row>
    <row r="291" spans="2:24" ht="21" customHeight="1">
      <c r="B291" s="10">
        <f t="shared" si="59"/>
        <v>0</v>
      </c>
      <c r="C291" s="10" t="str">
        <f t="shared" si="55"/>
        <v/>
      </c>
      <c r="D291" s="40">
        <f t="shared" si="60"/>
        <v>290</v>
      </c>
      <c r="I291" s="10">
        <v>0.43079210305139359</v>
      </c>
      <c r="J291" s="10" t="str">
        <f t="shared" si="56"/>
        <v/>
      </c>
      <c r="K291" s="10" t="str">
        <f>IFERROR(VLOOKUP(H291,Q1.R!E:J,6,FALSE),"")</f>
        <v/>
      </c>
      <c r="L291" s="10" t="str">
        <f>IFERROR(VLOOKUP(H291,Q2.R!E:J,6,FALSE),"")</f>
        <v/>
      </c>
      <c r="M291" s="10" t="str">
        <f t="shared" si="61"/>
        <v/>
      </c>
      <c r="N291" s="10" t="str">
        <f t="shared" si="62"/>
        <v/>
      </c>
      <c r="O291" s="10" t="str">
        <f t="shared" si="63"/>
        <v/>
      </c>
      <c r="P291" s="10" t="str">
        <f t="shared" si="64"/>
        <v/>
      </c>
      <c r="Q291" s="10">
        <f t="shared" si="57"/>
        <v>0</v>
      </c>
      <c r="R291" s="10" t="str">
        <f ca="1">IFERROR(IF(IFERROR(VLOOKUP(Q291,F.SL!F:O,10,FALSE),0)=0,IF(IFERROR(VLOOKUP(Q291,SF.SL!F:O,10,FALSE),0)=0,N291,IFERROR(VLOOKUP(Q291,SF.SL!F:O,10,FALSE),0)),IFERROR(VLOOKUP(Q291,F.SL!F:O,10,FALSE),0)),"")</f>
        <v/>
      </c>
      <c r="S291" s="10" t="str">
        <f t="shared" ca="1" si="58"/>
        <v/>
      </c>
      <c r="T291" s="10" t="str">
        <f t="shared" ca="1" si="65"/>
        <v/>
      </c>
      <c r="U291" s="10">
        <f t="shared" si="66"/>
        <v>0</v>
      </c>
      <c r="V291" s="65" t="str">
        <f t="shared" si="67"/>
        <v/>
      </c>
      <c r="W291" s="10" t="str">
        <f>IFERROR(VLOOKUP(H291,Q3.R!E:J,6,FALSE),"")</f>
        <v/>
      </c>
      <c r="X291" s="10" t="str">
        <f>IFERROR(VLOOKUP(H291,Q4.R!E:J,6,FALSE),"")</f>
        <v/>
      </c>
    </row>
    <row r="292" spans="2:24" ht="21" customHeight="1">
      <c r="B292" s="10">
        <f t="shared" si="59"/>
        <v>0</v>
      </c>
      <c r="C292" s="10" t="str">
        <f t="shared" si="55"/>
        <v/>
      </c>
      <c r="D292" s="40">
        <f t="shared" si="60"/>
        <v>291</v>
      </c>
      <c r="I292" s="10">
        <v>0.31506358697758075</v>
      </c>
      <c r="J292" s="10" t="str">
        <f t="shared" si="56"/>
        <v/>
      </c>
      <c r="K292" s="10" t="str">
        <f>IFERROR(VLOOKUP(H292,Q1.R!E:J,6,FALSE),"")</f>
        <v/>
      </c>
      <c r="L292" s="10" t="str">
        <f>IFERROR(VLOOKUP(H292,Q2.R!E:J,6,FALSE),"")</f>
        <v/>
      </c>
      <c r="M292" s="10" t="str">
        <f t="shared" si="61"/>
        <v/>
      </c>
      <c r="N292" s="10" t="str">
        <f t="shared" si="62"/>
        <v/>
      </c>
      <c r="O292" s="10" t="str">
        <f t="shared" si="63"/>
        <v/>
      </c>
      <c r="P292" s="10" t="str">
        <f t="shared" si="64"/>
        <v/>
      </c>
      <c r="Q292" s="10">
        <f t="shared" si="57"/>
        <v>0</v>
      </c>
      <c r="R292" s="10" t="str">
        <f ca="1">IFERROR(IF(IFERROR(VLOOKUP(Q292,F.SL!F:O,10,FALSE),0)=0,IF(IFERROR(VLOOKUP(Q292,SF.SL!F:O,10,FALSE),0)=0,N292,IFERROR(VLOOKUP(Q292,SF.SL!F:O,10,FALSE),0)),IFERROR(VLOOKUP(Q292,F.SL!F:O,10,FALSE),0)),"")</f>
        <v/>
      </c>
      <c r="S292" s="10" t="str">
        <f t="shared" ca="1" si="58"/>
        <v/>
      </c>
      <c r="T292" s="10" t="str">
        <f t="shared" ca="1" si="65"/>
        <v/>
      </c>
      <c r="U292" s="10">
        <f t="shared" si="66"/>
        <v>0</v>
      </c>
      <c r="V292" s="65" t="str">
        <f t="shared" si="67"/>
        <v/>
      </c>
      <c r="W292" s="10" t="str">
        <f>IFERROR(VLOOKUP(H292,Q3.R!E:J,6,FALSE),"")</f>
        <v/>
      </c>
      <c r="X292" s="10" t="str">
        <f>IFERROR(VLOOKUP(H292,Q4.R!E:J,6,FALSE),"")</f>
        <v/>
      </c>
    </row>
    <row r="293" spans="2:24" ht="21" customHeight="1">
      <c r="B293" s="10">
        <f t="shared" si="59"/>
        <v>0</v>
      </c>
      <c r="C293" s="10" t="str">
        <f t="shared" si="55"/>
        <v/>
      </c>
      <c r="D293" s="40">
        <f t="shared" si="60"/>
        <v>292</v>
      </c>
      <c r="I293" s="10">
        <v>0.39066272073459107</v>
      </c>
      <c r="J293" s="10" t="str">
        <f t="shared" si="56"/>
        <v/>
      </c>
      <c r="K293" s="10" t="str">
        <f>IFERROR(VLOOKUP(H293,Q1.R!E:J,6,FALSE),"")</f>
        <v/>
      </c>
      <c r="L293" s="10" t="str">
        <f>IFERROR(VLOOKUP(H293,Q2.R!E:J,6,FALSE),"")</f>
        <v/>
      </c>
      <c r="M293" s="10" t="str">
        <f t="shared" si="61"/>
        <v/>
      </c>
      <c r="N293" s="10" t="str">
        <f t="shared" si="62"/>
        <v/>
      </c>
      <c r="O293" s="10" t="str">
        <f t="shared" si="63"/>
        <v/>
      </c>
      <c r="P293" s="10" t="str">
        <f t="shared" si="64"/>
        <v/>
      </c>
      <c r="Q293" s="10">
        <f t="shared" si="57"/>
        <v>0</v>
      </c>
      <c r="R293" s="10" t="str">
        <f ca="1">IFERROR(IF(IFERROR(VLOOKUP(Q293,F.SL!F:O,10,FALSE),0)=0,IF(IFERROR(VLOOKUP(Q293,SF.SL!F:O,10,FALSE),0)=0,N293,IFERROR(VLOOKUP(Q293,SF.SL!F:O,10,FALSE),0)),IFERROR(VLOOKUP(Q293,F.SL!F:O,10,FALSE),0)),"")</f>
        <v/>
      </c>
      <c r="S293" s="10" t="str">
        <f t="shared" ca="1" si="58"/>
        <v/>
      </c>
      <c r="T293" s="10" t="str">
        <f t="shared" ca="1" si="65"/>
        <v/>
      </c>
      <c r="U293" s="10">
        <f t="shared" si="66"/>
        <v>0</v>
      </c>
      <c r="V293" s="65" t="str">
        <f t="shared" si="67"/>
        <v/>
      </c>
      <c r="W293" s="10" t="str">
        <f>IFERROR(VLOOKUP(H293,Q3.R!E:J,6,FALSE),"")</f>
        <v/>
      </c>
      <c r="X293" s="10" t="str">
        <f>IFERROR(VLOOKUP(H293,Q4.R!E:J,6,FALSE),"")</f>
        <v/>
      </c>
    </row>
    <row r="294" spans="2:24" ht="21" customHeight="1">
      <c r="B294" s="10">
        <f t="shared" si="59"/>
        <v>0</v>
      </c>
      <c r="C294" s="10" t="str">
        <f t="shared" si="55"/>
        <v/>
      </c>
      <c r="D294" s="40">
        <f t="shared" si="60"/>
        <v>293</v>
      </c>
      <c r="I294" s="10">
        <v>0.87171955062566431</v>
      </c>
      <c r="J294" s="10" t="str">
        <f t="shared" si="56"/>
        <v/>
      </c>
      <c r="K294" s="10" t="str">
        <f>IFERROR(VLOOKUP(H294,Q1.R!E:J,6,FALSE),"")</f>
        <v/>
      </c>
      <c r="L294" s="10" t="str">
        <f>IFERROR(VLOOKUP(H294,Q2.R!E:J,6,FALSE),"")</f>
        <v/>
      </c>
      <c r="M294" s="10" t="str">
        <f t="shared" si="61"/>
        <v/>
      </c>
      <c r="N294" s="10" t="str">
        <f t="shared" si="62"/>
        <v/>
      </c>
      <c r="O294" s="10" t="str">
        <f t="shared" si="63"/>
        <v/>
      </c>
      <c r="P294" s="10" t="str">
        <f t="shared" si="64"/>
        <v/>
      </c>
      <c r="Q294" s="10">
        <f t="shared" si="57"/>
        <v>0</v>
      </c>
      <c r="R294" s="10" t="str">
        <f ca="1">IFERROR(IF(IFERROR(VLOOKUP(Q294,F.SL!F:O,10,FALSE),0)=0,IF(IFERROR(VLOOKUP(Q294,SF.SL!F:O,10,FALSE),0)=0,N294,IFERROR(VLOOKUP(Q294,SF.SL!F:O,10,FALSE),0)),IFERROR(VLOOKUP(Q294,F.SL!F:O,10,FALSE),0)),"")</f>
        <v/>
      </c>
      <c r="S294" s="10" t="str">
        <f t="shared" ca="1" si="58"/>
        <v/>
      </c>
      <c r="T294" s="10" t="str">
        <f t="shared" ca="1" si="65"/>
        <v/>
      </c>
      <c r="U294" s="10">
        <f t="shared" si="66"/>
        <v>0</v>
      </c>
      <c r="V294" s="65" t="str">
        <f t="shared" si="67"/>
        <v/>
      </c>
      <c r="W294" s="10" t="str">
        <f>IFERROR(VLOOKUP(H294,Q3.R!E:J,6,FALSE),"")</f>
        <v/>
      </c>
      <c r="X294" s="10" t="str">
        <f>IFERROR(VLOOKUP(H294,Q4.R!E:J,6,FALSE),"")</f>
        <v/>
      </c>
    </row>
    <row r="295" spans="2:24" ht="21" customHeight="1">
      <c r="B295" s="10">
        <f t="shared" si="59"/>
        <v>0</v>
      </c>
      <c r="C295" s="10" t="str">
        <f t="shared" si="55"/>
        <v/>
      </c>
      <c r="D295" s="40">
        <f t="shared" si="60"/>
        <v>294</v>
      </c>
      <c r="I295" s="10">
        <v>0.42855264106801705</v>
      </c>
      <c r="J295" s="10" t="str">
        <f t="shared" si="56"/>
        <v/>
      </c>
      <c r="K295" s="10" t="str">
        <f>IFERROR(VLOOKUP(H295,Q1.R!E:J,6,FALSE),"")</f>
        <v/>
      </c>
      <c r="L295" s="10" t="str">
        <f>IFERROR(VLOOKUP(H295,Q2.R!E:J,6,FALSE),"")</f>
        <v/>
      </c>
      <c r="M295" s="10" t="str">
        <f t="shared" si="61"/>
        <v/>
      </c>
      <c r="N295" s="10" t="str">
        <f t="shared" si="62"/>
        <v/>
      </c>
      <c r="O295" s="10" t="str">
        <f t="shared" si="63"/>
        <v/>
      </c>
      <c r="P295" s="10" t="str">
        <f t="shared" si="64"/>
        <v/>
      </c>
      <c r="Q295" s="10">
        <f t="shared" si="57"/>
        <v>0</v>
      </c>
      <c r="R295" s="10" t="str">
        <f ca="1">IFERROR(IF(IFERROR(VLOOKUP(Q295,F.SL!F:O,10,FALSE),0)=0,IF(IFERROR(VLOOKUP(Q295,SF.SL!F:O,10,FALSE),0)=0,N295,IFERROR(VLOOKUP(Q295,SF.SL!F:O,10,FALSE),0)),IFERROR(VLOOKUP(Q295,F.SL!F:O,10,FALSE),0)),"")</f>
        <v/>
      </c>
      <c r="S295" s="10" t="str">
        <f t="shared" ca="1" si="58"/>
        <v/>
      </c>
      <c r="T295" s="10" t="str">
        <f t="shared" ca="1" si="65"/>
        <v/>
      </c>
      <c r="U295" s="10">
        <f t="shared" si="66"/>
        <v>0</v>
      </c>
      <c r="V295" s="65" t="str">
        <f t="shared" si="67"/>
        <v/>
      </c>
      <c r="W295" s="10" t="str">
        <f>IFERROR(VLOOKUP(H295,Q3.R!E:J,6,FALSE),"")</f>
        <v/>
      </c>
      <c r="X295" s="10" t="str">
        <f>IFERROR(VLOOKUP(H295,Q4.R!E:J,6,FALSE),"")</f>
        <v/>
      </c>
    </row>
    <row r="296" spans="2:24" ht="21" customHeight="1">
      <c r="B296" s="10">
        <f t="shared" si="59"/>
        <v>0</v>
      </c>
      <c r="C296" s="10" t="str">
        <f t="shared" si="55"/>
        <v/>
      </c>
      <c r="D296" s="40">
        <f t="shared" si="60"/>
        <v>295</v>
      </c>
      <c r="I296" s="10">
        <v>0.86750310015886234</v>
      </c>
      <c r="J296" s="10" t="str">
        <f t="shared" si="56"/>
        <v/>
      </c>
      <c r="K296" s="10" t="str">
        <f>IFERROR(VLOOKUP(H296,Q1.R!E:J,6,FALSE),"")</f>
        <v/>
      </c>
      <c r="L296" s="10" t="str">
        <f>IFERROR(VLOOKUP(H296,Q2.R!E:J,6,FALSE),"")</f>
        <v/>
      </c>
      <c r="M296" s="10" t="str">
        <f t="shared" si="61"/>
        <v/>
      </c>
      <c r="N296" s="10" t="str">
        <f t="shared" si="62"/>
        <v/>
      </c>
      <c r="O296" s="10" t="str">
        <f t="shared" si="63"/>
        <v/>
      </c>
      <c r="P296" s="10" t="str">
        <f t="shared" si="64"/>
        <v/>
      </c>
      <c r="Q296" s="10">
        <f t="shared" si="57"/>
        <v>0</v>
      </c>
      <c r="R296" s="10" t="str">
        <f ca="1">IFERROR(IF(IFERROR(VLOOKUP(Q296,F.SL!F:O,10,FALSE),0)=0,IF(IFERROR(VLOOKUP(Q296,SF.SL!F:O,10,FALSE),0)=0,N296,IFERROR(VLOOKUP(Q296,SF.SL!F:O,10,FALSE),0)),IFERROR(VLOOKUP(Q296,F.SL!F:O,10,FALSE),0)),"")</f>
        <v/>
      </c>
      <c r="S296" s="10" t="str">
        <f t="shared" ca="1" si="58"/>
        <v/>
      </c>
      <c r="T296" s="10" t="str">
        <f t="shared" ca="1" si="65"/>
        <v/>
      </c>
      <c r="U296" s="10">
        <f t="shared" si="66"/>
        <v>0</v>
      </c>
      <c r="V296" s="65" t="str">
        <f t="shared" si="67"/>
        <v/>
      </c>
      <c r="W296" s="10" t="str">
        <f>IFERROR(VLOOKUP(H296,Q3.R!E:J,6,FALSE),"")</f>
        <v/>
      </c>
      <c r="X296" s="10" t="str">
        <f>IFERROR(VLOOKUP(H296,Q4.R!E:J,6,FALSE),"")</f>
        <v/>
      </c>
    </row>
    <row r="297" spans="2:24" ht="21" customHeight="1">
      <c r="B297" s="10">
        <f t="shared" si="59"/>
        <v>0</v>
      </c>
      <c r="C297" s="10" t="str">
        <f t="shared" si="55"/>
        <v/>
      </c>
      <c r="D297" s="40">
        <f t="shared" si="60"/>
        <v>296</v>
      </c>
      <c r="I297" s="10">
        <v>0.93840754903807899</v>
      </c>
      <c r="J297" s="10" t="str">
        <f t="shared" si="56"/>
        <v/>
      </c>
      <c r="K297" s="10" t="str">
        <f>IFERROR(VLOOKUP(H297,Q1.R!E:J,6,FALSE),"")</f>
        <v/>
      </c>
      <c r="L297" s="10" t="str">
        <f>IFERROR(VLOOKUP(H297,Q2.R!E:J,6,FALSE),"")</f>
        <v/>
      </c>
      <c r="M297" s="10" t="str">
        <f t="shared" si="61"/>
        <v/>
      </c>
      <c r="N297" s="10" t="str">
        <f t="shared" si="62"/>
        <v/>
      </c>
      <c r="O297" s="10" t="str">
        <f t="shared" si="63"/>
        <v/>
      </c>
      <c r="P297" s="10" t="str">
        <f t="shared" si="64"/>
        <v/>
      </c>
      <c r="Q297" s="10">
        <f t="shared" si="57"/>
        <v>0</v>
      </c>
      <c r="R297" s="10" t="str">
        <f ca="1">IFERROR(IF(IFERROR(VLOOKUP(Q297,F.SL!F:O,10,FALSE),0)=0,IF(IFERROR(VLOOKUP(Q297,SF.SL!F:O,10,FALSE),0)=0,N297,IFERROR(VLOOKUP(Q297,SF.SL!F:O,10,FALSE),0)),IFERROR(VLOOKUP(Q297,F.SL!F:O,10,FALSE),0)),"")</f>
        <v/>
      </c>
      <c r="S297" s="10" t="str">
        <f t="shared" ca="1" si="58"/>
        <v/>
      </c>
      <c r="T297" s="10" t="str">
        <f t="shared" ca="1" si="65"/>
        <v/>
      </c>
      <c r="U297" s="10">
        <f t="shared" si="66"/>
        <v>0</v>
      </c>
      <c r="V297" s="65" t="str">
        <f t="shared" si="67"/>
        <v/>
      </c>
      <c r="W297" s="10" t="str">
        <f>IFERROR(VLOOKUP(H297,Q3.R!E:J,6,FALSE),"")</f>
        <v/>
      </c>
      <c r="X297" s="10" t="str">
        <f>IFERROR(VLOOKUP(H297,Q4.R!E:J,6,FALSE),"")</f>
        <v/>
      </c>
    </row>
    <row r="298" spans="2:24" ht="21" customHeight="1">
      <c r="B298" s="10">
        <f t="shared" si="59"/>
        <v>0</v>
      </c>
      <c r="C298" s="10" t="str">
        <f t="shared" si="55"/>
        <v/>
      </c>
      <c r="D298" s="40">
        <f t="shared" si="60"/>
        <v>297</v>
      </c>
      <c r="I298" s="10">
        <v>0.35426880930050608</v>
      </c>
      <c r="J298" s="10" t="str">
        <f t="shared" si="56"/>
        <v/>
      </c>
      <c r="K298" s="10" t="str">
        <f>IFERROR(VLOOKUP(H298,Q1.R!E:J,6,FALSE),"")</f>
        <v/>
      </c>
      <c r="L298" s="10" t="str">
        <f>IFERROR(VLOOKUP(H298,Q2.R!E:J,6,FALSE),"")</f>
        <v/>
      </c>
      <c r="M298" s="10" t="str">
        <f t="shared" si="61"/>
        <v/>
      </c>
      <c r="N298" s="10" t="str">
        <f t="shared" si="62"/>
        <v/>
      </c>
      <c r="O298" s="10" t="str">
        <f t="shared" si="63"/>
        <v/>
      </c>
      <c r="P298" s="10" t="str">
        <f t="shared" si="64"/>
        <v/>
      </c>
      <c r="Q298" s="10">
        <f t="shared" si="57"/>
        <v>0</v>
      </c>
      <c r="R298" s="10" t="str">
        <f ca="1">IFERROR(IF(IFERROR(VLOOKUP(Q298,F.SL!F:O,10,FALSE),0)=0,IF(IFERROR(VLOOKUP(Q298,SF.SL!F:O,10,FALSE),0)=0,N298,IFERROR(VLOOKUP(Q298,SF.SL!F:O,10,FALSE),0)),IFERROR(VLOOKUP(Q298,F.SL!F:O,10,FALSE),0)),"")</f>
        <v/>
      </c>
      <c r="S298" s="10" t="str">
        <f t="shared" ca="1" si="58"/>
        <v/>
      </c>
      <c r="T298" s="10" t="str">
        <f t="shared" ca="1" si="65"/>
        <v/>
      </c>
      <c r="U298" s="10">
        <f t="shared" si="66"/>
        <v>0</v>
      </c>
      <c r="V298" s="65" t="str">
        <f t="shared" si="67"/>
        <v/>
      </c>
      <c r="W298" s="10" t="str">
        <f>IFERROR(VLOOKUP(H298,Q3.R!E:J,6,FALSE),"")</f>
        <v/>
      </c>
      <c r="X298" s="10" t="str">
        <f>IFERROR(VLOOKUP(H298,Q4.R!E:J,6,FALSE),"")</f>
        <v/>
      </c>
    </row>
    <row r="299" spans="2:24" ht="21" customHeight="1">
      <c r="B299" s="10">
        <f t="shared" si="59"/>
        <v>0</v>
      </c>
      <c r="C299" s="10" t="str">
        <f t="shared" si="55"/>
        <v/>
      </c>
      <c r="D299" s="40">
        <f t="shared" si="60"/>
        <v>298</v>
      </c>
      <c r="I299" s="10">
        <v>0.54637548470918385</v>
      </c>
      <c r="J299" s="10" t="str">
        <f t="shared" si="56"/>
        <v/>
      </c>
      <c r="K299" s="10" t="str">
        <f>IFERROR(VLOOKUP(H299,Q1.R!E:J,6,FALSE),"")</f>
        <v/>
      </c>
      <c r="L299" s="10" t="str">
        <f>IFERROR(VLOOKUP(H299,Q2.R!E:J,6,FALSE),"")</f>
        <v/>
      </c>
      <c r="M299" s="10" t="str">
        <f t="shared" si="61"/>
        <v/>
      </c>
      <c r="N299" s="10" t="str">
        <f t="shared" si="62"/>
        <v/>
      </c>
      <c r="O299" s="10" t="str">
        <f t="shared" si="63"/>
        <v/>
      </c>
      <c r="P299" s="10" t="str">
        <f t="shared" si="64"/>
        <v/>
      </c>
      <c r="Q299" s="10">
        <f t="shared" si="57"/>
        <v>0</v>
      </c>
      <c r="R299" s="10" t="str">
        <f ca="1">IFERROR(IF(IFERROR(VLOOKUP(Q299,F.SL!F:O,10,FALSE),0)=0,IF(IFERROR(VLOOKUP(Q299,SF.SL!F:O,10,FALSE),0)=0,N299,IFERROR(VLOOKUP(Q299,SF.SL!F:O,10,FALSE),0)),IFERROR(VLOOKUP(Q299,F.SL!F:O,10,FALSE),0)),"")</f>
        <v/>
      </c>
      <c r="S299" s="10" t="str">
        <f t="shared" ca="1" si="58"/>
        <v/>
      </c>
      <c r="T299" s="10" t="str">
        <f t="shared" ca="1" si="65"/>
        <v/>
      </c>
      <c r="U299" s="10">
        <f t="shared" si="66"/>
        <v>0</v>
      </c>
      <c r="V299" s="65" t="str">
        <f t="shared" si="67"/>
        <v/>
      </c>
      <c r="W299" s="10" t="str">
        <f>IFERROR(VLOOKUP(H299,Q3.R!E:J,6,FALSE),"")</f>
        <v/>
      </c>
      <c r="X299" s="10" t="str">
        <f>IFERROR(VLOOKUP(H299,Q4.R!E:J,6,FALSE),"")</f>
        <v/>
      </c>
    </row>
    <row r="300" spans="2:24" ht="21" customHeight="1">
      <c r="B300" s="10">
        <f t="shared" si="59"/>
        <v>0</v>
      </c>
      <c r="C300" s="10" t="str">
        <f t="shared" si="55"/>
        <v/>
      </c>
      <c r="D300" s="40">
        <f t="shared" si="60"/>
        <v>299</v>
      </c>
      <c r="I300" s="10">
        <v>2.2862824849092633E-2</v>
      </c>
      <c r="J300" s="10" t="str">
        <f t="shared" si="56"/>
        <v/>
      </c>
      <c r="K300" s="10" t="str">
        <f>IFERROR(VLOOKUP(H300,Q1.R!E:J,6,FALSE),"")</f>
        <v/>
      </c>
      <c r="L300" s="10" t="str">
        <f>IFERROR(VLOOKUP(H300,Q2.R!E:J,6,FALSE),"")</f>
        <v/>
      </c>
      <c r="M300" s="10" t="str">
        <f t="shared" si="61"/>
        <v/>
      </c>
      <c r="N300" s="10" t="str">
        <f t="shared" si="62"/>
        <v/>
      </c>
      <c r="O300" s="10" t="str">
        <f t="shared" si="63"/>
        <v/>
      </c>
      <c r="P300" s="10" t="str">
        <f t="shared" si="64"/>
        <v/>
      </c>
      <c r="Q300" s="10">
        <f t="shared" si="57"/>
        <v>0</v>
      </c>
      <c r="R300" s="10" t="str">
        <f ca="1">IFERROR(IF(IFERROR(VLOOKUP(Q300,F.SL!F:O,10,FALSE),0)=0,IF(IFERROR(VLOOKUP(Q300,SF.SL!F:O,10,FALSE),0)=0,N300,IFERROR(VLOOKUP(Q300,SF.SL!F:O,10,FALSE),0)),IFERROR(VLOOKUP(Q300,F.SL!F:O,10,FALSE),0)),"")</f>
        <v/>
      </c>
      <c r="S300" s="10" t="str">
        <f t="shared" ca="1" si="58"/>
        <v/>
      </c>
      <c r="T300" s="10" t="str">
        <f t="shared" ca="1" si="65"/>
        <v/>
      </c>
      <c r="U300" s="10">
        <f t="shared" si="66"/>
        <v>0</v>
      </c>
      <c r="V300" s="65" t="str">
        <f t="shared" si="67"/>
        <v/>
      </c>
      <c r="W300" s="10" t="str">
        <f>IFERROR(VLOOKUP(H300,Q3.R!E:J,6,FALSE),"")</f>
        <v/>
      </c>
      <c r="X300" s="10" t="str">
        <f>IFERROR(VLOOKUP(H300,Q4.R!E:J,6,FALSE),"")</f>
        <v/>
      </c>
    </row>
    <row r="301" spans="2:24" ht="21" customHeight="1">
      <c r="B301" s="10">
        <f t="shared" si="59"/>
        <v>0</v>
      </c>
      <c r="C301" s="10" t="str">
        <f t="shared" si="55"/>
        <v/>
      </c>
      <c r="D301" s="40">
        <f t="shared" si="60"/>
        <v>300</v>
      </c>
      <c r="I301" s="10">
        <v>0.86850038740108748</v>
      </c>
      <c r="J301" s="10" t="str">
        <f t="shared" si="56"/>
        <v/>
      </c>
      <c r="K301" s="10" t="str">
        <f>IFERROR(VLOOKUP(H301,Q1.R!E:J,6,FALSE),"")</f>
        <v/>
      </c>
      <c r="L301" s="10" t="str">
        <f>IFERROR(VLOOKUP(H301,Q2.R!E:J,6,FALSE),"")</f>
        <v/>
      </c>
      <c r="M301" s="10" t="str">
        <f t="shared" si="61"/>
        <v/>
      </c>
      <c r="N301" s="10" t="str">
        <f t="shared" si="62"/>
        <v/>
      </c>
      <c r="O301" s="10" t="str">
        <f t="shared" si="63"/>
        <v/>
      </c>
      <c r="P301" s="10" t="str">
        <f t="shared" si="64"/>
        <v/>
      </c>
      <c r="Q301" s="10">
        <f t="shared" si="57"/>
        <v>0</v>
      </c>
      <c r="R301" s="10" t="str">
        <f ca="1">IFERROR(IF(IFERROR(VLOOKUP(Q301,F.SL!F:O,10,FALSE),0)=0,IF(IFERROR(VLOOKUP(Q301,SF.SL!F:O,10,FALSE),0)=0,N301,IFERROR(VLOOKUP(Q301,SF.SL!F:O,10,FALSE),0)),IFERROR(VLOOKUP(Q301,F.SL!F:O,10,FALSE),0)),"")</f>
        <v/>
      </c>
      <c r="S301" s="10" t="str">
        <f t="shared" ca="1" si="58"/>
        <v/>
      </c>
      <c r="T301" s="10" t="str">
        <f t="shared" ca="1" si="65"/>
        <v/>
      </c>
      <c r="U301" s="10">
        <f t="shared" si="66"/>
        <v>0</v>
      </c>
      <c r="V301" s="65" t="str">
        <f t="shared" si="67"/>
        <v/>
      </c>
      <c r="W301" s="10" t="str">
        <f>IFERROR(VLOOKUP(H301,Q3.R!E:J,6,FALSE),"")</f>
        <v/>
      </c>
      <c r="X301" s="10" t="str">
        <f>IFERROR(VLOOKUP(H301,Q4.R!E:J,6,FALSE),"")</f>
        <v/>
      </c>
    </row>
    <row r="302" spans="2:24">
      <c r="V302" s="10">
        <f>SUM(V2:V301)</f>
        <v>3</v>
      </c>
    </row>
  </sheetData>
  <conditionalFormatting sqref="D19:H301 D2:D18">
    <cfRule type="expression" dxfId="68" priority="25">
      <formula>$E2&lt;&gt;""</formula>
    </cfRule>
  </conditionalFormatting>
  <conditionalFormatting sqref="I1:I1048576">
    <cfRule type="duplicateValues" dxfId="67" priority="22"/>
  </conditionalFormatting>
  <conditionalFormatting sqref="D2:D301">
    <cfRule type="expression" dxfId="66" priority="21">
      <formula>$E2&lt;&gt;""</formula>
    </cfRule>
  </conditionalFormatting>
  <conditionalFormatting sqref="H1 H19:H1048576">
    <cfRule type="duplicateValues" dxfId="65" priority="20"/>
  </conditionalFormatting>
  <conditionalFormatting sqref="E5 E7:E18">
    <cfRule type="expression" dxfId="64" priority="16">
      <formula>$E5&lt;&gt;""</formula>
    </cfRule>
  </conditionalFormatting>
  <conditionalFormatting sqref="F5 F7:F18">
    <cfRule type="expression" dxfId="63" priority="15">
      <formula>$E5&lt;&gt;""</formula>
    </cfRule>
  </conditionalFormatting>
  <conditionalFormatting sqref="H2:H18">
    <cfRule type="expression" dxfId="62" priority="14">
      <formula>$E2&lt;&gt;""</formula>
    </cfRule>
  </conditionalFormatting>
  <conditionalFormatting sqref="H2:H18">
    <cfRule type="duplicateValues" dxfId="61" priority="13"/>
  </conditionalFormatting>
  <conditionalFormatting sqref="G2 G5 G7:G18">
    <cfRule type="expression" dxfId="60" priority="12">
      <formula>$E2&lt;&gt;""</formula>
    </cfRule>
  </conditionalFormatting>
  <conditionalFormatting sqref="E2">
    <cfRule type="expression" dxfId="59" priority="11">
      <formula>$E2&lt;&gt;""</formula>
    </cfRule>
  </conditionalFormatting>
  <conditionalFormatting sqref="F2">
    <cfRule type="expression" dxfId="58" priority="10">
      <formula>$E2&lt;&gt;""</formula>
    </cfRule>
  </conditionalFormatting>
  <conditionalFormatting sqref="E3">
    <cfRule type="expression" dxfId="57" priority="9">
      <formula>$E3&lt;&gt;""</formula>
    </cfRule>
  </conditionalFormatting>
  <conditionalFormatting sqref="F3">
    <cfRule type="expression" dxfId="56" priority="8">
      <formula>$E3&lt;&gt;""</formula>
    </cfRule>
  </conditionalFormatting>
  <conditionalFormatting sqref="G3">
    <cfRule type="expression" dxfId="55" priority="7">
      <formula>$E3&lt;&gt;""</formula>
    </cfRule>
  </conditionalFormatting>
  <conditionalFormatting sqref="E4">
    <cfRule type="expression" dxfId="54" priority="6">
      <formula>$E4&lt;&gt;""</formula>
    </cfRule>
  </conditionalFormatting>
  <conditionalFormatting sqref="F4">
    <cfRule type="expression" dxfId="53" priority="5">
      <formula>$E4&lt;&gt;""</formula>
    </cfRule>
  </conditionalFormatting>
  <conditionalFormatting sqref="G4">
    <cfRule type="expression" dxfId="52" priority="4">
      <formula>$E4&lt;&gt;""</formula>
    </cfRule>
  </conditionalFormatting>
  <conditionalFormatting sqref="E6">
    <cfRule type="expression" dxfId="51" priority="3">
      <formula>$E6&lt;&gt;""</formula>
    </cfRule>
  </conditionalFormatting>
  <conditionalFormatting sqref="F6">
    <cfRule type="expression" dxfId="50" priority="2">
      <formula>$E6&lt;&gt;""</formula>
    </cfRule>
  </conditionalFormatting>
  <conditionalFormatting sqref="G6">
    <cfRule type="expression" dxfId="49" priority="1">
      <formula>$E6&lt;&gt;""</formula>
    </cfRule>
  </conditionalFormatting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308"/>
  <sheetViews>
    <sheetView zoomScaleNormal="100" zoomScaleSheetLayoutView="100" workbookViewId="0">
      <pane ySplit="8" topLeftCell="A9" activePane="bottomLeft" state="frozen"/>
      <selection activeCell="B1" sqref="B1"/>
      <selection pane="bottomLeft" activeCell="P14" sqref="P14"/>
    </sheetView>
  </sheetViews>
  <sheetFormatPr defaultColWidth="9" defaultRowHeight="15"/>
  <cols>
    <col min="1" max="1" width="6.85546875" style="8" hidden="1" customWidth="1"/>
    <col min="2" max="2" width="7" style="8" bestFit="1" customWidth="1"/>
    <col min="3" max="3" width="17.28515625" style="8" customWidth="1"/>
    <col min="4" max="4" width="16.42578125" style="8" customWidth="1"/>
    <col min="5" max="5" width="6.28515625" style="8" customWidth="1"/>
    <col min="6" max="6" width="9" style="8" customWidth="1"/>
    <col min="7" max="7" width="15.5703125" style="59" customWidth="1"/>
    <col min="8" max="8" width="11.7109375" style="60" customWidth="1"/>
    <col min="9" max="9" width="6.28515625" style="61" customWidth="1"/>
    <col min="10" max="10" width="10.7109375" style="60" customWidth="1"/>
    <col min="11" max="11" width="11.5703125" style="14" hidden="1" customWidth="1"/>
    <col min="12" max="12" width="11.140625" style="8" hidden="1" customWidth="1"/>
    <col min="13" max="13" width="10.42578125" style="8" hidden="1" customWidth="1"/>
    <col min="14" max="14" width="10.7109375" style="8" hidden="1" customWidth="1"/>
    <col min="15" max="15" width="9.140625" style="8" hidden="1" customWidth="1"/>
    <col min="16" max="16384" width="9" style="8"/>
  </cols>
  <sheetData>
    <row r="1" spans="1:15" s="41" customFormat="1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42"/>
      <c r="K1" s="44"/>
    </row>
    <row r="2" spans="1:15" s="41" customFormat="1" ht="18" customHeight="1">
      <c r="B2" s="146" t="str">
        <f>"Startlist Qualification(1) "&amp;Inf.!C7 &amp;" "&amp;Inf.!C8&amp;" Lead"</f>
        <v>Startlist Qualification(1) Women  Lead</v>
      </c>
      <c r="C2" s="146"/>
      <c r="D2" s="146"/>
      <c r="E2" s="146"/>
      <c r="F2" s="146"/>
      <c r="G2" s="146"/>
      <c r="H2" s="62"/>
      <c r="K2" s="44"/>
    </row>
    <row r="3" spans="1:15" s="41" customFormat="1" ht="18" customHeight="1">
      <c r="D3" s="43"/>
      <c r="E3" s="43"/>
      <c r="H3" s="97"/>
      <c r="K3" s="44"/>
    </row>
    <row r="4" spans="1:15" s="41" customFormat="1" ht="18" customHeight="1">
      <c r="C4" s="80" t="s">
        <v>18</v>
      </c>
      <c r="D4" s="81" t="str">
        <f>Inf.!C5</f>
        <v xml:space="preserve">Zilina LaSkala, Slovakia </v>
      </c>
      <c r="E4" s="148" t="str">
        <f>IF(Inf.!C10="Flash","Reciption Open:","Isolation Open:")</f>
        <v>Reciption Open:</v>
      </c>
      <c r="F4" s="148"/>
      <c r="G4" s="83">
        <f>Inf.!G4</f>
        <v>0</v>
      </c>
      <c r="H4" s="60"/>
      <c r="K4" s="44"/>
    </row>
    <row r="5" spans="1:15" s="41" customFormat="1" ht="18" customHeight="1">
      <c r="C5" s="80" t="s">
        <v>19</v>
      </c>
      <c r="D5" s="82">
        <f>Inf.!F4</f>
        <v>44877</v>
      </c>
      <c r="E5" s="148" t="str">
        <f>IF(Inf.!C10="Flash","Reciption Close:","Isolation Close:")</f>
        <v>Reciption Close:</v>
      </c>
      <c r="F5" s="148"/>
      <c r="G5" s="83">
        <f>Inf.!H4</f>
        <v>0</v>
      </c>
      <c r="H5" s="60"/>
      <c r="K5" s="44"/>
    </row>
    <row r="6" spans="1:15" s="41" customFormat="1" ht="18" customHeight="1">
      <c r="C6" s="46"/>
      <c r="D6" s="81"/>
      <c r="E6" s="66"/>
      <c r="F6" s="80" t="s">
        <v>27</v>
      </c>
      <c r="G6" s="83">
        <f>Inf.!I4</f>
        <v>0</v>
      </c>
      <c r="H6" s="60"/>
      <c r="K6" s="44"/>
    </row>
    <row r="7" spans="1:15" s="41" customFormat="1" ht="18" customHeight="1"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5" customFormat="1" ht="35.1" customHeight="1">
      <c r="A8" t="s">
        <v>49</v>
      </c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37" t="s">
        <v>30</v>
      </c>
      <c r="H8" s="37" t="s">
        <v>23</v>
      </c>
      <c r="I8" s="16" t="s">
        <v>24</v>
      </c>
      <c r="J8" s="37" t="s">
        <v>41</v>
      </c>
      <c r="K8" s="18"/>
      <c r="M8" s="3" t="s">
        <v>25</v>
      </c>
      <c r="N8" s="3" t="s">
        <v>26</v>
      </c>
    </row>
    <row r="9" spans="1:15" ht="21.95" customHeight="1">
      <c r="A9" s="19">
        <f>O9</f>
        <v>1</v>
      </c>
      <c r="B9" s="20">
        <f>IF(ROW()-8&gt;Inf.!$I$10,"",ROW()-8)</f>
        <v>1</v>
      </c>
      <c r="C9" s="21" t="str">
        <f>IF(B9&gt;Inf.!$I$10,"",VLOOKUP(B9,Rec.!C:H,3,FALSE))</f>
        <v>Šoltesová</v>
      </c>
      <c r="D9" s="21" t="str">
        <f>IF(B9&gt;Inf.!$I$10,"",VLOOKUP(B9,Rec.!C:H,4,FALSE))</f>
        <v>Maria</v>
      </c>
      <c r="E9" s="20" t="str">
        <f>IF(B9&gt;Inf.!$I$10,"",VLOOKUP(B9,Rec.!C:H,5,FALSE))</f>
        <v>SVK</v>
      </c>
      <c r="F9" s="20">
        <f>IF(B9&gt;Inf.!$I$10,"",VLOOKUP(B9,Rec.!C:H,6,FALSE))</f>
        <v>10</v>
      </c>
      <c r="G9" s="50"/>
      <c r="H9" s="127" t="s">
        <v>94</v>
      </c>
      <c r="I9" s="51">
        <v>5</v>
      </c>
      <c r="J9" s="50"/>
      <c r="K9" s="22" t="str">
        <f>IFERROR(IF(B9&gt;Inf.!$I$10,"",H9),"")</f>
        <v>TOP</v>
      </c>
      <c r="L9" s="8">
        <f>IFERROR(IF(Inf.!$C$10="Onsight",IF(K9="TOP",10^7+(10-I9)+(3-J9)*10,K9*10^5+(3-J9)*10),IF(K9="TOP",10^7+(3-J9)*10,K9*10^5+(3-J9)*10)),"")</f>
        <v>10000030</v>
      </c>
      <c r="M9" s="8">
        <f>IFERROR(RANK(L9,L:L,0),"")</f>
        <v>1</v>
      </c>
      <c r="N9" s="8">
        <f>IFERROR(M9*100+Rec.!I2,"")</f>
        <v>100.59244577885185</v>
      </c>
      <c r="O9" s="8">
        <f>IFERROR(RANK(N9,N:N,1),"")</f>
        <v>1</v>
      </c>
    </row>
    <row r="10" spans="1:15" ht="21.95" customHeight="1">
      <c r="A10" s="19">
        <f t="shared" ref="A10:A73" si="0">O10</f>
        <v>5</v>
      </c>
      <c r="B10" s="20">
        <f>IF(ROW()-8&gt;Inf.!$I$10,"",ROW()-8)</f>
        <v>2</v>
      </c>
      <c r="C10" s="21" t="str">
        <f>IF(B10&gt;Inf.!$I$10,"",VLOOKUP(B10,Rec.!C:H,3,FALSE))</f>
        <v>Vicianová</v>
      </c>
      <c r="D10" s="21" t="str">
        <f>IF(B10&gt;Inf.!$I$10,"",VLOOKUP(B10,Rec.!C:H,4,FALSE))</f>
        <v>Silvia</v>
      </c>
      <c r="E10" s="20" t="str">
        <f>IF(B10&gt;Inf.!$I$10,"",VLOOKUP(B10,Rec.!C:H,5,FALSE))</f>
        <v>SVK</v>
      </c>
      <c r="F10" s="20">
        <f>IF(B10&gt;Inf.!$I$10,"",VLOOKUP(B10,Rec.!C:H,6,FALSE))</f>
        <v>19</v>
      </c>
      <c r="G10" s="50"/>
      <c r="H10" s="127">
        <v>1.0609999999999999</v>
      </c>
      <c r="I10" s="51"/>
      <c r="J10" s="50"/>
      <c r="K10" s="22">
        <f>IFERROR(IF(B10&gt;Inf.!$I$10,"",H10),"")</f>
        <v>1.0609999999999999</v>
      </c>
      <c r="L10" s="8">
        <f>IFERROR(IF(Inf.!$C$10="Onsight",IF(K10="TOP",10^7+(10-I10)+(3-J10)*10,K10*10^5+(3-J10)*10),IF(K10="TOP",10^7+(3-J10)*10,K10*10^5+(3-J10)*10)),"")</f>
        <v>106130</v>
      </c>
      <c r="M10" s="8">
        <f t="shared" ref="M10:M73" si="1">IFERROR(RANK(L10,L:L,0),"")</f>
        <v>4</v>
      </c>
      <c r="N10" s="8">
        <f>IFERROR(M10*100+Rec.!I3,"")</f>
        <v>400.65367959353387</v>
      </c>
      <c r="O10" s="8">
        <f t="shared" ref="O10:O73" si="2">IFERROR(RANK(N10,N:N,1),"")</f>
        <v>5</v>
      </c>
    </row>
    <row r="11" spans="1:15" ht="21.95" customHeight="1">
      <c r="A11" s="19">
        <f t="shared" si="0"/>
        <v>4</v>
      </c>
      <c r="B11" s="20">
        <f>IF(ROW()-8&gt;Inf.!$I$10,"",ROW()-8)</f>
        <v>3</v>
      </c>
      <c r="C11" s="21" t="str">
        <f>IF(B11&gt;Inf.!$I$10,"",VLOOKUP(B11,Rec.!C:H,3,FALSE))</f>
        <v>Gabcikova</v>
      </c>
      <c r="D11" s="21" t="str">
        <f>IF(B11&gt;Inf.!$I$10,"",VLOOKUP(B11,Rec.!C:H,4,FALSE))</f>
        <v>Rebeka</v>
      </c>
      <c r="E11" s="20" t="str">
        <f>IF(B11&gt;Inf.!$I$10,"",VLOOKUP(B11,Rec.!C:H,5,FALSE))</f>
        <v>SVK</v>
      </c>
      <c r="F11" s="20">
        <f>IF(B11&gt;Inf.!$I$10,"",VLOOKUP(B11,Rec.!C:H,6,FALSE))</f>
        <v>2</v>
      </c>
      <c r="G11" s="50"/>
      <c r="H11" s="127">
        <v>1.0609999999999999</v>
      </c>
      <c r="I11" s="51"/>
      <c r="J11" s="50"/>
      <c r="K11" s="22">
        <f>IFERROR(IF(B11&gt;Inf.!$I$10,"",H11),"")</f>
        <v>1.0609999999999999</v>
      </c>
      <c r="L11" s="8">
        <f>IFERROR(IF(Inf.!$C$10="Onsight",IF(K11="TOP",10^7+(10-I11)+(3-J11)*10,K11*10^5+(3-J11)*10),IF(K11="TOP",10^7+(3-J11)*10,K11*10^5+(3-J11)*10)),"")</f>
        <v>106130</v>
      </c>
      <c r="M11" s="8">
        <f t="shared" si="1"/>
        <v>4</v>
      </c>
      <c r="N11" s="8">
        <f>IFERROR(M11*100+Rec.!I4,"")</f>
        <v>400.61527073976691</v>
      </c>
      <c r="O11" s="8">
        <f t="shared" si="2"/>
        <v>4</v>
      </c>
    </row>
    <row r="12" spans="1:15" ht="21.95" customHeight="1">
      <c r="A12" s="19">
        <f t="shared" si="0"/>
        <v>6</v>
      </c>
      <c r="B12" s="20">
        <f>IF(ROW()-8&gt;Inf.!$I$10,"",ROW()-8)</f>
        <v>4</v>
      </c>
      <c r="C12" s="21" t="str">
        <f>IF(B12&gt;Inf.!$I$10,"",VLOOKUP(B12,Rec.!C:H,3,FALSE))</f>
        <v>Fucelova</v>
      </c>
      <c r="D12" s="21" t="str">
        <f>IF(B12&gt;Inf.!$I$10,"",VLOOKUP(B12,Rec.!C:H,4,FALSE))</f>
        <v>Maria</v>
      </c>
      <c r="E12" s="20" t="str">
        <f>IF(B12&gt;Inf.!$I$10,"",VLOOKUP(B12,Rec.!C:H,5,FALSE))</f>
        <v>SVK</v>
      </c>
      <c r="F12" s="20">
        <f>IF(B12&gt;Inf.!$I$10,"",VLOOKUP(B12,Rec.!C:H,6,FALSE))</f>
        <v>23</v>
      </c>
      <c r="G12" s="50"/>
      <c r="H12" s="127">
        <v>1.06</v>
      </c>
      <c r="I12" s="51"/>
      <c r="J12" s="50"/>
      <c r="K12" s="22">
        <f>IFERROR(IF(B12&gt;Inf.!$I$10,"",H12),"")</f>
        <v>1.06</v>
      </c>
      <c r="L12" s="8">
        <f>IFERROR(IF(Inf.!$C$10="Onsight",IF(K12="TOP",10^7+(10-I12)+(3-J12)*10,K12*10^5+(3-J12)*10),IF(K12="TOP",10^7+(3-J12)*10,K12*10^5+(3-J12)*10)),"")</f>
        <v>106030</v>
      </c>
      <c r="M12" s="8">
        <f t="shared" si="1"/>
        <v>6</v>
      </c>
      <c r="N12" s="8">
        <f>IFERROR(M12*100+Rec.!I5,"")</f>
        <v>600.84688635133671</v>
      </c>
      <c r="O12" s="8">
        <f t="shared" si="2"/>
        <v>6</v>
      </c>
    </row>
    <row r="13" spans="1:15" ht="21.95" customHeight="1">
      <c r="A13" s="19">
        <f t="shared" si="0"/>
        <v>2</v>
      </c>
      <c r="B13" s="20">
        <f>IF(ROW()-8&gt;Inf.!$I$10,"",ROW()-8)</f>
        <v>5</v>
      </c>
      <c r="C13" s="21" t="str">
        <f>IF(B13&gt;Inf.!$I$10,"",VLOOKUP(B13,Rec.!C:H,3,FALSE))</f>
        <v>Kosek</v>
      </c>
      <c r="D13" s="21" t="str">
        <f>IF(B13&gt;Inf.!$I$10,"",VLOOKUP(B13,Rec.!C:H,4,FALSE))</f>
        <v>Olga</v>
      </c>
      <c r="E13" s="20" t="str">
        <f>IF(B13&gt;Inf.!$I$10,"",VLOOKUP(B13,Rec.!C:H,5,FALSE))</f>
        <v>POL</v>
      </c>
      <c r="F13" s="20">
        <f>IF(B13&gt;Inf.!$I$10,"",VLOOKUP(B13,Rec.!C:H,6,FALSE))</f>
        <v>7</v>
      </c>
      <c r="G13" s="50"/>
      <c r="H13" s="127" t="s">
        <v>94</v>
      </c>
      <c r="I13" s="51">
        <v>3.48</v>
      </c>
      <c r="J13" s="50"/>
      <c r="K13" s="22" t="str">
        <f>IFERROR(IF(B13&gt;Inf.!$I$10,"",H13),"")</f>
        <v>TOP</v>
      </c>
      <c r="L13" s="8">
        <f>IFERROR(IF(Inf.!$C$10="Onsight",IF(K13="TOP",10^7+(10-I13)+(3-J13)*10,K13*10^5+(3-J13)*10),IF(K13="TOP",10^7+(3-J13)*10,K13*10^5+(3-J13)*10)),"")</f>
        <v>10000030</v>
      </c>
      <c r="M13" s="8">
        <f t="shared" si="1"/>
        <v>1</v>
      </c>
      <c r="N13" s="8">
        <f>IFERROR(M13*100+Rec.!I6,"")</f>
        <v>100.89433202980618</v>
      </c>
      <c r="O13" s="8">
        <f t="shared" si="2"/>
        <v>2</v>
      </c>
    </row>
    <row r="14" spans="1:15" ht="21.95" customHeight="1">
      <c r="A14" s="19">
        <f t="shared" si="0"/>
        <v>3</v>
      </c>
      <c r="B14" s="20">
        <f>IF(ROW()-8&gt;Inf.!$I$10,"",ROW()-8)</f>
        <v>6</v>
      </c>
      <c r="C14" s="21" t="str">
        <f>IF(B14&gt;Inf.!$I$10,"",VLOOKUP(B14,Rec.!C:H,3,FALSE))</f>
        <v>Sukačová</v>
      </c>
      <c r="D14" s="21" t="str">
        <f>IF(B14&gt;Inf.!$I$10,"",VLOOKUP(B14,Rec.!C:H,4,FALSE))</f>
        <v>Tereza</v>
      </c>
      <c r="E14" s="20" t="str">
        <f>IF(B14&gt;Inf.!$I$10,"",VLOOKUP(B14,Rec.!C:H,5,FALSE))</f>
        <v>CZE</v>
      </c>
      <c r="F14" s="20">
        <f>IF(B14&gt;Inf.!$I$10,"",VLOOKUP(B14,Rec.!C:H,6,FALSE))</f>
        <v>15</v>
      </c>
      <c r="G14" s="50"/>
      <c r="H14" s="127">
        <v>1.081</v>
      </c>
      <c r="I14" s="51"/>
      <c r="J14" s="50"/>
      <c r="K14" s="22">
        <f>IFERROR(IF(B14&gt;Inf.!$I$10,"",H14),"")</f>
        <v>1.081</v>
      </c>
      <c r="L14" s="8">
        <f>IFERROR(IF(Inf.!$C$10="Onsight",IF(K14="TOP",10^7+(10-I14)+(3-J14)*10,K14*10^5+(3-J14)*10),IF(K14="TOP",10^7+(3-J14)*10,K14*10^5+(3-J14)*10)),"")</f>
        <v>108130</v>
      </c>
      <c r="M14" s="8">
        <f t="shared" si="1"/>
        <v>3</v>
      </c>
      <c r="N14" s="8">
        <f>IFERROR(M14*100+Rec.!I7,"")</f>
        <v>300.60437180157504</v>
      </c>
      <c r="O14" s="8">
        <f t="shared" si="2"/>
        <v>3</v>
      </c>
    </row>
    <row r="15" spans="1:15" ht="21.95" customHeight="1">
      <c r="A15" s="19" t="str">
        <f t="shared" si="0"/>
        <v/>
      </c>
      <c r="B15" s="20" t="str">
        <f>IF(ROW()-8&gt;Inf.!$I$10,"",ROW()-8)</f>
        <v/>
      </c>
      <c r="C15" s="21" t="str">
        <f>IF(B15&gt;Inf.!$I$10,"",VLOOKUP(B15,Rec.!C:H,3,FALSE))</f>
        <v/>
      </c>
      <c r="D15" s="21" t="str">
        <f>IF(B15&gt;Inf.!$I$10,"",VLOOKUP(B15,Rec.!C:H,4,FALSE))</f>
        <v/>
      </c>
      <c r="E15" s="20" t="str">
        <f>IF(B15&gt;Inf.!$I$10,"",VLOOKUP(B15,Rec.!C:H,5,FALSE))</f>
        <v/>
      </c>
      <c r="F15" s="20" t="str">
        <f>IF(B15&gt;Inf.!$I$10,"",VLOOKUP(B15,Rec.!C:H,6,FALSE))</f>
        <v/>
      </c>
      <c r="G15" s="50"/>
      <c r="H15" s="128"/>
      <c r="I15" s="109"/>
      <c r="J15" s="50"/>
      <c r="K15" s="22" t="str">
        <f>IFERROR(IF(B15&gt;Inf.!$I$10,"",H15),"")</f>
        <v/>
      </c>
      <c r="L15" s="8" t="str">
        <f>IFERROR(IF(Inf.!$C$10="Onsight",IF(K15="TOP",10^7+(10-I15)+(3-J15)*10,K15*10^5+(3-J15)*10),IF(K15="TOP",10^7+(3-J15)*10,K15*10^5+(3-J15)*10)),"")</f>
        <v/>
      </c>
      <c r="M15" s="8" t="str">
        <f t="shared" si="1"/>
        <v/>
      </c>
      <c r="N15" s="8" t="str">
        <f>IFERROR(M15*100+Rec.!I8,"")</f>
        <v/>
      </c>
      <c r="O15" s="8" t="str">
        <f t="shared" si="2"/>
        <v/>
      </c>
    </row>
    <row r="16" spans="1:15" ht="21.95" customHeight="1">
      <c r="A16" s="19" t="str">
        <f t="shared" si="0"/>
        <v/>
      </c>
      <c r="B16" s="20" t="str">
        <f>IF(ROW()-8&gt;Inf.!$I$10,"",ROW()-8)</f>
        <v/>
      </c>
      <c r="C16" s="21" t="str">
        <f>IF(B16&gt;Inf.!$I$10,"",VLOOKUP(B16,Rec.!C:H,3,FALSE))</f>
        <v/>
      </c>
      <c r="D16" s="21" t="str">
        <f>IF(B16&gt;Inf.!$I$10,"",VLOOKUP(B16,Rec.!C:H,4,FALSE))</f>
        <v/>
      </c>
      <c r="E16" s="20" t="str">
        <f>IF(B16&gt;Inf.!$I$10,"",VLOOKUP(B16,Rec.!C:H,5,FALSE))</f>
        <v/>
      </c>
      <c r="F16" s="20" t="str">
        <f>IF(B16&gt;Inf.!$I$10,"",VLOOKUP(B16,Rec.!C:H,6,FALSE))</f>
        <v/>
      </c>
      <c r="G16" s="50"/>
      <c r="H16" s="128"/>
      <c r="I16" s="109"/>
      <c r="J16" s="50"/>
      <c r="K16" s="22" t="str">
        <f>IFERROR(IF(B16&gt;Inf.!$I$10,"",H16),"")</f>
        <v/>
      </c>
      <c r="L16" s="8" t="str">
        <f>IFERROR(IF(Inf.!$C$10="Onsight",IF(K16="TOP",10^7+(10-I16)+(3-J16)*10,K16*10^5+(3-J16)*10),IF(K16="TOP",10^7+(3-J16)*10,K16*10^5+(3-J16)*10)),"")</f>
        <v/>
      </c>
      <c r="M16" s="8" t="str">
        <f t="shared" si="1"/>
        <v/>
      </c>
      <c r="N16" s="8" t="str">
        <f>IFERROR(M16*100+Rec.!I9,"")</f>
        <v/>
      </c>
      <c r="O16" s="8" t="str">
        <f t="shared" si="2"/>
        <v/>
      </c>
    </row>
    <row r="17" spans="1:15" ht="21.95" customHeight="1">
      <c r="A17" s="19" t="str">
        <f t="shared" si="0"/>
        <v/>
      </c>
      <c r="B17" s="20" t="str">
        <f>IF(ROW()-8&gt;Inf.!$I$10,"",ROW()-8)</f>
        <v/>
      </c>
      <c r="C17" s="21" t="str">
        <f>IF(B17&gt;Inf.!$I$10,"",VLOOKUP(B17,Rec.!C:H,3,FALSE))</f>
        <v/>
      </c>
      <c r="D17" s="21" t="str">
        <f>IF(B17&gt;Inf.!$I$10,"",VLOOKUP(B17,Rec.!C:H,4,FALSE))</f>
        <v/>
      </c>
      <c r="E17" s="20" t="str">
        <f>IF(B17&gt;Inf.!$I$10,"",VLOOKUP(B17,Rec.!C:H,5,FALSE))</f>
        <v/>
      </c>
      <c r="F17" s="20" t="str">
        <f>IF(B17&gt;Inf.!$I$10,"",VLOOKUP(B17,Rec.!C:H,6,FALSE))</f>
        <v/>
      </c>
      <c r="G17" s="50"/>
      <c r="H17" s="108"/>
      <c r="I17" s="109"/>
      <c r="J17" s="50"/>
      <c r="K17" s="22" t="str">
        <f>IFERROR(IF(B17&gt;Inf.!$I$10,"",H17),"")</f>
        <v/>
      </c>
      <c r="L17" s="8" t="str">
        <f>IFERROR(IF(Inf.!$C$10="Onsight",IF(K17="TOP",10^7+(10-I17)+(3-J17)*10,K17*10^5+(3-J17)*10),IF(K17="TOP",10^7+(3-J17)*10,K17*10^5+(3-J17)*10)),"")</f>
        <v/>
      </c>
      <c r="M17" s="8" t="str">
        <f t="shared" si="1"/>
        <v/>
      </c>
      <c r="N17" s="8" t="str">
        <f>IFERROR(M17*100+Rec.!I10,"")</f>
        <v/>
      </c>
      <c r="O17" s="8" t="str">
        <f t="shared" si="2"/>
        <v/>
      </c>
    </row>
    <row r="18" spans="1:15" ht="21.95" customHeight="1">
      <c r="A18" s="19" t="str">
        <f t="shared" si="0"/>
        <v/>
      </c>
      <c r="B18" s="20" t="str">
        <f>IF(ROW()-8&gt;Inf.!$I$10,"",ROW()-8)</f>
        <v/>
      </c>
      <c r="C18" s="21" t="str">
        <f>IF(B18&gt;Inf.!$I$10,"",VLOOKUP(B18,Rec.!C:H,3,FALSE))</f>
        <v/>
      </c>
      <c r="D18" s="36" t="str">
        <f>IF(B18&gt;Inf.!$I$10,"",VLOOKUP(B18,Rec.!C:H,4,FALSE))</f>
        <v/>
      </c>
      <c r="E18" s="20" t="str">
        <f>IF(B18&gt;Inf.!$I$10,"",VLOOKUP(B18,Rec.!C:H,5,FALSE))</f>
        <v/>
      </c>
      <c r="F18" s="20" t="str">
        <f>IF(B18&gt;Inf.!$I$10,"",VLOOKUP(B18,Rec.!C:H,6,FALSE))</f>
        <v/>
      </c>
      <c r="G18" s="50"/>
      <c r="H18" s="108"/>
      <c r="I18" s="109"/>
      <c r="J18" s="50"/>
      <c r="K18" s="22" t="str">
        <f>IFERROR(IF(B18&gt;Inf.!$I$10,"",H18),"")</f>
        <v/>
      </c>
      <c r="L18" s="8" t="str">
        <f>IFERROR(IF(Inf.!$C$10="Onsight",IF(K18="TOP",10^7+(10-I18)+(3-J18)*10,K18*10^5+(3-J18)*10),IF(K18="TOP",10^7+(3-J18)*10,K18*10^5+(3-J18)*10)),"")</f>
        <v/>
      </c>
      <c r="M18" s="8" t="str">
        <f t="shared" si="1"/>
        <v/>
      </c>
      <c r="N18" s="8" t="str">
        <f>IFERROR(M18*100+Rec.!I11,"")</f>
        <v/>
      </c>
      <c r="O18" s="8" t="str">
        <f t="shared" si="2"/>
        <v/>
      </c>
    </row>
    <row r="19" spans="1:15" ht="21.95" customHeight="1">
      <c r="A19" s="19" t="str">
        <f t="shared" si="0"/>
        <v/>
      </c>
      <c r="B19" s="20" t="str">
        <f>IF(ROW()-8&gt;Inf.!$I$10,"",ROW()-8)</f>
        <v/>
      </c>
      <c r="C19" s="21" t="str">
        <f>IF(B19&gt;Inf.!$I$10,"",VLOOKUP(B19,Rec.!C:H,3,FALSE))</f>
        <v/>
      </c>
      <c r="D19" s="21" t="str">
        <f>IF(B19&gt;Inf.!$I$10,"",VLOOKUP(B19,Rec.!C:H,4,FALSE))</f>
        <v/>
      </c>
      <c r="E19" s="20" t="str">
        <f>IF(B19&gt;Inf.!$I$10,"",VLOOKUP(B19,Rec.!C:H,5,FALSE))</f>
        <v/>
      </c>
      <c r="F19" s="20" t="str">
        <f>IF(B19&gt;Inf.!$I$10,"",VLOOKUP(B19,Rec.!C:H,6,FALSE))</f>
        <v/>
      </c>
      <c r="G19" s="50"/>
      <c r="H19" s="108"/>
      <c r="I19" s="109"/>
      <c r="J19" s="50"/>
      <c r="K19" s="22" t="str">
        <f>IFERROR(IF(B19&gt;Inf.!$I$10,"",H19),"")</f>
        <v/>
      </c>
      <c r="L19" s="8" t="str">
        <f>IFERROR(IF(Inf.!$C$10="Onsight",IF(K19="TOP",10^7+(10-I19)+(3-J19)*10,K19*10^5+(3-J19)*10),IF(K19="TOP",10^7+(3-J19)*10,K19*10^5+(3-J19)*10)),"")</f>
        <v/>
      </c>
      <c r="M19" s="8" t="str">
        <f t="shared" si="1"/>
        <v/>
      </c>
      <c r="N19" s="8" t="str">
        <f>IFERROR(M19*100+Rec.!I12,"")</f>
        <v/>
      </c>
      <c r="O19" s="8" t="str">
        <f t="shared" si="2"/>
        <v/>
      </c>
    </row>
    <row r="20" spans="1:15" ht="21.95" customHeight="1">
      <c r="A20" s="19" t="str">
        <f t="shared" si="0"/>
        <v/>
      </c>
      <c r="B20" s="20" t="str">
        <f>IF(ROW()-8&gt;Inf.!$I$10,"",ROW()-8)</f>
        <v/>
      </c>
      <c r="C20" s="21" t="str">
        <f>IF(B20&gt;Inf.!$I$10,"",VLOOKUP(B20,Rec.!C:H,3,FALSE))</f>
        <v/>
      </c>
      <c r="D20" s="21" t="str">
        <f>IF(B20&gt;Inf.!$I$10,"",VLOOKUP(B20,Rec.!C:H,4,FALSE))</f>
        <v/>
      </c>
      <c r="E20" s="20" t="str">
        <f>IF(B20&gt;Inf.!$I$10,"",VLOOKUP(B20,Rec.!C:H,5,FALSE))</f>
        <v/>
      </c>
      <c r="F20" s="20" t="str">
        <f>IF(B20&gt;Inf.!$I$10,"",VLOOKUP(B20,Rec.!C:H,6,FALSE))</f>
        <v/>
      </c>
      <c r="G20" s="50"/>
      <c r="H20" s="108"/>
      <c r="I20" s="109"/>
      <c r="J20" s="50"/>
      <c r="K20" s="22" t="str">
        <f>IFERROR(IF(B20&gt;Inf.!$I$10,"",H20),"")</f>
        <v/>
      </c>
      <c r="L20" s="8" t="str">
        <f>IFERROR(IF(Inf.!$C$10="Onsight",IF(K20="TOP",10^7+(10-I20)+(3-J20)*10,K20*10^5+(3-J20)*10),IF(K20="TOP",10^7+(3-J20)*10,K20*10^5+(3-J20)*10)),"")</f>
        <v/>
      </c>
      <c r="M20" s="8" t="str">
        <f t="shared" si="1"/>
        <v/>
      </c>
      <c r="N20" s="8" t="str">
        <f>IFERROR(M20*100+Rec.!I13,"")</f>
        <v/>
      </c>
      <c r="O20" s="8" t="str">
        <f t="shared" si="2"/>
        <v/>
      </c>
    </row>
    <row r="21" spans="1:15" ht="21.95" customHeight="1">
      <c r="A21" s="19" t="str">
        <f t="shared" si="0"/>
        <v/>
      </c>
      <c r="B21" s="20" t="str">
        <f>IF(ROW()-8&gt;Inf.!$I$10,"",ROW()-8)</f>
        <v/>
      </c>
      <c r="C21" s="21" t="str">
        <f>IF(B21&gt;Inf.!$I$10,"",VLOOKUP(B21,Rec.!C:H,3,FALSE))</f>
        <v/>
      </c>
      <c r="D21" s="21" t="str">
        <f>IF(B21&gt;Inf.!$I$10,"",VLOOKUP(B21,Rec.!C:H,4,FALSE))</f>
        <v/>
      </c>
      <c r="E21" s="20" t="str">
        <f>IF(B21&gt;Inf.!$I$10,"",VLOOKUP(B21,Rec.!C:H,5,FALSE))</f>
        <v/>
      </c>
      <c r="F21" s="20" t="str">
        <f>IF(B21&gt;Inf.!$I$10,"",VLOOKUP(B21,Rec.!C:H,6,FALSE))</f>
        <v/>
      </c>
      <c r="G21" s="50"/>
      <c r="H21" s="128"/>
      <c r="I21" s="109"/>
      <c r="J21" s="50"/>
      <c r="K21" s="22" t="str">
        <f>IFERROR(IF(B21&gt;Inf.!$I$10,"",H21),"")</f>
        <v/>
      </c>
      <c r="L21" s="8" t="str">
        <f>IFERROR(IF(Inf.!$C$10="Onsight",IF(K21="TOP",10^7+(10-I21)+(3-J21)*10,K21*10^5+(3-J21)*10),IF(K21="TOP",10^7+(3-J21)*10,K21*10^5+(3-J21)*10)),"")</f>
        <v/>
      </c>
      <c r="M21" s="8" t="str">
        <f t="shared" si="1"/>
        <v/>
      </c>
      <c r="N21" s="8" t="str">
        <f>IFERROR(M21*100+Rec.!I14,"")</f>
        <v/>
      </c>
      <c r="O21" s="8" t="str">
        <f t="shared" si="2"/>
        <v/>
      </c>
    </row>
    <row r="22" spans="1:15" ht="21.95" customHeight="1">
      <c r="A22" s="19" t="str">
        <f t="shared" si="0"/>
        <v/>
      </c>
      <c r="B22" s="20" t="str">
        <f>IF(ROW()-8&gt;Inf.!$I$10,"",ROW()-8)</f>
        <v/>
      </c>
      <c r="C22" s="21" t="str">
        <f>IF(B22&gt;Inf.!$I$10,"",VLOOKUP(B22,Rec.!C:H,3,FALSE))</f>
        <v/>
      </c>
      <c r="D22" s="21" t="str">
        <f>IF(B22&gt;Inf.!$I$10,"",VLOOKUP(B22,Rec.!C:H,4,FALSE))</f>
        <v/>
      </c>
      <c r="E22" s="20"/>
      <c r="F22" s="20" t="str">
        <f>IF(B22&gt;Inf.!$I$10,"",VLOOKUP(B22,Rec.!C:H,6,FALSE))</f>
        <v/>
      </c>
      <c r="G22" s="50"/>
      <c r="H22" s="128"/>
      <c r="I22" s="109"/>
      <c r="J22" s="50"/>
      <c r="K22" s="22" t="str">
        <f>IFERROR(IF(B22&gt;Inf.!$I$10,"",H22),"")</f>
        <v/>
      </c>
      <c r="L22" s="8" t="str">
        <f>IFERROR(IF(Inf.!$C$10="Onsight",IF(K22="TOP",10^7+(10-I22)+(3-J22)*10,K22*10^5+(3-J22)*10),IF(K22="TOP",10^7+(3-J22)*10,K22*10^5+(3-J22)*10)),"")</f>
        <v/>
      </c>
      <c r="M22" s="8" t="str">
        <f t="shared" si="1"/>
        <v/>
      </c>
      <c r="N22" s="8" t="str">
        <f>IFERROR(M22*100+Rec.!I15,"")</f>
        <v/>
      </c>
      <c r="O22" s="8" t="str">
        <f t="shared" si="2"/>
        <v/>
      </c>
    </row>
    <row r="23" spans="1:15" ht="21.95" customHeight="1">
      <c r="A23" s="19" t="str">
        <f t="shared" si="0"/>
        <v/>
      </c>
      <c r="B23" s="20" t="str">
        <f>IF(ROW()-8&gt;Inf.!$I$10,"",ROW()-8)</f>
        <v/>
      </c>
      <c r="C23" s="21" t="str">
        <f>IF(B23&gt;Inf.!$I$10,"",VLOOKUP(B23,Rec.!C:H,3,FALSE))</f>
        <v/>
      </c>
      <c r="D23" s="21" t="str">
        <f>IF(B23&gt;Inf.!$I$10,"",VLOOKUP(B23,Rec.!C:H,4,FALSE))</f>
        <v/>
      </c>
      <c r="E23" s="20" t="str">
        <f>IF(B23&gt;Inf.!$I$10,"",VLOOKUP(B23,Rec.!C:H,5,FALSE))</f>
        <v/>
      </c>
      <c r="F23" s="20" t="str">
        <f>IF(B23&gt;Inf.!$I$10,"",VLOOKUP(B23,Rec.!C:H,6,FALSE))</f>
        <v/>
      </c>
      <c r="G23" s="50"/>
      <c r="H23" s="128"/>
      <c r="I23" s="109"/>
      <c r="J23" s="50"/>
      <c r="K23" s="22" t="str">
        <f>IFERROR(IF(B23&gt;Inf.!$I$10,"",H23),"")</f>
        <v/>
      </c>
      <c r="L23" s="8" t="str">
        <f>IFERROR(IF(Inf.!$C$10="Onsight",IF(K23="TOP",10^7+(10-I23)+(3-J23)*10,K23*10^5+(3-J23)*10),IF(K23="TOP",10^7+(3-J23)*10,K23*10^5+(3-J23)*10)),"")</f>
        <v/>
      </c>
      <c r="M23" s="8" t="str">
        <f t="shared" si="1"/>
        <v/>
      </c>
      <c r="N23" s="8" t="str">
        <f>IFERROR(M23*100+Rec.!I16,"")</f>
        <v/>
      </c>
      <c r="O23" s="8" t="str">
        <f t="shared" si="2"/>
        <v/>
      </c>
    </row>
    <row r="24" spans="1:15" ht="21.95" customHeight="1">
      <c r="A24" s="19" t="str">
        <f t="shared" si="0"/>
        <v/>
      </c>
      <c r="B24" s="20" t="str">
        <f>IF(ROW()-8&gt;Inf.!$I$10,"",ROW()-8)</f>
        <v/>
      </c>
      <c r="C24" s="21" t="str">
        <f>IF(B24&gt;Inf.!$I$10,"",VLOOKUP(B24,Rec.!C:H,3,FALSE))</f>
        <v/>
      </c>
      <c r="D24" s="21" t="str">
        <f>IF(B24&gt;Inf.!$I$10,"",VLOOKUP(B24,Rec.!C:H,4,FALSE))</f>
        <v/>
      </c>
      <c r="E24" s="20" t="str">
        <f>IF(B24&gt;Inf.!$I$10,"",VLOOKUP(B24,Rec.!C:H,5,FALSE))</f>
        <v/>
      </c>
      <c r="F24" s="20" t="str">
        <f>IF(B24&gt;Inf.!$I$10,"",VLOOKUP(B24,Rec.!C:H,6,FALSE))</f>
        <v/>
      </c>
      <c r="G24" s="50"/>
      <c r="H24" s="128"/>
      <c r="I24" s="109"/>
      <c r="J24" s="50"/>
      <c r="K24" s="22" t="str">
        <f>IFERROR(IF(B24&gt;Inf.!$I$10,"",H24),"")</f>
        <v/>
      </c>
      <c r="L24" s="8" t="str">
        <f>IFERROR(IF(Inf.!$C$10="Onsight",IF(K24="TOP",10^7+(10-I24)+(3-J24)*10,K24*10^5+(3-J24)*10),IF(K24="TOP",10^7+(3-J24)*10,K24*10^5+(3-J24)*10)),"")</f>
        <v/>
      </c>
      <c r="M24" s="8" t="str">
        <f t="shared" si="1"/>
        <v/>
      </c>
      <c r="N24" s="8" t="str">
        <f>IFERROR(M24*100+Rec.!I17,"")</f>
        <v/>
      </c>
      <c r="O24" s="8" t="str">
        <f t="shared" si="2"/>
        <v/>
      </c>
    </row>
    <row r="25" spans="1:15" ht="21.95" customHeight="1">
      <c r="A25" s="19" t="str">
        <f t="shared" si="0"/>
        <v/>
      </c>
      <c r="B25" s="20" t="str">
        <f>IF(ROW()-8&gt;Inf.!$I$10,"",ROW()-8)</f>
        <v/>
      </c>
      <c r="C25" s="21" t="str">
        <f>IF(B25&gt;Inf.!$I$10,"",VLOOKUP(B25,Rec.!C:H,3,FALSE))</f>
        <v/>
      </c>
      <c r="D25" s="21" t="str">
        <f>IF(B25&gt;Inf.!$I$10,"",VLOOKUP(B25,Rec.!C:H,4,FALSE))</f>
        <v/>
      </c>
      <c r="E25" s="20" t="str">
        <f>IF(B25&gt;Inf.!$I$10,"",VLOOKUP(B25,Rec.!C:H,5,FALSE))</f>
        <v/>
      </c>
      <c r="F25" s="20" t="str">
        <f>IF(B25&gt;Inf.!$I$10,"",VLOOKUP(B25,Rec.!C:H,6,FALSE))</f>
        <v/>
      </c>
      <c r="G25" s="50"/>
      <c r="H25" s="128"/>
      <c r="I25" s="109"/>
      <c r="J25" s="50"/>
      <c r="K25" s="22" t="str">
        <f>IFERROR(IF(B25&gt;Inf.!$I$10,"",H25),"")</f>
        <v/>
      </c>
      <c r="L25" s="8" t="str">
        <f>IFERROR(IF(Inf.!$C$10="Onsight",IF(K25="TOP",10^7+(10-I25)+(3-J25)*10,K25*10^5+(3-J25)*10),IF(K25="TOP",10^7+(3-J25)*10,K25*10^5+(3-J25)*10)),"")</f>
        <v/>
      </c>
      <c r="M25" s="8" t="str">
        <f t="shared" si="1"/>
        <v/>
      </c>
      <c r="N25" s="8" t="str">
        <f>IFERROR(M25*100+Rec.!I18,"")</f>
        <v/>
      </c>
      <c r="O25" s="8" t="str">
        <f t="shared" si="2"/>
        <v/>
      </c>
    </row>
    <row r="26" spans="1:15" ht="21.95" customHeight="1">
      <c r="A26" s="19" t="str">
        <f t="shared" si="0"/>
        <v/>
      </c>
      <c r="B26" s="20" t="str">
        <f>IF(ROW()-8&gt;Inf.!$I$10,"",ROW()-8)</f>
        <v/>
      </c>
      <c r="C26" s="21" t="str">
        <f>IF(B26&gt;Inf.!$I$10,"",VLOOKUP(B26,Rec.!C:H,3,FALSE))</f>
        <v/>
      </c>
      <c r="D26" s="21" t="str">
        <f>IF(B26&gt;Inf.!$I$10,"",VLOOKUP(B26,Rec.!C:H,4,FALSE))</f>
        <v/>
      </c>
      <c r="E26" s="20" t="str">
        <f>IF(B26&gt;Inf.!$I$10,"",VLOOKUP(B26,Rec.!C:H,5,FALSE))</f>
        <v/>
      </c>
      <c r="F26" s="20" t="str">
        <f>IF(B26&gt;Inf.!$I$10,"",VLOOKUP(B26,Rec.!C:H,6,FALSE))</f>
        <v/>
      </c>
      <c r="G26" s="50"/>
      <c r="H26" s="66"/>
      <c r="I26" s="51"/>
      <c r="J26" s="50"/>
      <c r="K26" s="22" t="str">
        <f>IFERROR(IF(B26&gt;Inf.!$I$10,"",H26),"")</f>
        <v/>
      </c>
      <c r="L26" s="8" t="str">
        <f>IFERROR(IF(Inf.!$C$10="Onsight",IF(K26="TOP",10^7+(10-I26)+(3-J26)*10,K26*10^5+(3-J26)*10),IF(K26="TOP",10^7+(3-J26)*10,K26*10^5+(3-J26)*10)),"")</f>
        <v/>
      </c>
      <c r="M26" s="8" t="str">
        <f t="shared" si="1"/>
        <v/>
      </c>
      <c r="N26" s="8" t="str">
        <f>IFERROR(M26*100+Rec.!I19,"")</f>
        <v/>
      </c>
      <c r="O26" s="8" t="str">
        <f t="shared" si="2"/>
        <v/>
      </c>
    </row>
    <row r="27" spans="1:15" ht="21.95" customHeight="1">
      <c r="A27" s="19" t="str">
        <f t="shared" si="0"/>
        <v/>
      </c>
      <c r="B27" s="20" t="str">
        <f>IF(ROW()-8&gt;Inf.!$I$10,"",ROW()-8)</f>
        <v/>
      </c>
      <c r="C27" s="21" t="str">
        <f>IF(B27&gt;Inf.!$I$10,"",VLOOKUP(B27,Rec.!C:H,3,FALSE))</f>
        <v/>
      </c>
      <c r="D27" s="21" t="str">
        <f>IF(B27&gt;Inf.!$I$10,"",VLOOKUP(B27,Rec.!C:H,4,FALSE))</f>
        <v/>
      </c>
      <c r="E27" s="20" t="str">
        <f>IF(B27&gt;Inf.!$I$10,"",VLOOKUP(B27,Rec.!C:H,5,FALSE))</f>
        <v/>
      </c>
      <c r="F27" s="20" t="str">
        <f>IF(B27&gt;Inf.!$I$10,"",VLOOKUP(B27,Rec.!C:H,6,FALSE))</f>
        <v/>
      </c>
      <c r="G27" s="50"/>
      <c r="H27" s="66"/>
      <c r="I27" s="51"/>
      <c r="J27" s="50"/>
      <c r="K27" s="22" t="str">
        <f>IFERROR(IF(B27&gt;Inf.!$I$10,"",H27),"")</f>
        <v/>
      </c>
      <c r="L27" s="8" t="str">
        <f>IFERROR(IF(Inf.!$C$10="Onsight",IF(K27="TOP",10^7+(10-I27)+(3-J27)*10,K27*10^5+(3-J27)*10),IF(K27="TOP",10^7+(3-J27)*10,K27*10^5+(3-J27)*10)),"")</f>
        <v/>
      </c>
      <c r="M27" s="8" t="str">
        <f t="shared" si="1"/>
        <v/>
      </c>
      <c r="N27" s="8" t="str">
        <f>IFERROR(M27*100+Rec.!I20,"")</f>
        <v/>
      </c>
      <c r="O27" s="8" t="str">
        <f t="shared" si="2"/>
        <v/>
      </c>
    </row>
    <row r="28" spans="1:15" ht="21.95" customHeight="1">
      <c r="A28" s="19" t="str">
        <f t="shared" si="0"/>
        <v/>
      </c>
      <c r="B28" s="20" t="str">
        <f>IF(ROW()-8&gt;Inf.!$I$10,"",ROW()-8)</f>
        <v/>
      </c>
      <c r="C28" s="21" t="str">
        <f>IF(B28&gt;Inf.!$I$10,"",VLOOKUP(B28,Rec.!C:H,3,FALSE))</f>
        <v/>
      </c>
      <c r="D28" s="21" t="str">
        <f>IF(B28&gt;Inf.!$I$10,"",VLOOKUP(B28,Rec.!C:H,4,FALSE))</f>
        <v/>
      </c>
      <c r="E28" s="20" t="str">
        <f>IF(B28&gt;Inf.!$I$10,"",VLOOKUP(B28,Rec.!C:H,5,FALSE))</f>
        <v/>
      </c>
      <c r="F28" s="20" t="str">
        <f>IF(B28&gt;Inf.!$I$10,"",VLOOKUP(B28,Rec.!C:H,6,FALSE))</f>
        <v/>
      </c>
      <c r="G28" s="50"/>
      <c r="H28" s="66"/>
      <c r="I28" s="51"/>
      <c r="J28" s="50"/>
      <c r="K28" s="22" t="str">
        <f>IFERROR(IF(B28&gt;Inf.!$I$10,"",H28),"")</f>
        <v/>
      </c>
      <c r="L28" s="8" t="str">
        <f>IFERROR(IF(Inf.!$C$10="Onsight",IF(K28="TOP",10^7+(10-I28)+(3-J28)*10,K28*10^5+(3-J28)*10),IF(K28="TOP",10^7+(3-J28)*10,K28*10^5+(3-J28)*10)),"")</f>
        <v/>
      </c>
      <c r="M28" s="8" t="str">
        <f t="shared" si="1"/>
        <v/>
      </c>
      <c r="N28" s="8" t="str">
        <f>IFERROR(M28*100+Rec.!I21,"")</f>
        <v/>
      </c>
      <c r="O28" s="8" t="str">
        <f t="shared" si="2"/>
        <v/>
      </c>
    </row>
    <row r="29" spans="1:15" ht="21.95" customHeight="1">
      <c r="A29" s="19" t="str">
        <f t="shared" si="0"/>
        <v/>
      </c>
      <c r="B29" s="20" t="str">
        <f>IF(ROW()-8&gt;Inf.!$I$10,"",ROW()-8)</f>
        <v/>
      </c>
      <c r="C29" s="21" t="str">
        <f>IF(B29&gt;Inf.!$I$10,"",VLOOKUP(B29,Rec.!C:H,3,FALSE))</f>
        <v/>
      </c>
      <c r="D29" s="21" t="str">
        <f>IF(B29&gt;Inf.!$I$10,"",VLOOKUP(B29,Rec.!C:H,4,FALSE))</f>
        <v/>
      </c>
      <c r="E29" s="20" t="str">
        <f>IF(B29&gt;Inf.!$I$10,"",VLOOKUP(B29,Rec.!C:H,5,FALSE))</f>
        <v/>
      </c>
      <c r="F29" s="20" t="str">
        <f>IF(B29&gt;Inf.!$I$10,"",VLOOKUP(B29,Rec.!C:H,6,FALSE))</f>
        <v/>
      </c>
      <c r="G29" s="50"/>
      <c r="H29" s="50"/>
      <c r="I29" s="51"/>
      <c r="J29" s="50"/>
      <c r="K29" s="22" t="str">
        <f>IFERROR(IF(B29&gt;Inf.!$I$10,"",H29),"")</f>
        <v/>
      </c>
      <c r="L29" s="8" t="str">
        <f>IFERROR(IF(Inf.!$C$10="Onsight",IF(K29="TOP",10^7+(10-I29)+(3-J29)*10,K29*10^5+(3-J29)*10),IF(K29="TOP",10^7+(3-J29)*10,K29*10^5+(3-J29)*10)),"")</f>
        <v/>
      </c>
      <c r="M29" s="8" t="str">
        <f t="shared" si="1"/>
        <v/>
      </c>
      <c r="N29" s="8" t="str">
        <f>IFERROR(M29*100+Rec.!I22,"")</f>
        <v/>
      </c>
      <c r="O29" s="8" t="str">
        <f t="shared" si="2"/>
        <v/>
      </c>
    </row>
    <row r="30" spans="1:15" ht="21.95" customHeight="1">
      <c r="A30" s="19" t="str">
        <f t="shared" si="0"/>
        <v/>
      </c>
      <c r="B30" s="20" t="str">
        <f>IF(ROW()-8&gt;Inf.!$I$10,"",ROW()-8)</f>
        <v/>
      </c>
      <c r="C30" s="21" t="str">
        <f>IF(B30&gt;Inf.!$I$10,"",VLOOKUP(B30,Rec.!C:H,3,FALSE))</f>
        <v/>
      </c>
      <c r="D30" s="21" t="str">
        <f>IF(B30&gt;Inf.!$I$10,"",VLOOKUP(B30,Rec.!C:H,4,FALSE))</f>
        <v/>
      </c>
      <c r="E30" s="20" t="str">
        <f>IF(B30&gt;Inf.!$I$10,"",VLOOKUP(B30,Rec.!C:H,5,FALSE))</f>
        <v/>
      </c>
      <c r="F30" s="20" t="str">
        <f>IF(B30&gt;Inf.!$I$10,"",VLOOKUP(B30,Rec.!C:H,6,FALSE))</f>
        <v/>
      </c>
      <c r="G30" s="50"/>
      <c r="H30" s="66"/>
      <c r="I30" s="51"/>
      <c r="J30" s="50"/>
      <c r="K30" s="22" t="str">
        <f>IFERROR(IF(B30&gt;Inf.!$I$10,"",H30),"")</f>
        <v/>
      </c>
      <c r="L30" s="8" t="str">
        <f>IFERROR(IF(Inf.!$C$10="Onsight",IF(K30="TOP",10^7+(10-I30)+(3-J30)*10,K30*10^5+(3-J30)*10),IF(K30="TOP",10^7+(3-J30)*10,K30*10^5+(3-J30)*10)),"")</f>
        <v/>
      </c>
      <c r="M30" s="8" t="str">
        <f t="shared" si="1"/>
        <v/>
      </c>
      <c r="N30" s="8" t="str">
        <f>IFERROR(M30*100+Rec.!I23,"")</f>
        <v/>
      </c>
      <c r="O30" s="8" t="str">
        <f t="shared" si="2"/>
        <v/>
      </c>
    </row>
    <row r="31" spans="1:15" ht="21.95" customHeight="1">
      <c r="A31" s="19" t="str">
        <f t="shared" si="0"/>
        <v/>
      </c>
      <c r="B31" s="20" t="str">
        <f>IF(ROW()-8&gt;Inf.!$I$10,"",ROW()-8)</f>
        <v/>
      </c>
      <c r="C31" s="21" t="str">
        <f>IF(B31&gt;Inf.!$I$10,"",VLOOKUP(B31,Rec.!C:H,3,FALSE))</f>
        <v/>
      </c>
      <c r="D31" s="21" t="str">
        <f>IF(B31&gt;Inf.!$I$10,"",VLOOKUP(B31,Rec.!C:H,4,FALSE))</f>
        <v/>
      </c>
      <c r="E31" s="20" t="str">
        <f>IF(B31&gt;Inf.!$I$10,"",VLOOKUP(B31,Rec.!C:H,5,FALSE))</f>
        <v/>
      </c>
      <c r="F31" s="20" t="str">
        <f>IF(B31&gt;Inf.!$I$10,"",VLOOKUP(B31,Rec.!C:H,6,FALSE))</f>
        <v/>
      </c>
      <c r="G31" s="50"/>
      <c r="H31" s="66"/>
      <c r="I31" s="51"/>
      <c r="J31" s="50"/>
      <c r="K31" s="22" t="str">
        <f>IFERROR(IF(B31&gt;Inf.!$I$10,"",H31),"")</f>
        <v/>
      </c>
      <c r="L31" s="8" t="str">
        <f>IFERROR(IF(Inf.!$C$10="Onsight",IF(K31="TOP",10^7+(10-I31)+(3-J31)*10,K31*10^5+(3-J31)*10),IF(K31="TOP",10^7+(3-J31)*10,K31*10^5+(3-J31)*10)),"")</f>
        <v/>
      </c>
      <c r="M31" s="8" t="str">
        <f t="shared" si="1"/>
        <v/>
      </c>
      <c r="N31" s="8" t="str">
        <f>IFERROR(M31*100+Rec.!I24,"")</f>
        <v/>
      </c>
      <c r="O31" s="8" t="str">
        <f t="shared" si="2"/>
        <v/>
      </c>
    </row>
    <row r="32" spans="1:15" ht="21.95" customHeight="1">
      <c r="A32" s="19" t="str">
        <f t="shared" si="0"/>
        <v/>
      </c>
      <c r="B32" s="20" t="str">
        <f>IF(ROW()-8&gt;Inf.!$I$10,"",ROW()-8)</f>
        <v/>
      </c>
      <c r="C32" s="21" t="str">
        <f>IF(B32&gt;Inf.!$I$10,"",VLOOKUP(B32,Rec.!C:H,3,FALSE))</f>
        <v/>
      </c>
      <c r="D32" s="21" t="str">
        <f>IF(B32&gt;Inf.!$I$10,"",VLOOKUP(B32,Rec.!C:H,4,FALSE))</f>
        <v/>
      </c>
      <c r="E32" s="20" t="str">
        <f>IF(B32&gt;Inf.!$I$10,"",VLOOKUP(B32,Rec.!C:H,5,FALSE))</f>
        <v/>
      </c>
      <c r="F32" s="20" t="str">
        <f>IF(B32&gt;Inf.!$I$10,"",VLOOKUP(B32,Rec.!C:H,6,FALSE))</f>
        <v/>
      </c>
      <c r="G32" s="50"/>
      <c r="H32" s="66"/>
      <c r="I32" s="51"/>
      <c r="J32" s="50"/>
      <c r="K32" s="22" t="str">
        <f>IFERROR(IF(B32&gt;Inf.!$I$10,"",H32),"")</f>
        <v/>
      </c>
      <c r="L32" s="8" t="str">
        <f>IFERROR(IF(Inf.!$C$10="Onsight",IF(K32="TOP",10^7+(10-I32)+(3-J32)*10,K32*10^5+(3-J32)*10),IF(K32="TOP",10^7+(3-J32)*10,K32*10^5+(3-J32)*10)),"")</f>
        <v/>
      </c>
      <c r="M32" s="8" t="str">
        <f t="shared" si="1"/>
        <v/>
      </c>
      <c r="N32" s="8" t="str">
        <f>IFERROR(M32*100+Rec.!I25,"")</f>
        <v/>
      </c>
      <c r="O32" s="8" t="str">
        <f t="shared" si="2"/>
        <v/>
      </c>
    </row>
    <row r="33" spans="1:15" ht="21.95" customHeight="1">
      <c r="A33" s="19" t="str">
        <f t="shared" si="0"/>
        <v/>
      </c>
      <c r="B33" s="20" t="str">
        <f>IF(ROW()-8&gt;Inf.!$I$10,"",ROW()-8)</f>
        <v/>
      </c>
      <c r="C33" s="21" t="str">
        <f>IF(B33&gt;Inf.!$I$10,"",VLOOKUP(B33,Rec.!C:H,3,FALSE))</f>
        <v/>
      </c>
      <c r="D33" s="21" t="str">
        <f>IF(B33&gt;Inf.!$I$10,"",VLOOKUP(B33,Rec.!C:H,4,FALSE))</f>
        <v/>
      </c>
      <c r="E33" s="20" t="str">
        <f>IF(B33&gt;Inf.!$I$10,"",VLOOKUP(B33,Rec.!C:H,5,FALSE))</f>
        <v/>
      </c>
      <c r="F33" s="20" t="str">
        <f>IF(B33&gt;Inf.!$I$10,"",VLOOKUP(B33,Rec.!C:H,6,FALSE))</f>
        <v/>
      </c>
      <c r="G33" s="50"/>
      <c r="H33" s="66"/>
      <c r="I33" s="51"/>
      <c r="J33" s="50"/>
      <c r="K33" s="22" t="str">
        <f>IFERROR(IF(B33&gt;Inf.!$I$10,"",H33),"")</f>
        <v/>
      </c>
      <c r="L33" s="8" t="str">
        <f>IFERROR(IF(Inf.!$C$10="Onsight",IF(K33="TOP",10^7+(10-I33)+(3-J33)*10,K33*10^5+(3-J33)*10),IF(K33="TOP",10^7+(3-J33)*10,K33*10^5+(3-J33)*10)),"")</f>
        <v/>
      </c>
      <c r="M33" s="8" t="str">
        <f t="shared" si="1"/>
        <v/>
      </c>
      <c r="N33" s="8" t="str">
        <f>IFERROR(M33*100+Rec.!I26,"")</f>
        <v/>
      </c>
      <c r="O33" s="8" t="str">
        <f t="shared" si="2"/>
        <v/>
      </c>
    </row>
    <row r="34" spans="1:15" ht="21.95" customHeight="1">
      <c r="A34" s="19" t="str">
        <f t="shared" si="0"/>
        <v/>
      </c>
      <c r="B34" s="20" t="str">
        <f>IF(ROW()-8&gt;Inf.!$I$10,"",ROW()-8)</f>
        <v/>
      </c>
      <c r="C34" s="21" t="str">
        <f>IF(B34&gt;Inf.!$I$10,"",VLOOKUP(B34,Rec.!C:H,3,FALSE))</f>
        <v/>
      </c>
      <c r="D34" s="21" t="str">
        <f>IF(B34&gt;Inf.!$I$10,"",VLOOKUP(B34,Rec.!C:H,4,FALSE))</f>
        <v/>
      </c>
      <c r="E34" s="20" t="str">
        <f>IF(B34&gt;Inf.!$I$10,"",VLOOKUP(B34,Rec.!C:H,5,FALSE))</f>
        <v/>
      </c>
      <c r="F34" s="20" t="str">
        <f>IF(B34&gt;Inf.!$I$10,"",VLOOKUP(B34,Rec.!C:H,6,FALSE))</f>
        <v/>
      </c>
      <c r="G34" s="50"/>
      <c r="H34" s="50"/>
      <c r="I34" s="51"/>
      <c r="J34" s="50"/>
      <c r="K34" s="22" t="str">
        <f>IFERROR(IF(B34&gt;Inf.!$I$10,"",H34),"")</f>
        <v/>
      </c>
      <c r="L34" s="8" t="str">
        <f>IFERROR(IF(Inf.!$C$10="Onsight",IF(K34="TOP",10^7+(10-I34)+(3-J34)*10,K34*10^5+(3-J34)*10),IF(K34="TOP",10^7+(3-J34)*10,K34*10^5+(3-J34)*10)),"")</f>
        <v/>
      </c>
      <c r="M34" s="8" t="str">
        <f t="shared" si="1"/>
        <v/>
      </c>
      <c r="N34" s="8" t="str">
        <f>IFERROR(M34*100+Rec.!I27,"")</f>
        <v/>
      </c>
      <c r="O34" s="8" t="str">
        <f t="shared" si="2"/>
        <v/>
      </c>
    </row>
    <row r="35" spans="1:15" ht="21.95" customHeight="1">
      <c r="A35" s="19" t="str">
        <f t="shared" si="0"/>
        <v/>
      </c>
      <c r="B35" s="20" t="str">
        <f>IF(ROW()-8&gt;Inf.!$I$10,"",ROW()-8)</f>
        <v/>
      </c>
      <c r="C35" s="21" t="str">
        <f>IF(B35&gt;Inf.!$I$10,"",VLOOKUP(B35,Rec.!C:H,3,FALSE))</f>
        <v/>
      </c>
      <c r="D35" s="21" t="str">
        <f>IF(B35&gt;Inf.!$I$10,"",VLOOKUP(B35,Rec.!C:H,4,FALSE))</f>
        <v/>
      </c>
      <c r="E35" s="20" t="str">
        <f>IF(B35&gt;Inf.!$I$10,"",VLOOKUP(B35,Rec.!C:H,5,FALSE))</f>
        <v/>
      </c>
      <c r="F35" s="20" t="str">
        <f>IF(B35&gt;Inf.!$I$10,"",VLOOKUP(B35,Rec.!C:H,6,FALSE))</f>
        <v/>
      </c>
      <c r="G35" s="50"/>
      <c r="H35" s="50"/>
      <c r="I35" s="51"/>
      <c r="J35" s="50"/>
      <c r="K35" s="22" t="str">
        <f>IFERROR(IF(B35&gt;Inf.!$I$10,"",H35),"")</f>
        <v/>
      </c>
      <c r="L35" s="8" t="str">
        <f>IFERROR(IF(Inf.!$C$10="Onsight",IF(K35="TOP",10^7+(10-I35)+(3-J35)*10,K35*10^5+(3-J35)*10),IF(K35="TOP",10^7+(3-J35)*10,K35*10^5+(3-J35)*10)),"")</f>
        <v/>
      </c>
      <c r="M35" s="8" t="str">
        <f t="shared" si="1"/>
        <v/>
      </c>
      <c r="N35" s="8" t="str">
        <f>IFERROR(M35*100+Rec.!I28,"")</f>
        <v/>
      </c>
      <c r="O35" s="8" t="str">
        <f t="shared" si="2"/>
        <v/>
      </c>
    </row>
    <row r="36" spans="1:15" ht="21.95" customHeight="1">
      <c r="A36" s="19" t="str">
        <f t="shared" si="0"/>
        <v/>
      </c>
      <c r="B36" s="20" t="str">
        <f>IF(ROW()-8&gt;Inf.!$I$10,"",ROW()-8)</f>
        <v/>
      </c>
      <c r="C36" s="21" t="str">
        <f>IF(B36&gt;Inf.!$I$10,"",VLOOKUP(B36,Rec.!C:H,3,FALSE))</f>
        <v/>
      </c>
      <c r="D36" s="21" t="str">
        <f>IF(B36&gt;Inf.!$I$10,"",VLOOKUP(B36,Rec.!C:H,4,FALSE))</f>
        <v/>
      </c>
      <c r="E36" s="20" t="str">
        <f>IF(B36&gt;Inf.!$I$10,"",VLOOKUP(B36,Rec.!C:H,5,FALSE))</f>
        <v/>
      </c>
      <c r="F36" s="20" t="str">
        <f>IF(B36&gt;Inf.!$I$10,"",VLOOKUP(B36,Rec.!C:H,6,FALSE))</f>
        <v/>
      </c>
      <c r="G36" s="50"/>
      <c r="H36" s="50"/>
      <c r="I36" s="51"/>
      <c r="J36" s="50"/>
      <c r="K36" s="22" t="str">
        <f>IFERROR(IF(B36&gt;Inf.!$I$10,"",H36),"")</f>
        <v/>
      </c>
      <c r="L36" s="8" t="str">
        <f>IFERROR(IF(Inf.!$C$10="Onsight",IF(K36="TOP",10^7+(10-I36)+(3-J36)*10,K36*10^5+(3-J36)*10),IF(K36="TOP",10^7+(3-J36)*10,K36*10^5+(3-J36)*10)),"")</f>
        <v/>
      </c>
      <c r="M36" s="8" t="str">
        <f t="shared" si="1"/>
        <v/>
      </c>
      <c r="N36" s="8" t="str">
        <f>IFERROR(M36*100+Rec.!I29,"")</f>
        <v/>
      </c>
      <c r="O36" s="8" t="str">
        <f t="shared" si="2"/>
        <v/>
      </c>
    </row>
    <row r="37" spans="1:15" ht="21.95" customHeight="1">
      <c r="A37" s="19" t="str">
        <f t="shared" si="0"/>
        <v/>
      </c>
      <c r="B37" s="20" t="str">
        <f>IF(ROW()-8&gt;Inf.!$I$10,"",ROW()-8)</f>
        <v/>
      </c>
      <c r="C37" s="21" t="str">
        <f>IF(B37&gt;Inf.!$I$10,"",VLOOKUP(B37,Rec.!C:H,3,FALSE))</f>
        <v/>
      </c>
      <c r="D37" s="21" t="str">
        <f>IF(B37&gt;Inf.!$I$10,"",VLOOKUP(B37,Rec.!C:H,4,FALSE))</f>
        <v/>
      </c>
      <c r="E37" s="20" t="str">
        <f>IF(B37&gt;Inf.!$I$10,"",VLOOKUP(B37,Rec.!C:H,5,FALSE))</f>
        <v/>
      </c>
      <c r="F37" s="20" t="str">
        <f>IF(B37&gt;Inf.!$I$10,"",VLOOKUP(B37,Rec.!C:H,6,FALSE))</f>
        <v/>
      </c>
      <c r="G37" s="50"/>
      <c r="H37" s="50"/>
      <c r="I37" s="51"/>
      <c r="J37" s="50"/>
      <c r="K37" s="22" t="str">
        <f>IFERROR(IF(B37&gt;Inf.!$I$10,"",H37),"")</f>
        <v/>
      </c>
      <c r="L37" s="8" t="str">
        <f>IFERROR(IF(Inf.!$C$10="Onsight",IF(K37="TOP",10^7+(10-I37)+(3-J37)*10,K37*10^5+(3-J37)*10),IF(K37="TOP",10^7+(3-J37)*10,K37*10^5+(3-J37)*10)),"")</f>
        <v/>
      </c>
      <c r="M37" s="8" t="str">
        <f t="shared" si="1"/>
        <v/>
      </c>
      <c r="N37" s="8" t="str">
        <f>IFERROR(M37*100+Rec.!I30,"")</f>
        <v/>
      </c>
      <c r="O37" s="8" t="str">
        <f t="shared" si="2"/>
        <v/>
      </c>
    </row>
    <row r="38" spans="1:15" ht="21.95" customHeight="1">
      <c r="A38" s="19" t="str">
        <f t="shared" si="0"/>
        <v/>
      </c>
      <c r="B38" s="20" t="str">
        <f>IF(ROW()-8&gt;Inf.!$I$10,"",ROW()-8)</f>
        <v/>
      </c>
      <c r="C38" s="21" t="str">
        <f>IF(B38&gt;Inf.!$I$10,"",VLOOKUP(B38,Rec.!C:H,3,FALSE))</f>
        <v/>
      </c>
      <c r="D38" s="21" t="str">
        <f>IF(B38&gt;Inf.!$I$10,"",VLOOKUP(B38,Rec.!C:H,4,FALSE))</f>
        <v/>
      </c>
      <c r="E38" s="20" t="str">
        <f>IF(B38&gt;Inf.!$I$10,"",VLOOKUP(B38,Rec.!C:H,5,FALSE))</f>
        <v/>
      </c>
      <c r="F38" s="20" t="str">
        <f>IF(B38&gt;Inf.!$I$10,"",VLOOKUP(B38,Rec.!C:H,6,FALSE))</f>
        <v/>
      </c>
      <c r="G38" s="50"/>
      <c r="H38" s="50"/>
      <c r="I38" s="51"/>
      <c r="J38" s="50"/>
      <c r="K38" s="22" t="str">
        <f>IFERROR(IF(B38&gt;Inf.!$I$10,"",H38),"")</f>
        <v/>
      </c>
      <c r="L38" s="8" t="str">
        <f>IFERROR(IF(Inf.!$C$10="Onsight",IF(K38="TOP",10^7+(10-I38)+(3-J38)*10,K38*10^5+(3-J38)*10),IF(K38="TOP",10^7+(3-J38)*10,K38*10^5+(3-J38)*10)),"")</f>
        <v/>
      </c>
      <c r="M38" s="8" t="str">
        <f t="shared" si="1"/>
        <v/>
      </c>
      <c r="N38" s="8" t="str">
        <f>IFERROR(M38*100+Rec.!I31,"")</f>
        <v/>
      </c>
      <c r="O38" s="8" t="str">
        <f t="shared" si="2"/>
        <v/>
      </c>
    </row>
    <row r="39" spans="1:15" ht="21.95" customHeight="1">
      <c r="A39" s="19" t="str">
        <f t="shared" si="0"/>
        <v/>
      </c>
      <c r="B39" s="20" t="str">
        <f>IF(ROW()-8&gt;Inf.!$I$10,"",ROW()-8)</f>
        <v/>
      </c>
      <c r="C39" s="21" t="str">
        <f>IF(B39&gt;Inf.!$I$10,"",VLOOKUP(B39,Rec.!C:H,3,FALSE))</f>
        <v/>
      </c>
      <c r="D39" s="21" t="str">
        <f>IF(B39&gt;Inf.!$I$10,"",VLOOKUP(B39,Rec.!C:H,4,FALSE))</f>
        <v/>
      </c>
      <c r="E39" s="20" t="str">
        <f>IF(B39&gt;Inf.!$I$10,"",VLOOKUP(B39,Rec.!C:H,5,FALSE))</f>
        <v/>
      </c>
      <c r="F39" s="20" t="str">
        <f>IF(B39&gt;Inf.!$I$10,"",VLOOKUP(B39,Rec.!C:H,6,FALSE))</f>
        <v/>
      </c>
      <c r="G39" s="50"/>
      <c r="H39" s="50"/>
      <c r="I39" s="51"/>
      <c r="J39" s="50"/>
      <c r="K39" s="22" t="str">
        <f>IFERROR(IF(B39&gt;Inf.!$I$10,"",H39),"")</f>
        <v/>
      </c>
      <c r="L39" s="8" t="str">
        <f>IFERROR(IF(Inf.!$C$10="Onsight",IF(K39="TOP",10^7+(10-I39)+(3-J39)*10,K39*10^5+(3-J39)*10),IF(K39="TOP",10^7+(3-J39)*10,K39*10^5+(3-J39)*10)),"")</f>
        <v/>
      </c>
      <c r="M39" s="8" t="str">
        <f t="shared" si="1"/>
        <v/>
      </c>
      <c r="N39" s="8" t="str">
        <f>IFERROR(M39*100+Rec.!I32,"")</f>
        <v/>
      </c>
      <c r="O39" s="8" t="str">
        <f t="shared" si="2"/>
        <v/>
      </c>
    </row>
    <row r="40" spans="1:15" ht="21.95" customHeight="1">
      <c r="A40" s="19" t="str">
        <f t="shared" si="0"/>
        <v/>
      </c>
      <c r="B40" s="20" t="str">
        <f>IF(ROW()-8&gt;Inf.!$I$10,"",ROW()-8)</f>
        <v/>
      </c>
      <c r="C40" s="21" t="str">
        <f>IF(B40&gt;Inf.!$I$10,"",VLOOKUP(B40,Rec.!C:H,3,FALSE))</f>
        <v/>
      </c>
      <c r="D40" s="21" t="str">
        <f>IF(B40&gt;Inf.!$I$10,"",VLOOKUP(B40,Rec.!C:H,4,FALSE))</f>
        <v/>
      </c>
      <c r="E40" s="20" t="str">
        <f>IF(B40&gt;Inf.!$I$10,"",VLOOKUP(B40,Rec.!C:H,5,FALSE))</f>
        <v/>
      </c>
      <c r="F40" s="20" t="str">
        <f>IF(B40&gt;Inf.!$I$10,"",VLOOKUP(B40,Rec.!C:H,6,FALSE))</f>
        <v/>
      </c>
      <c r="G40" s="50"/>
      <c r="H40" s="50"/>
      <c r="I40" s="51"/>
      <c r="J40" s="50"/>
      <c r="K40" s="22" t="str">
        <f>IFERROR(IF(B40&gt;Inf.!$I$10,"",H40),"")</f>
        <v/>
      </c>
      <c r="L40" s="8" t="str">
        <f>IFERROR(IF(Inf.!$C$10="Onsight",IF(K40="TOP",10^7+(10-I40)+(3-J40)*10,K40*10^5+(3-J40)*10),IF(K40="TOP",10^7+(3-J40)*10,K40*10^5+(3-J40)*10)),"")</f>
        <v/>
      </c>
      <c r="M40" s="8" t="str">
        <f t="shared" si="1"/>
        <v/>
      </c>
      <c r="N40" s="8" t="str">
        <f>IFERROR(M40*100+Rec.!I33,"")</f>
        <v/>
      </c>
      <c r="O40" s="8" t="str">
        <f t="shared" si="2"/>
        <v/>
      </c>
    </row>
    <row r="41" spans="1:15" ht="21.95" customHeight="1">
      <c r="A41" s="19" t="str">
        <f t="shared" si="0"/>
        <v/>
      </c>
      <c r="B41" s="20" t="str">
        <f>IF(ROW()-8&gt;Inf.!$I$10,"",ROW()-8)</f>
        <v/>
      </c>
      <c r="C41" s="21" t="str">
        <f>IF(B41&gt;Inf.!$I$10,"",VLOOKUP(B41,Rec.!C:H,3,FALSE))</f>
        <v/>
      </c>
      <c r="D41" s="21" t="str">
        <f>IF(B41&gt;Inf.!$I$10,"",VLOOKUP(B41,Rec.!C:H,4,FALSE))</f>
        <v/>
      </c>
      <c r="E41" s="20" t="str">
        <f>IF(B41&gt;Inf.!$I$10,"",VLOOKUP(B41,Rec.!C:H,5,FALSE))</f>
        <v/>
      </c>
      <c r="F41" s="20" t="str">
        <f>IF(B41&gt;Inf.!$I$10,"",VLOOKUP(B41,Rec.!C:H,6,FALSE))</f>
        <v/>
      </c>
      <c r="G41" s="50"/>
      <c r="H41" s="50"/>
      <c r="I41" s="51"/>
      <c r="J41" s="50"/>
      <c r="K41" s="22" t="str">
        <f>IFERROR(IF(B41&gt;Inf.!$I$10,"",H41),"")</f>
        <v/>
      </c>
      <c r="L41" s="8" t="str">
        <f>IFERROR(IF(Inf.!$C$10="Onsight",IF(K41="TOP",10^7+(10-I41)+(3-J41)*10,K41*10^5+(3-J41)*10),IF(K41="TOP",10^7+(3-J41)*10,K41*10^5+(3-J41)*10)),"")</f>
        <v/>
      </c>
      <c r="M41" s="8" t="str">
        <f t="shared" si="1"/>
        <v/>
      </c>
      <c r="N41" s="8" t="str">
        <f>IFERROR(M41*100+Rec.!I34,"")</f>
        <v/>
      </c>
      <c r="O41" s="8" t="str">
        <f t="shared" si="2"/>
        <v/>
      </c>
    </row>
    <row r="42" spans="1:15" ht="21.95" customHeight="1">
      <c r="A42" s="19" t="str">
        <f t="shared" si="0"/>
        <v/>
      </c>
      <c r="B42" s="20" t="str">
        <f>IF(ROW()-8&gt;Inf.!$I$10,"",ROW()-8)</f>
        <v/>
      </c>
      <c r="C42" s="21" t="str">
        <f>IF(B42&gt;Inf.!$I$10,"",VLOOKUP(B42,Rec.!C:H,3,FALSE))</f>
        <v/>
      </c>
      <c r="D42" s="21" t="str">
        <f>IF(B42&gt;Inf.!$I$10,"",VLOOKUP(B42,Rec.!C:H,4,FALSE))</f>
        <v/>
      </c>
      <c r="E42" s="20" t="str">
        <f>IF(B42&gt;Inf.!$I$10,"",VLOOKUP(B42,Rec.!C:H,5,FALSE))</f>
        <v/>
      </c>
      <c r="F42" s="20" t="str">
        <f>IF(B42&gt;Inf.!$I$10,"",VLOOKUP(B42,Rec.!C:H,6,FALSE))</f>
        <v/>
      </c>
      <c r="G42" s="50"/>
      <c r="H42" s="50"/>
      <c r="I42" s="51"/>
      <c r="J42" s="50"/>
      <c r="K42" s="22" t="str">
        <f>IFERROR(IF(B42&gt;Inf.!$I$10,"",H42),"")</f>
        <v/>
      </c>
      <c r="L42" s="8" t="str">
        <f>IFERROR(IF(Inf.!$C$10="Onsight",IF(K42="TOP",10^7+(10-I42)+(3-J42)*10,K42*10^5+(3-J42)*10),IF(K42="TOP",10^7+(3-J42)*10,K42*10^5+(3-J42)*10)),"")</f>
        <v/>
      </c>
      <c r="M42" s="8" t="str">
        <f t="shared" si="1"/>
        <v/>
      </c>
      <c r="N42" s="8" t="str">
        <f>IFERROR(M42*100+Rec.!I35,"")</f>
        <v/>
      </c>
      <c r="O42" s="8" t="str">
        <f t="shared" si="2"/>
        <v/>
      </c>
    </row>
    <row r="43" spans="1:15" ht="21.95" customHeight="1">
      <c r="A43" s="19" t="str">
        <f t="shared" si="0"/>
        <v/>
      </c>
      <c r="B43" s="20" t="str">
        <f>IF(ROW()-8&gt;Inf.!$I$10,"",ROW()-8)</f>
        <v/>
      </c>
      <c r="C43" s="21" t="str">
        <f>IF(B43&gt;Inf.!$I$10,"",VLOOKUP(B43,Rec.!C:H,3,FALSE))</f>
        <v/>
      </c>
      <c r="D43" s="21" t="str">
        <f>IF(B43&gt;Inf.!$I$10,"",VLOOKUP(B43,Rec.!C:H,4,FALSE))</f>
        <v/>
      </c>
      <c r="E43" s="20" t="str">
        <f>IF(B43&gt;Inf.!$I$10,"",VLOOKUP(B43,Rec.!C:H,5,FALSE))</f>
        <v/>
      </c>
      <c r="F43" s="20" t="str">
        <f>IF(B43&gt;Inf.!$I$10,"",VLOOKUP(B43,Rec.!C:H,6,FALSE))</f>
        <v/>
      </c>
      <c r="G43" s="50"/>
      <c r="H43" s="50"/>
      <c r="I43" s="51"/>
      <c r="J43" s="50"/>
      <c r="K43" s="22" t="str">
        <f>IFERROR(IF(B43&gt;Inf.!$I$10,"",H43),"")</f>
        <v/>
      </c>
      <c r="L43" s="8" t="str">
        <f>IFERROR(IF(Inf.!$C$10="Onsight",IF(K43="TOP",10^7+(10-I43)+(3-J43)*10,K43*10^5+(3-J43)*10),IF(K43="TOP",10^7+(3-J43)*10,K43*10^5+(3-J43)*10)),"")</f>
        <v/>
      </c>
      <c r="M43" s="8" t="str">
        <f t="shared" si="1"/>
        <v/>
      </c>
      <c r="N43" s="8" t="str">
        <f>IFERROR(M43*100+Rec.!I36,"")</f>
        <v/>
      </c>
      <c r="O43" s="8" t="str">
        <f t="shared" si="2"/>
        <v/>
      </c>
    </row>
    <row r="44" spans="1:15" ht="21.95" customHeight="1">
      <c r="A44" s="19" t="str">
        <f t="shared" si="0"/>
        <v/>
      </c>
      <c r="B44" s="20" t="str">
        <f>IF(ROW()-8&gt;Inf.!$I$10,"",ROW()-8)</f>
        <v/>
      </c>
      <c r="C44" s="21" t="str">
        <f>IF(B44&gt;Inf.!$I$10,"",VLOOKUP(B44,Rec.!C:H,3,FALSE))</f>
        <v/>
      </c>
      <c r="D44" s="21" t="str">
        <f>IF(B44&gt;Inf.!$I$10,"",VLOOKUP(B44,Rec.!C:H,4,FALSE))</f>
        <v/>
      </c>
      <c r="E44" s="20" t="str">
        <f>IF(B44&gt;Inf.!$I$10,"",VLOOKUP(B44,Rec.!C:H,5,FALSE))</f>
        <v/>
      </c>
      <c r="F44" s="20" t="str">
        <f>IF(B44&gt;Inf.!$I$10,"",VLOOKUP(B44,Rec.!C:H,6,FALSE))</f>
        <v/>
      </c>
      <c r="G44" s="50"/>
      <c r="H44" s="50"/>
      <c r="I44" s="51"/>
      <c r="J44" s="50"/>
      <c r="K44" s="22" t="str">
        <f>IFERROR(IF(B44&gt;Inf.!$I$10,"",H44),"")</f>
        <v/>
      </c>
      <c r="L44" s="8" t="str">
        <f>IFERROR(IF(Inf.!$C$10="Onsight",IF(K44="TOP",10^7+(10-I44)+(3-J44)*10,K44*10^5+(3-J44)*10),IF(K44="TOP",10^7+(3-J44)*10,K44*10^5+(3-J44)*10)),"")</f>
        <v/>
      </c>
      <c r="M44" s="8" t="str">
        <f t="shared" si="1"/>
        <v/>
      </c>
      <c r="N44" s="8" t="str">
        <f>IFERROR(M44*100+Rec.!I37,"")</f>
        <v/>
      </c>
      <c r="O44" s="8" t="str">
        <f t="shared" si="2"/>
        <v/>
      </c>
    </row>
    <row r="45" spans="1:15" ht="21.95" customHeight="1">
      <c r="A45" s="19" t="str">
        <f t="shared" si="0"/>
        <v/>
      </c>
      <c r="B45" s="20" t="str">
        <f>IF(ROW()-8&gt;Inf.!$I$10,"",ROW()-8)</f>
        <v/>
      </c>
      <c r="C45" s="21" t="str">
        <f>IF(B45&gt;Inf.!$I$10,"",VLOOKUP(B45,Rec.!C:H,3,FALSE))</f>
        <v/>
      </c>
      <c r="D45" s="21" t="str">
        <f>IF(B45&gt;Inf.!$I$10,"",VLOOKUP(B45,Rec.!C:H,4,FALSE))</f>
        <v/>
      </c>
      <c r="E45" s="20" t="str">
        <f>IF(B45&gt;Inf.!$I$10,"",VLOOKUP(B45,Rec.!C:H,5,FALSE))</f>
        <v/>
      </c>
      <c r="F45" s="20" t="str">
        <f>IF(B45&gt;Inf.!$I$10,"",VLOOKUP(B45,Rec.!C:H,6,FALSE))</f>
        <v/>
      </c>
      <c r="G45" s="50"/>
      <c r="H45" s="50"/>
      <c r="I45" s="51"/>
      <c r="J45" s="50"/>
      <c r="K45" s="22" t="str">
        <f>IFERROR(IF(B45&gt;Inf.!$I$10,"",H45),"")</f>
        <v/>
      </c>
      <c r="L45" s="8" t="str">
        <f>IFERROR(IF(Inf.!$C$10="Onsight",IF(K45="TOP",10^7+(10-I45)+(3-J45)*10,K45*10^5+(3-J45)*10),IF(K45="TOP",10^7+(3-J45)*10,K45*10^5+(3-J45)*10)),"")</f>
        <v/>
      </c>
      <c r="M45" s="8" t="str">
        <f t="shared" si="1"/>
        <v/>
      </c>
      <c r="N45" s="8" t="str">
        <f>IFERROR(M45*100+Rec.!I38,"")</f>
        <v/>
      </c>
      <c r="O45" s="8" t="str">
        <f t="shared" si="2"/>
        <v/>
      </c>
    </row>
    <row r="46" spans="1:15" ht="21.95" customHeight="1">
      <c r="A46" s="19" t="str">
        <f t="shared" si="0"/>
        <v/>
      </c>
      <c r="B46" s="20" t="str">
        <f>IF(ROW()-8&gt;Inf.!$I$10,"",ROW()-8)</f>
        <v/>
      </c>
      <c r="C46" s="21" t="str">
        <f>IF(B46&gt;Inf.!$I$10,"",VLOOKUP(B46,Rec.!C:H,3,FALSE))</f>
        <v/>
      </c>
      <c r="D46" s="21" t="str">
        <f>IF(B46&gt;Inf.!$I$10,"",VLOOKUP(B46,Rec.!C:H,4,FALSE))</f>
        <v/>
      </c>
      <c r="E46" s="20" t="str">
        <f>IF(B46&gt;Inf.!$I$10,"",VLOOKUP(B46,Rec.!C:H,5,FALSE))</f>
        <v/>
      </c>
      <c r="F46" s="20" t="str">
        <f>IF(B46&gt;Inf.!$I$10,"",VLOOKUP(B46,Rec.!C:H,6,FALSE))</f>
        <v/>
      </c>
      <c r="G46" s="50"/>
      <c r="H46" s="50"/>
      <c r="I46" s="51"/>
      <c r="J46" s="50"/>
      <c r="K46" s="22" t="str">
        <f>IFERROR(IF(B46&gt;Inf.!$I$10,"",H46),"")</f>
        <v/>
      </c>
      <c r="L46" s="8" t="str">
        <f>IFERROR(IF(Inf.!$C$10="Onsight",IF(K46="TOP",10^7+(10-I46)+(3-J46)*10,K46*10^5+(3-J46)*10),IF(K46="TOP",10^7+(3-J46)*10,K46*10^5+(3-J46)*10)),"")</f>
        <v/>
      </c>
      <c r="M46" s="8" t="str">
        <f t="shared" si="1"/>
        <v/>
      </c>
      <c r="N46" s="8" t="str">
        <f>IFERROR(M46*100+Rec.!I39,"")</f>
        <v/>
      </c>
      <c r="O46" s="8" t="str">
        <f t="shared" si="2"/>
        <v/>
      </c>
    </row>
    <row r="47" spans="1:15" ht="21.95" customHeight="1">
      <c r="A47" s="19" t="str">
        <f t="shared" si="0"/>
        <v/>
      </c>
      <c r="B47" s="20" t="str">
        <f>IF(ROW()-8&gt;Inf.!$I$10,"",ROW()-8)</f>
        <v/>
      </c>
      <c r="C47" s="21" t="str">
        <f>IF(B47&gt;Inf.!$I$10,"",VLOOKUP(B47,Rec.!C:H,3,FALSE))</f>
        <v/>
      </c>
      <c r="D47" s="21" t="str">
        <f>IF(B47&gt;Inf.!$I$10,"",VLOOKUP(B47,Rec.!C:H,4,FALSE))</f>
        <v/>
      </c>
      <c r="E47" s="20" t="str">
        <f>IF(B47&gt;Inf.!$I$10,"",VLOOKUP(B47,Rec.!C:H,5,FALSE))</f>
        <v/>
      </c>
      <c r="F47" s="20" t="str">
        <f>IF(B47&gt;Inf.!$I$10,"",VLOOKUP(B47,Rec.!C:H,6,FALSE))</f>
        <v/>
      </c>
      <c r="G47" s="50"/>
      <c r="H47" s="50"/>
      <c r="I47" s="51"/>
      <c r="J47" s="50"/>
      <c r="K47" s="22" t="str">
        <f>IFERROR(IF(B47&gt;Inf.!$I$10,"",H47),"")</f>
        <v/>
      </c>
      <c r="L47" s="8" t="str">
        <f>IFERROR(IF(Inf.!$C$10="Onsight",IF(K47="TOP",10^7+(10-I47)+(3-J47)*10,K47*10^5+(3-J47)*10),IF(K47="TOP",10^7+(3-J47)*10,K47*10^5+(3-J47)*10)),"")</f>
        <v/>
      </c>
      <c r="M47" s="8" t="str">
        <f t="shared" si="1"/>
        <v/>
      </c>
      <c r="N47" s="8" t="str">
        <f>IFERROR(M47*100+Rec.!I40,"")</f>
        <v/>
      </c>
      <c r="O47" s="8" t="str">
        <f t="shared" si="2"/>
        <v/>
      </c>
    </row>
    <row r="48" spans="1:15" ht="21.95" customHeight="1">
      <c r="A48" s="19" t="str">
        <f t="shared" si="0"/>
        <v/>
      </c>
      <c r="B48" s="20" t="str">
        <f>IF(ROW()-8&gt;Inf.!$I$10,"",ROW()-8)</f>
        <v/>
      </c>
      <c r="C48" s="21" t="str">
        <f>IF(B48&gt;Inf.!$I$10,"",VLOOKUP(B48,Rec.!C:H,3,FALSE))</f>
        <v/>
      </c>
      <c r="D48" s="21" t="str">
        <f>IF(B48&gt;Inf.!$I$10,"",VLOOKUP(B48,Rec.!C:H,4,FALSE))</f>
        <v/>
      </c>
      <c r="E48" s="20" t="str">
        <f>IF(B48&gt;Inf.!$I$10,"",VLOOKUP(B48,Rec.!C:H,5,FALSE))</f>
        <v/>
      </c>
      <c r="F48" s="20" t="str">
        <f>IF(B48&gt;Inf.!$I$10,"",VLOOKUP(B48,Rec.!C:H,6,FALSE))</f>
        <v/>
      </c>
      <c r="G48" s="50"/>
      <c r="H48" s="50"/>
      <c r="I48" s="51"/>
      <c r="J48" s="50"/>
      <c r="K48" s="22" t="str">
        <f>IFERROR(IF(B48&gt;Inf.!$I$10,"",H48),"")</f>
        <v/>
      </c>
      <c r="L48" s="8" t="str">
        <f>IFERROR(IF(Inf.!$C$10="Onsight",IF(K48="TOP",10^7+(10-I48)+(3-J48)*10,K48*10^5+(3-J48)*10),IF(K48="TOP",10^7+(3-J48)*10,K48*10^5+(3-J48)*10)),"")</f>
        <v/>
      </c>
      <c r="M48" s="8" t="str">
        <f t="shared" si="1"/>
        <v/>
      </c>
      <c r="N48" s="8" t="str">
        <f>IFERROR(M48*100+Rec.!I41,"")</f>
        <v/>
      </c>
      <c r="O48" s="8" t="str">
        <f t="shared" si="2"/>
        <v/>
      </c>
    </row>
    <row r="49" spans="1:15" ht="21.95" customHeight="1">
      <c r="A49" s="19" t="str">
        <f t="shared" si="0"/>
        <v/>
      </c>
      <c r="B49" s="20" t="str">
        <f>IF(ROW()-8&gt;Inf.!$I$10,"",ROW()-8)</f>
        <v/>
      </c>
      <c r="C49" s="21" t="str">
        <f>IF(B49&gt;Inf.!$I$10,"",VLOOKUP(B49,Rec.!C:H,3,FALSE))</f>
        <v/>
      </c>
      <c r="D49" s="21" t="str">
        <f>IF(B49&gt;Inf.!$I$10,"",VLOOKUP(B49,Rec.!C:H,4,FALSE))</f>
        <v/>
      </c>
      <c r="E49" s="20" t="str">
        <f>IF(B49&gt;Inf.!$I$10,"",VLOOKUP(B49,Rec.!C:H,5,FALSE))</f>
        <v/>
      </c>
      <c r="F49" s="20" t="str">
        <f>IF(B49&gt;Inf.!$I$10,"",VLOOKUP(B49,Rec.!C:H,6,FALSE))</f>
        <v/>
      </c>
      <c r="G49" s="50"/>
      <c r="H49" s="50"/>
      <c r="I49" s="51"/>
      <c r="J49" s="50"/>
      <c r="K49" s="22" t="str">
        <f>IFERROR(IF(B49&gt;Inf.!$I$10,"",H49),"")</f>
        <v/>
      </c>
      <c r="L49" s="8" t="str">
        <f>IFERROR(IF(Inf.!$C$10="Onsight",IF(K49="TOP",10^7+(10-I49)+(3-J49)*10,K49*10^5+(3-J49)*10),IF(K49="TOP",10^7+(3-J49)*10,K49*10^5+(3-J49)*10)),"")</f>
        <v/>
      </c>
      <c r="M49" s="8" t="str">
        <f t="shared" si="1"/>
        <v/>
      </c>
      <c r="N49" s="8" t="str">
        <f>IFERROR(M49*100+Rec.!I42,"")</f>
        <v/>
      </c>
      <c r="O49" s="8" t="str">
        <f t="shared" si="2"/>
        <v/>
      </c>
    </row>
    <row r="50" spans="1:15" ht="21.95" customHeight="1">
      <c r="A50" s="19" t="str">
        <f t="shared" si="0"/>
        <v/>
      </c>
      <c r="B50" s="20" t="str">
        <f>IF(ROW()-8&gt;Inf.!$I$10,"",ROW()-8)</f>
        <v/>
      </c>
      <c r="C50" s="21" t="str">
        <f>IF(B50&gt;Inf.!$I$10,"",VLOOKUP(B50,Rec.!C:H,3,FALSE))</f>
        <v/>
      </c>
      <c r="D50" s="21" t="str">
        <f>IF(B50&gt;Inf.!$I$10,"",VLOOKUP(B50,Rec.!C:H,4,FALSE))</f>
        <v/>
      </c>
      <c r="E50" s="20" t="str">
        <f>IF(B50&gt;Inf.!$I$10,"",VLOOKUP(B50,Rec.!C:H,5,FALSE))</f>
        <v/>
      </c>
      <c r="F50" s="20" t="str">
        <f>IF(B50&gt;Inf.!$I$10,"",VLOOKUP(B50,Rec.!C:H,6,FALSE))</f>
        <v/>
      </c>
      <c r="G50" s="50"/>
      <c r="H50" s="50"/>
      <c r="I50" s="51"/>
      <c r="J50" s="50"/>
      <c r="K50" s="22" t="str">
        <f>IFERROR(IF(B50&gt;Inf.!$I$10,"",H50),"")</f>
        <v/>
      </c>
      <c r="L50" s="8" t="str">
        <f>IFERROR(IF(Inf.!$C$10="Onsight",IF(K50="TOP",10^7+(10-I50)+(3-J50)*10,K50*10^5+(3-J50)*10),IF(K50="TOP",10^7+(3-J50)*10,K50*10^5+(3-J50)*10)),"")</f>
        <v/>
      </c>
      <c r="M50" s="8" t="str">
        <f t="shared" si="1"/>
        <v/>
      </c>
      <c r="N50" s="8" t="str">
        <f>IFERROR(M50*100+Rec.!I43,"")</f>
        <v/>
      </c>
      <c r="O50" s="8" t="str">
        <f t="shared" si="2"/>
        <v/>
      </c>
    </row>
    <row r="51" spans="1:15" ht="21.95" customHeight="1">
      <c r="A51" s="19" t="str">
        <f t="shared" si="0"/>
        <v/>
      </c>
      <c r="B51" s="20" t="str">
        <f>IF(ROW()-8&gt;Inf.!$I$10,"",ROW()-8)</f>
        <v/>
      </c>
      <c r="C51" s="21" t="str">
        <f>IF(B51&gt;Inf.!$I$10,"",VLOOKUP(B51,Rec.!C:H,3,FALSE))</f>
        <v/>
      </c>
      <c r="D51" s="21" t="str">
        <f>IF(B51&gt;Inf.!$I$10,"",VLOOKUP(B51,Rec.!C:H,4,FALSE))</f>
        <v/>
      </c>
      <c r="E51" s="20" t="str">
        <f>IF(B51&gt;Inf.!$I$10,"",VLOOKUP(B51,Rec.!C:H,5,FALSE))</f>
        <v/>
      </c>
      <c r="F51" s="20" t="str">
        <f>IF(B51&gt;Inf.!$I$10,"",VLOOKUP(B51,Rec.!C:H,6,FALSE))</f>
        <v/>
      </c>
      <c r="G51" s="50"/>
      <c r="H51" s="50"/>
      <c r="I51" s="51"/>
      <c r="J51" s="50"/>
      <c r="K51" s="22" t="str">
        <f>IFERROR(IF(B51&gt;Inf.!$I$10,"",H51),"")</f>
        <v/>
      </c>
      <c r="L51" s="8" t="str">
        <f>IFERROR(IF(Inf.!$C$10="Onsight",IF(K51="TOP",10^7+(10-I51)+(3-J51)*10,K51*10^5+(3-J51)*10),IF(K51="TOP",10^7+(3-J51)*10,K51*10^5+(3-J51)*10)),"")</f>
        <v/>
      </c>
      <c r="M51" s="8" t="str">
        <f t="shared" si="1"/>
        <v/>
      </c>
      <c r="N51" s="8" t="str">
        <f>IFERROR(M51*100+Rec.!I44,"")</f>
        <v/>
      </c>
      <c r="O51" s="8" t="str">
        <f t="shared" si="2"/>
        <v/>
      </c>
    </row>
    <row r="52" spans="1:15" ht="21.95" customHeight="1">
      <c r="A52" s="19" t="str">
        <f t="shared" si="0"/>
        <v/>
      </c>
      <c r="B52" s="20" t="str">
        <f>IF(ROW()-8&gt;Inf.!$I$10,"",ROW()-8)</f>
        <v/>
      </c>
      <c r="C52" s="21" t="str">
        <f>IF(B52&gt;Inf.!$I$10,"",VLOOKUP(B52,Rec.!C:H,3,FALSE))</f>
        <v/>
      </c>
      <c r="D52" s="21" t="str">
        <f>IF(B52&gt;Inf.!$I$10,"",VLOOKUP(B52,Rec.!C:H,4,FALSE))</f>
        <v/>
      </c>
      <c r="E52" s="20" t="str">
        <f>IF(B52&gt;Inf.!$I$10,"",VLOOKUP(B52,Rec.!C:H,5,FALSE))</f>
        <v/>
      </c>
      <c r="F52" s="20" t="str">
        <f>IF(B52&gt;Inf.!$I$10,"",VLOOKUP(B52,Rec.!C:H,6,FALSE))</f>
        <v/>
      </c>
      <c r="G52" s="50"/>
      <c r="H52" s="50"/>
      <c r="I52" s="51"/>
      <c r="J52" s="50"/>
      <c r="K52" s="22" t="str">
        <f>IFERROR(IF(B52&gt;Inf.!$I$10,"",H52),"")</f>
        <v/>
      </c>
      <c r="L52" s="8" t="str">
        <f>IFERROR(IF(Inf.!$C$10="Onsight",IF(K52="TOP",10^7+(10-I52)+(3-J52)*10,K52*10^5+(3-J52)*10),IF(K52="TOP",10^7+(3-J52)*10,K52*10^5+(3-J52)*10)),"")</f>
        <v/>
      </c>
      <c r="M52" s="8" t="str">
        <f t="shared" si="1"/>
        <v/>
      </c>
      <c r="N52" s="8" t="str">
        <f>IFERROR(M52*100+Rec.!I45,"")</f>
        <v/>
      </c>
      <c r="O52" s="8" t="str">
        <f t="shared" si="2"/>
        <v/>
      </c>
    </row>
    <row r="53" spans="1:15" ht="21.95" customHeight="1">
      <c r="A53" s="19" t="str">
        <f t="shared" si="0"/>
        <v/>
      </c>
      <c r="B53" s="20" t="str">
        <f>IF(ROW()-8&gt;Inf.!$I$10,"",ROW()-8)</f>
        <v/>
      </c>
      <c r="C53" s="21" t="str">
        <f>IF(B53&gt;Inf.!$I$10,"",VLOOKUP(B53,Rec.!C:H,3,FALSE))</f>
        <v/>
      </c>
      <c r="D53" s="21" t="str">
        <f>IF(B53&gt;Inf.!$I$10,"",VLOOKUP(B53,Rec.!C:H,4,FALSE))</f>
        <v/>
      </c>
      <c r="E53" s="20" t="str">
        <f>IF(B53&gt;Inf.!$I$10,"",VLOOKUP(B53,Rec.!C:H,5,FALSE))</f>
        <v/>
      </c>
      <c r="F53" s="20" t="str">
        <f>IF(B53&gt;Inf.!$I$10,"",VLOOKUP(B53,Rec.!C:H,6,FALSE))</f>
        <v/>
      </c>
      <c r="G53" s="50"/>
      <c r="H53" s="50"/>
      <c r="I53" s="51"/>
      <c r="J53" s="50"/>
      <c r="K53" s="22" t="str">
        <f>IFERROR(IF(B53&gt;Inf.!$I$10,"",H53),"")</f>
        <v/>
      </c>
      <c r="L53" s="8" t="str">
        <f>IFERROR(IF(Inf.!$C$10="Onsight",IF(K53="TOP",10^7+(10-I53)+(3-J53)*10,K53*10^5+(3-J53)*10),IF(K53="TOP",10^7+(3-J53)*10,K53*10^5+(3-J53)*10)),"")</f>
        <v/>
      </c>
      <c r="M53" s="8" t="str">
        <f t="shared" si="1"/>
        <v/>
      </c>
      <c r="N53" s="8" t="str">
        <f>IFERROR(M53*100+Rec.!I46,"")</f>
        <v/>
      </c>
      <c r="O53" s="8" t="str">
        <f t="shared" si="2"/>
        <v/>
      </c>
    </row>
    <row r="54" spans="1:15" ht="21.95" customHeight="1">
      <c r="A54" s="19" t="str">
        <f t="shared" si="0"/>
        <v/>
      </c>
      <c r="B54" s="20" t="str">
        <f>IF(ROW()-8&gt;Inf.!$I$10,"",ROW()-8)</f>
        <v/>
      </c>
      <c r="C54" s="21" t="str">
        <f>IF(B54&gt;Inf.!$I$10,"",VLOOKUP(B54,Rec.!C:H,3,FALSE))</f>
        <v/>
      </c>
      <c r="D54" s="21" t="str">
        <f>IF(B54&gt;Inf.!$I$10,"",VLOOKUP(B54,Rec.!C:H,4,FALSE))</f>
        <v/>
      </c>
      <c r="E54" s="20" t="str">
        <f>IF(B54&gt;Inf.!$I$10,"",VLOOKUP(B54,Rec.!C:H,5,FALSE))</f>
        <v/>
      </c>
      <c r="F54" s="20" t="str">
        <f>IF(B54&gt;Inf.!$I$10,"",VLOOKUP(B54,Rec.!C:H,6,FALSE))</f>
        <v/>
      </c>
      <c r="G54" s="50"/>
      <c r="H54" s="50"/>
      <c r="I54" s="51"/>
      <c r="J54" s="50"/>
      <c r="K54" s="22" t="str">
        <f>IFERROR(IF(B54&gt;Inf.!$I$10,"",H54),"")</f>
        <v/>
      </c>
      <c r="L54" s="8" t="str">
        <f>IFERROR(IF(Inf.!$C$10="Onsight",IF(K54="TOP",10^7+(10-I54)+(3-J54)*10,K54*10^5+(3-J54)*10),IF(K54="TOP",10^7+(3-J54)*10,K54*10^5+(3-J54)*10)),"")</f>
        <v/>
      </c>
      <c r="M54" s="8" t="str">
        <f t="shared" si="1"/>
        <v/>
      </c>
      <c r="N54" s="8" t="str">
        <f>IFERROR(M54*100+Rec.!I47,"")</f>
        <v/>
      </c>
      <c r="O54" s="8" t="str">
        <f t="shared" si="2"/>
        <v/>
      </c>
    </row>
    <row r="55" spans="1:15" ht="21.95" customHeight="1">
      <c r="A55" s="19" t="str">
        <f t="shared" si="0"/>
        <v/>
      </c>
      <c r="B55" s="20" t="str">
        <f>IF(ROW()-8&gt;Inf.!$I$10,"",ROW()-8)</f>
        <v/>
      </c>
      <c r="C55" s="21" t="str">
        <f>IF(B55&gt;Inf.!$I$10,"",VLOOKUP(B55,Rec.!C:H,3,FALSE))</f>
        <v/>
      </c>
      <c r="D55" s="21" t="str">
        <f>IF(B55&gt;Inf.!$I$10,"",VLOOKUP(B55,Rec.!C:H,4,FALSE))</f>
        <v/>
      </c>
      <c r="E55" s="20" t="str">
        <f>IF(B55&gt;Inf.!$I$10,"",VLOOKUP(B55,Rec.!C:H,5,FALSE))</f>
        <v/>
      </c>
      <c r="F55" s="20" t="str">
        <f>IF(B55&gt;Inf.!$I$10,"",VLOOKUP(B55,Rec.!C:H,6,FALSE))</f>
        <v/>
      </c>
      <c r="G55" s="50"/>
      <c r="H55" s="50"/>
      <c r="I55" s="51"/>
      <c r="J55" s="50"/>
      <c r="K55" s="22" t="str">
        <f>IFERROR(IF(B55&gt;Inf.!$I$10,"",H55),"")</f>
        <v/>
      </c>
      <c r="L55" s="8" t="str">
        <f>IFERROR(IF(Inf.!$C$10="Onsight",IF(K55="TOP",10^7+(10-I55)+(3-J55)*10,K55*10^5+(3-J55)*10),IF(K55="TOP",10^7+(3-J55)*10,K55*10^5+(3-J55)*10)),"")</f>
        <v/>
      </c>
      <c r="M55" s="8" t="str">
        <f t="shared" si="1"/>
        <v/>
      </c>
      <c r="N55" s="8" t="str">
        <f>IFERROR(M55*100+Rec.!I48,"")</f>
        <v/>
      </c>
      <c r="O55" s="8" t="str">
        <f t="shared" si="2"/>
        <v/>
      </c>
    </row>
    <row r="56" spans="1:15" ht="21.95" customHeight="1">
      <c r="A56" s="19" t="str">
        <f t="shared" si="0"/>
        <v/>
      </c>
      <c r="B56" s="20" t="str">
        <f>IF(ROW()-8&gt;Inf.!$I$10,"",ROW()-8)</f>
        <v/>
      </c>
      <c r="C56" s="21" t="str">
        <f>IF(B56&gt;Inf.!$I$10,"",VLOOKUP(B56,Rec.!C:H,3,FALSE))</f>
        <v/>
      </c>
      <c r="D56" s="21" t="str">
        <f>IF(B56&gt;Inf.!$I$10,"",VLOOKUP(B56,Rec.!C:H,4,FALSE))</f>
        <v/>
      </c>
      <c r="E56" s="20" t="str">
        <f>IF(B56&gt;Inf.!$I$10,"",VLOOKUP(B56,Rec.!C:H,5,FALSE))</f>
        <v/>
      </c>
      <c r="F56" s="20" t="str">
        <f>IF(B56&gt;Inf.!$I$10,"",VLOOKUP(B56,Rec.!C:H,6,FALSE))</f>
        <v/>
      </c>
      <c r="G56" s="50"/>
      <c r="H56" s="50"/>
      <c r="I56" s="51"/>
      <c r="J56" s="50"/>
      <c r="K56" s="22" t="str">
        <f>IFERROR(IF(B56&gt;Inf.!$I$10,"",H56),"")</f>
        <v/>
      </c>
      <c r="L56" s="8" t="str">
        <f>IFERROR(IF(Inf.!$C$10="Onsight",IF(K56="TOP",10^7+(10-I56)+(3-J56)*10,K56*10^5+(3-J56)*10),IF(K56="TOP",10^7+(3-J56)*10,K56*10^5+(3-J56)*10)),"")</f>
        <v/>
      </c>
      <c r="M56" s="8" t="str">
        <f t="shared" si="1"/>
        <v/>
      </c>
      <c r="N56" s="8" t="str">
        <f>IFERROR(M56*100+Rec.!I49,"")</f>
        <v/>
      </c>
      <c r="O56" s="8" t="str">
        <f t="shared" si="2"/>
        <v/>
      </c>
    </row>
    <row r="57" spans="1:15" ht="21.95" customHeight="1">
      <c r="A57" s="19" t="str">
        <f t="shared" si="0"/>
        <v/>
      </c>
      <c r="B57" s="20" t="str">
        <f>IF(ROW()-8&gt;Inf.!$I$10,"",ROW()-8)</f>
        <v/>
      </c>
      <c r="C57" s="21" t="str">
        <f>IF(B57&gt;Inf.!$I$10,"",VLOOKUP(B57,Rec.!C:H,3,FALSE))</f>
        <v/>
      </c>
      <c r="D57" s="21" t="str">
        <f>IF(B57&gt;Inf.!$I$10,"",VLOOKUP(B57,Rec.!C:H,4,FALSE))</f>
        <v/>
      </c>
      <c r="E57" s="20" t="str">
        <f>IF(B57&gt;Inf.!$I$10,"",VLOOKUP(B57,Rec.!C:H,5,FALSE))</f>
        <v/>
      </c>
      <c r="F57" s="20" t="str">
        <f>IF(B57&gt;Inf.!$I$10,"",VLOOKUP(B57,Rec.!C:H,6,FALSE))</f>
        <v/>
      </c>
      <c r="G57" s="50"/>
      <c r="H57" s="50"/>
      <c r="I57" s="51"/>
      <c r="J57" s="50"/>
      <c r="K57" s="22" t="str">
        <f>IFERROR(IF(B57&gt;Inf.!$I$10,"",H57),"")</f>
        <v/>
      </c>
      <c r="L57" s="8" t="str">
        <f>IFERROR(IF(Inf.!$C$10="Onsight",IF(K57="TOP",10^7+(10-I57)+(3-J57)*10,K57*10^5+(3-J57)*10),IF(K57="TOP",10^7+(3-J57)*10,K57*10^5+(3-J57)*10)),"")</f>
        <v/>
      </c>
      <c r="M57" s="8" t="str">
        <f t="shared" si="1"/>
        <v/>
      </c>
      <c r="N57" s="8" t="str">
        <f>IFERROR(M57*100+Rec.!I50,"")</f>
        <v/>
      </c>
      <c r="O57" s="8" t="str">
        <f t="shared" si="2"/>
        <v/>
      </c>
    </row>
    <row r="58" spans="1:15" ht="21.95" customHeight="1">
      <c r="A58" s="19" t="str">
        <f t="shared" si="0"/>
        <v/>
      </c>
      <c r="B58" s="20" t="str">
        <f>IF(ROW()-8&gt;Inf.!$I$10,"",ROW()-8)</f>
        <v/>
      </c>
      <c r="C58" s="21" t="str">
        <f>IF(B58&gt;Inf.!$I$10,"",VLOOKUP(B58,Rec.!C:H,3,FALSE))</f>
        <v/>
      </c>
      <c r="D58" s="21" t="str">
        <f>IF(B58&gt;Inf.!$I$10,"",VLOOKUP(B58,Rec.!C:H,4,FALSE))</f>
        <v/>
      </c>
      <c r="E58" s="20" t="str">
        <f>IF(B58&gt;Inf.!$I$10,"",VLOOKUP(B58,Rec.!C:H,5,FALSE))</f>
        <v/>
      </c>
      <c r="F58" s="20" t="str">
        <f>IF(B58&gt;Inf.!$I$10,"",VLOOKUP(B58,Rec.!C:H,6,FALSE))</f>
        <v/>
      </c>
      <c r="G58" s="50"/>
      <c r="H58" s="50"/>
      <c r="I58" s="51"/>
      <c r="J58" s="50"/>
      <c r="K58" s="22" t="str">
        <f>IFERROR(IF(B58&gt;Inf.!$I$10,"",H58),"")</f>
        <v/>
      </c>
      <c r="L58" s="8" t="str">
        <f>IFERROR(IF(Inf.!$C$10="Onsight",IF(K58="TOP",10^7+(10-I58)+(3-J58)*10,K58*10^5+(3-J58)*10),IF(K58="TOP",10^7+(3-J58)*10,K58*10^5+(3-J58)*10)),"")</f>
        <v/>
      </c>
      <c r="M58" s="8" t="str">
        <f t="shared" si="1"/>
        <v/>
      </c>
      <c r="N58" s="8" t="str">
        <f>IFERROR(M58*100+Rec.!I51,"")</f>
        <v/>
      </c>
      <c r="O58" s="8" t="str">
        <f t="shared" si="2"/>
        <v/>
      </c>
    </row>
    <row r="59" spans="1:15" ht="21.95" customHeight="1">
      <c r="A59" s="19" t="str">
        <f t="shared" si="0"/>
        <v/>
      </c>
      <c r="B59" s="20" t="str">
        <f>IF(ROW()-8&gt;Inf.!$I$10,"",ROW()-8)</f>
        <v/>
      </c>
      <c r="C59" s="21" t="str">
        <f>IF(B59&gt;Inf.!$I$10,"",VLOOKUP(B59,Rec.!C:H,3,FALSE))</f>
        <v/>
      </c>
      <c r="D59" s="21" t="str">
        <f>IF(B59&gt;Inf.!$I$10,"",VLOOKUP(B59,Rec.!C:H,4,FALSE))</f>
        <v/>
      </c>
      <c r="E59" s="20" t="str">
        <f>IF(B59&gt;Inf.!$I$10,"",VLOOKUP(B59,Rec.!C:H,5,FALSE))</f>
        <v/>
      </c>
      <c r="F59" s="20" t="str">
        <f>IF(B59&gt;Inf.!$I$10,"",VLOOKUP(B59,Rec.!C:H,6,FALSE))</f>
        <v/>
      </c>
      <c r="G59" s="50"/>
      <c r="H59" s="50"/>
      <c r="I59" s="51"/>
      <c r="J59" s="50"/>
      <c r="K59" s="22" t="str">
        <f>IFERROR(IF(B59&gt;Inf.!$I$10,"",H59),"")</f>
        <v/>
      </c>
      <c r="L59" s="8" t="str">
        <f>IFERROR(IF(Inf.!$C$10="Onsight",IF(K59="TOP",10^7+(10-I59)+(3-J59)*10,K59*10^5+(3-J59)*10),IF(K59="TOP",10^7+(3-J59)*10,K59*10^5+(3-J59)*10)),"")</f>
        <v/>
      </c>
      <c r="M59" s="8" t="str">
        <f t="shared" si="1"/>
        <v/>
      </c>
      <c r="N59" s="8" t="str">
        <f>IFERROR(M59*100+Rec.!I52,"")</f>
        <v/>
      </c>
      <c r="O59" s="8" t="str">
        <f t="shared" si="2"/>
        <v/>
      </c>
    </row>
    <row r="60" spans="1:15" ht="21.95" customHeight="1">
      <c r="A60" s="19" t="str">
        <f t="shared" si="0"/>
        <v/>
      </c>
      <c r="B60" s="20" t="str">
        <f>IF(ROW()-8&gt;Inf.!$I$10,"",ROW()-8)</f>
        <v/>
      </c>
      <c r="C60" s="21" t="str">
        <f>IF(B60&gt;Inf.!$I$10,"",VLOOKUP(B60,Rec.!C:H,3,FALSE))</f>
        <v/>
      </c>
      <c r="D60" s="21" t="str">
        <f>IF(B60&gt;Inf.!$I$10,"",VLOOKUP(B60,Rec.!C:H,4,FALSE))</f>
        <v/>
      </c>
      <c r="E60" s="20" t="str">
        <f>IF(B60&gt;Inf.!$I$10,"",VLOOKUP(B60,Rec.!C:H,5,FALSE))</f>
        <v/>
      </c>
      <c r="F60" s="20" t="str">
        <f>IF(B60&gt;Inf.!$I$10,"",VLOOKUP(B60,Rec.!C:H,6,FALSE))</f>
        <v/>
      </c>
      <c r="G60" s="50"/>
      <c r="H60" s="50"/>
      <c r="I60" s="51"/>
      <c r="J60" s="50"/>
      <c r="K60" s="22" t="str">
        <f>IFERROR(IF(B60&gt;Inf.!$I$10,"",H60),"")</f>
        <v/>
      </c>
      <c r="L60" s="8" t="str">
        <f>IFERROR(IF(Inf.!$C$10="Onsight",IF(K60="TOP",10^7+(10-I60)+(3-J60)*10,K60*10^5+(3-J60)*10),IF(K60="TOP",10^7+(3-J60)*10,K60*10^5+(3-J60)*10)),"")</f>
        <v/>
      </c>
      <c r="M60" s="8" t="str">
        <f t="shared" si="1"/>
        <v/>
      </c>
      <c r="N60" s="8" t="str">
        <f>IFERROR(M60*100+Rec.!I53,"")</f>
        <v/>
      </c>
      <c r="O60" s="8" t="str">
        <f t="shared" si="2"/>
        <v/>
      </c>
    </row>
    <row r="61" spans="1:15" ht="21.95" customHeight="1">
      <c r="A61" s="19" t="str">
        <f t="shared" si="0"/>
        <v/>
      </c>
      <c r="B61" s="20" t="str">
        <f>IF(ROW()-8&gt;Inf.!$I$10,"",ROW()-8)</f>
        <v/>
      </c>
      <c r="C61" s="21" t="str">
        <f>IF(B61&gt;Inf.!$I$10,"",VLOOKUP(B61,Rec.!C:H,3,FALSE))</f>
        <v/>
      </c>
      <c r="D61" s="21" t="str">
        <f>IF(B61&gt;Inf.!$I$10,"",VLOOKUP(B61,Rec.!C:H,4,FALSE))</f>
        <v/>
      </c>
      <c r="E61" s="20" t="str">
        <f>IF(B61&gt;Inf.!$I$10,"",VLOOKUP(B61,Rec.!C:H,5,FALSE))</f>
        <v/>
      </c>
      <c r="F61" s="20" t="str">
        <f>IF(B61&gt;Inf.!$I$10,"",VLOOKUP(B61,Rec.!C:H,6,FALSE))</f>
        <v/>
      </c>
      <c r="G61" s="50"/>
      <c r="H61" s="50"/>
      <c r="I61" s="51"/>
      <c r="J61" s="50"/>
      <c r="K61" s="22" t="str">
        <f>IFERROR(IF(B61&gt;Inf.!$I$10,"",H61),"")</f>
        <v/>
      </c>
      <c r="L61" s="8" t="str">
        <f>IFERROR(IF(Inf.!$C$10="Onsight",IF(K61="TOP",10^7+(10-I61)+(3-J61)*10,K61*10^5+(3-J61)*10),IF(K61="TOP",10^7+(3-J61)*10,K61*10^5+(3-J61)*10)),"")</f>
        <v/>
      </c>
      <c r="M61" s="8" t="str">
        <f t="shared" si="1"/>
        <v/>
      </c>
      <c r="N61" s="8" t="str">
        <f>IFERROR(M61*100+Rec.!I54,"")</f>
        <v/>
      </c>
      <c r="O61" s="8" t="str">
        <f t="shared" si="2"/>
        <v/>
      </c>
    </row>
    <row r="62" spans="1:15" ht="21.95" customHeight="1">
      <c r="A62" s="19" t="str">
        <f t="shared" si="0"/>
        <v/>
      </c>
      <c r="B62" s="20" t="str">
        <f>IF(ROW()-8&gt;Inf.!$I$10,"",ROW()-8)</f>
        <v/>
      </c>
      <c r="C62" s="21" t="str">
        <f>IF(B62&gt;Inf.!$I$10,"",VLOOKUP(B62,Rec.!C:H,3,FALSE))</f>
        <v/>
      </c>
      <c r="D62" s="21" t="str">
        <f>IF(B62&gt;Inf.!$I$10,"",VLOOKUP(B62,Rec.!C:H,4,FALSE))</f>
        <v/>
      </c>
      <c r="E62" s="20" t="str">
        <f>IF(B62&gt;Inf.!$I$10,"",VLOOKUP(B62,Rec.!C:H,5,FALSE))</f>
        <v/>
      </c>
      <c r="F62" s="20" t="str">
        <f>IF(B62&gt;Inf.!$I$10,"",VLOOKUP(B62,Rec.!C:H,6,FALSE))</f>
        <v/>
      </c>
      <c r="G62" s="50"/>
      <c r="H62" s="50"/>
      <c r="I62" s="51"/>
      <c r="J62" s="50"/>
      <c r="K62" s="22" t="str">
        <f>IFERROR(IF(B62&gt;Inf.!$I$10,"",H62),"")</f>
        <v/>
      </c>
      <c r="L62" s="8" t="str">
        <f>IFERROR(IF(Inf.!$C$10="Onsight",IF(K62="TOP",10^7+(10-I62)+(3-J62)*10,K62*10^5+(3-J62)*10),IF(K62="TOP",10^7+(3-J62)*10,K62*10^5+(3-J62)*10)),"")</f>
        <v/>
      </c>
      <c r="M62" s="8" t="str">
        <f t="shared" si="1"/>
        <v/>
      </c>
      <c r="N62" s="8" t="str">
        <f>IFERROR(M62*100+Rec.!I55,"")</f>
        <v/>
      </c>
      <c r="O62" s="8" t="str">
        <f t="shared" si="2"/>
        <v/>
      </c>
    </row>
    <row r="63" spans="1:15" ht="21.95" customHeight="1">
      <c r="A63" s="19" t="str">
        <f t="shared" si="0"/>
        <v/>
      </c>
      <c r="B63" s="20" t="str">
        <f>IF(ROW()-8&gt;Inf.!$I$10,"",ROW()-8)</f>
        <v/>
      </c>
      <c r="C63" s="21" t="str">
        <f>IF(B63&gt;Inf.!$I$10,"",VLOOKUP(B63,Rec.!C:H,3,FALSE))</f>
        <v/>
      </c>
      <c r="D63" s="21" t="str">
        <f>IF(B63&gt;Inf.!$I$10,"",VLOOKUP(B63,Rec.!C:H,4,FALSE))</f>
        <v/>
      </c>
      <c r="E63" s="20" t="str">
        <f>IF(B63&gt;Inf.!$I$10,"",VLOOKUP(B63,Rec.!C:H,5,FALSE))</f>
        <v/>
      </c>
      <c r="F63" s="20" t="str">
        <f>IF(B63&gt;Inf.!$I$10,"",VLOOKUP(B63,Rec.!C:H,6,FALSE))</f>
        <v/>
      </c>
      <c r="G63" s="50"/>
      <c r="H63" s="50"/>
      <c r="I63" s="51"/>
      <c r="J63" s="50"/>
      <c r="K63" s="22" t="str">
        <f>IFERROR(IF(B63&gt;Inf.!$I$10,"",H63),"")</f>
        <v/>
      </c>
      <c r="L63" s="8" t="str">
        <f>IFERROR(IF(Inf.!$C$10="Onsight",IF(K63="TOP",10^7+(10-I63)+(3-J63)*10,K63*10^5+(3-J63)*10),IF(K63="TOP",10^7+(3-J63)*10,K63*10^5+(3-J63)*10)),"")</f>
        <v/>
      </c>
      <c r="M63" s="8" t="str">
        <f t="shared" si="1"/>
        <v/>
      </c>
      <c r="N63" s="8" t="str">
        <f>IFERROR(M63*100+Rec.!I56,"")</f>
        <v/>
      </c>
      <c r="O63" s="8" t="str">
        <f t="shared" si="2"/>
        <v/>
      </c>
    </row>
    <row r="64" spans="1:15" ht="21.95" customHeight="1">
      <c r="A64" s="19" t="str">
        <f t="shared" si="0"/>
        <v/>
      </c>
      <c r="B64" s="20" t="str">
        <f>IF(ROW()-8&gt;Inf.!$I$10,"",ROW()-8)</f>
        <v/>
      </c>
      <c r="C64" s="21" t="str">
        <f>IF(B64&gt;Inf.!$I$10,"",VLOOKUP(B64,Rec.!C:H,3,FALSE))</f>
        <v/>
      </c>
      <c r="D64" s="21" t="str">
        <f>IF(B64&gt;Inf.!$I$10,"",VLOOKUP(B64,Rec.!C:H,4,FALSE))</f>
        <v/>
      </c>
      <c r="E64" s="20" t="str">
        <f>IF(B64&gt;Inf.!$I$10,"",VLOOKUP(B64,Rec.!C:H,5,FALSE))</f>
        <v/>
      </c>
      <c r="F64" s="20" t="str">
        <f>IF(B64&gt;Inf.!$I$10,"",VLOOKUP(B64,Rec.!C:H,6,FALSE))</f>
        <v/>
      </c>
      <c r="G64" s="50"/>
      <c r="H64" s="50"/>
      <c r="I64" s="51"/>
      <c r="J64" s="50"/>
      <c r="K64" s="22" t="str">
        <f>IFERROR(IF(B64&gt;Inf.!$I$10,"",H64),"")</f>
        <v/>
      </c>
      <c r="L64" s="8" t="str">
        <f>IFERROR(IF(Inf.!$C$10="Onsight",IF(K64="TOP",10^7+(10-I64)+(3-J64)*10,K64*10^5+(3-J64)*10),IF(K64="TOP",10^7+(3-J64)*10,K64*10^5+(3-J64)*10)),"")</f>
        <v/>
      </c>
      <c r="M64" s="8" t="str">
        <f t="shared" si="1"/>
        <v/>
      </c>
      <c r="N64" s="8" t="str">
        <f>IFERROR(M64*100+Rec.!I57,"")</f>
        <v/>
      </c>
      <c r="O64" s="8" t="str">
        <f t="shared" si="2"/>
        <v/>
      </c>
    </row>
    <row r="65" spans="1:15" ht="21.95" customHeight="1">
      <c r="A65" s="19" t="str">
        <f t="shared" si="0"/>
        <v/>
      </c>
      <c r="B65" s="20" t="str">
        <f>IF(ROW()-8&gt;Inf.!$I$10,"",ROW()-8)</f>
        <v/>
      </c>
      <c r="C65" s="21" t="str">
        <f>IF(B65&gt;Inf.!$I$10,"",VLOOKUP(B65,Rec.!C:H,3,FALSE))</f>
        <v/>
      </c>
      <c r="D65" s="21" t="str">
        <f>IF(B65&gt;Inf.!$I$10,"",VLOOKUP(B65,Rec.!C:H,4,FALSE))</f>
        <v/>
      </c>
      <c r="E65" s="20" t="str">
        <f>IF(B65&gt;Inf.!$I$10,"",VLOOKUP(B65,Rec.!C:H,5,FALSE))</f>
        <v/>
      </c>
      <c r="F65" s="20" t="str">
        <f>IF(B65&gt;Inf.!$I$10,"",VLOOKUP(B65,Rec.!C:H,6,FALSE))</f>
        <v/>
      </c>
      <c r="G65" s="50"/>
      <c r="H65" s="50"/>
      <c r="I65" s="51"/>
      <c r="J65" s="50"/>
      <c r="K65" s="22" t="str">
        <f>IFERROR(IF(B65&gt;Inf.!$I$10,"",H65),"")</f>
        <v/>
      </c>
      <c r="L65" s="8" t="str">
        <f>IFERROR(IF(Inf.!$C$10="Onsight",IF(K65="TOP",10^7+(10-I65)+(3-J65)*10,K65*10^5+(3-J65)*10),IF(K65="TOP",10^7+(3-J65)*10,K65*10^5+(3-J65)*10)),"")</f>
        <v/>
      </c>
      <c r="M65" s="8" t="str">
        <f t="shared" si="1"/>
        <v/>
      </c>
      <c r="N65" s="8" t="str">
        <f>IFERROR(M65*100+Rec.!I58,"")</f>
        <v/>
      </c>
      <c r="O65" s="8" t="str">
        <f t="shared" si="2"/>
        <v/>
      </c>
    </row>
    <row r="66" spans="1:15" ht="21.95" customHeight="1">
      <c r="A66" s="19" t="str">
        <f t="shared" si="0"/>
        <v/>
      </c>
      <c r="B66" s="20" t="str">
        <f>IF(ROW()-8&gt;Inf.!$I$10,"",ROW()-8)</f>
        <v/>
      </c>
      <c r="C66" s="21" t="str">
        <f>IF(B66&gt;Inf.!$I$10,"",VLOOKUP(B66,Rec.!C:H,3,FALSE))</f>
        <v/>
      </c>
      <c r="D66" s="21" t="str">
        <f>IF(B66&gt;Inf.!$I$10,"",VLOOKUP(B66,Rec.!C:H,4,FALSE))</f>
        <v/>
      </c>
      <c r="E66" s="20" t="str">
        <f>IF(B66&gt;Inf.!$I$10,"",VLOOKUP(B66,Rec.!C:H,5,FALSE))</f>
        <v/>
      </c>
      <c r="F66" s="20" t="str">
        <f>IF(B66&gt;Inf.!$I$10,"",VLOOKUP(B66,Rec.!C:H,6,FALSE))</f>
        <v/>
      </c>
      <c r="G66" s="50"/>
      <c r="H66" s="50"/>
      <c r="I66" s="51"/>
      <c r="J66" s="50"/>
      <c r="K66" s="22" t="str">
        <f>IFERROR(IF(B66&gt;Inf.!$I$10,"",H66),"")</f>
        <v/>
      </c>
      <c r="L66" s="8" t="str">
        <f>IFERROR(IF(Inf.!$C$10="Onsight",IF(K66="TOP",10^7+(10-I66)+(3-J66)*10,K66*10^5+(3-J66)*10),IF(K66="TOP",10^7+(3-J66)*10,K66*10^5+(3-J66)*10)),"")</f>
        <v/>
      </c>
      <c r="M66" s="8" t="str">
        <f t="shared" si="1"/>
        <v/>
      </c>
      <c r="N66" s="8" t="str">
        <f>IFERROR(M66*100+Rec.!I59,"")</f>
        <v/>
      </c>
      <c r="O66" s="8" t="str">
        <f t="shared" si="2"/>
        <v/>
      </c>
    </row>
    <row r="67" spans="1:15" ht="21.95" customHeight="1">
      <c r="A67" s="19" t="str">
        <f t="shared" si="0"/>
        <v/>
      </c>
      <c r="B67" s="20" t="str">
        <f>IF(ROW()-8&gt;Inf.!$I$10,"",ROW()-8)</f>
        <v/>
      </c>
      <c r="C67" s="21" t="str">
        <f>IF(B67&gt;Inf.!$I$10,"",VLOOKUP(B67,Rec.!C:H,3,FALSE))</f>
        <v/>
      </c>
      <c r="D67" s="21" t="str">
        <f>IF(B67&gt;Inf.!$I$10,"",VLOOKUP(B67,Rec.!C:H,4,FALSE))</f>
        <v/>
      </c>
      <c r="E67" s="20" t="str">
        <f>IF(B67&gt;Inf.!$I$10,"",VLOOKUP(B67,Rec.!C:H,5,FALSE))</f>
        <v/>
      </c>
      <c r="F67" s="20" t="str">
        <f>IF(B67&gt;Inf.!$I$10,"",VLOOKUP(B67,Rec.!C:H,6,FALSE))</f>
        <v/>
      </c>
      <c r="G67" s="50"/>
      <c r="H67" s="50"/>
      <c r="I67" s="51"/>
      <c r="J67" s="50"/>
      <c r="K67" s="22" t="str">
        <f>IFERROR(IF(B67&gt;Inf.!$I$10,"",H67),"")</f>
        <v/>
      </c>
      <c r="L67" s="8" t="str">
        <f>IFERROR(IF(Inf.!$C$10="Onsight",IF(K67="TOP",10^7+(10-I67)+(3-J67)*10,K67*10^5+(3-J67)*10),IF(K67="TOP",10^7+(3-J67)*10,K67*10^5+(3-J67)*10)),"")</f>
        <v/>
      </c>
      <c r="M67" s="8" t="str">
        <f t="shared" si="1"/>
        <v/>
      </c>
      <c r="N67" s="8" t="str">
        <f>IFERROR(M67*100+Rec.!I60,"")</f>
        <v/>
      </c>
      <c r="O67" s="8" t="str">
        <f t="shared" si="2"/>
        <v/>
      </c>
    </row>
    <row r="68" spans="1:15" ht="21.95" customHeight="1">
      <c r="A68" s="19" t="str">
        <f t="shared" si="0"/>
        <v/>
      </c>
      <c r="B68" s="20" t="str">
        <f>IF(ROW()-8&gt;Inf.!$I$10,"",ROW()-8)</f>
        <v/>
      </c>
      <c r="C68" s="21" t="str">
        <f>IF(B68&gt;Inf.!$I$10,"",VLOOKUP(B68,Rec.!C:H,3,FALSE))</f>
        <v/>
      </c>
      <c r="D68" s="21" t="str">
        <f>IF(B68&gt;Inf.!$I$10,"",VLOOKUP(B68,Rec.!C:H,4,FALSE))</f>
        <v/>
      </c>
      <c r="E68" s="20" t="str">
        <f>IF(B68&gt;Inf.!$I$10,"",VLOOKUP(B68,Rec.!C:H,5,FALSE))</f>
        <v/>
      </c>
      <c r="F68" s="20" t="str">
        <f>IF(B68&gt;Inf.!$I$10,"",VLOOKUP(B68,Rec.!C:H,6,FALSE))</f>
        <v/>
      </c>
      <c r="G68" s="50"/>
      <c r="H68" s="50"/>
      <c r="I68" s="51"/>
      <c r="J68" s="50"/>
      <c r="K68" s="22" t="str">
        <f>IFERROR(IF(B68&gt;Inf.!$I$10,"",H68),"")</f>
        <v/>
      </c>
      <c r="L68" s="8" t="str">
        <f>IFERROR(IF(Inf.!$C$10="Onsight",IF(K68="TOP",10^7+(10-I68)+(3-J68)*10,K68*10^5+(3-J68)*10),IF(K68="TOP",10^7+(3-J68)*10,K68*10^5+(3-J68)*10)),"")</f>
        <v/>
      </c>
      <c r="M68" s="8" t="str">
        <f t="shared" si="1"/>
        <v/>
      </c>
      <c r="N68" s="8" t="str">
        <f>IFERROR(M68*100+Rec.!I61,"")</f>
        <v/>
      </c>
      <c r="O68" s="8" t="str">
        <f t="shared" si="2"/>
        <v/>
      </c>
    </row>
    <row r="69" spans="1:15" ht="21.95" customHeight="1">
      <c r="A69" s="19" t="str">
        <f t="shared" si="0"/>
        <v/>
      </c>
      <c r="B69" s="20" t="str">
        <f>IF(ROW()-8&gt;Inf.!$I$10,"",ROW()-8)</f>
        <v/>
      </c>
      <c r="C69" s="21" t="str">
        <f>IF(B69&gt;Inf.!$I$10,"",VLOOKUP(B69,Rec.!C:H,3,FALSE))</f>
        <v/>
      </c>
      <c r="D69" s="21" t="str">
        <f>IF(B69&gt;Inf.!$I$10,"",VLOOKUP(B69,Rec.!C:H,4,FALSE))</f>
        <v/>
      </c>
      <c r="E69" s="20" t="str">
        <f>IF(B69&gt;Inf.!$I$10,"",VLOOKUP(B69,Rec.!C:H,5,FALSE))</f>
        <v/>
      </c>
      <c r="F69" s="20" t="str">
        <f>IF(B69&gt;Inf.!$I$10,"",VLOOKUP(B69,Rec.!C:H,6,FALSE))</f>
        <v/>
      </c>
      <c r="G69" s="50"/>
      <c r="H69" s="50"/>
      <c r="I69" s="51"/>
      <c r="J69" s="50"/>
      <c r="K69" s="22" t="str">
        <f>IFERROR(IF(B69&gt;Inf.!$I$10,"",H69),"")</f>
        <v/>
      </c>
      <c r="L69" s="8" t="str">
        <f>IFERROR(IF(Inf.!$C$10="Onsight",IF(K69="TOP",10^7+(10-I69)+(3-J69)*10,K69*10^5+(3-J69)*10),IF(K69="TOP",10^7+(3-J69)*10,K69*10^5+(3-J69)*10)),"")</f>
        <v/>
      </c>
      <c r="M69" s="8" t="str">
        <f t="shared" si="1"/>
        <v/>
      </c>
      <c r="N69" s="8" t="str">
        <f>IFERROR(M69*100+Rec.!I62,"")</f>
        <v/>
      </c>
      <c r="O69" s="8" t="str">
        <f t="shared" si="2"/>
        <v/>
      </c>
    </row>
    <row r="70" spans="1:15" ht="21.95" customHeight="1">
      <c r="A70" s="19" t="str">
        <f t="shared" si="0"/>
        <v/>
      </c>
      <c r="B70" s="20" t="str">
        <f>IF(ROW()-8&gt;Inf.!$I$10,"",ROW()-8)</f>
        <v/>
      </c>
      <c r="C70" s="21" t="str">
        <f>IF(B70&gt;Inf.!$I$10,"",VLOOKUP(B70,Rec.!C:H,3,FALSE))</f>
        <v/>
      </c>
      <c r="D70" s="21" t="str">
        <f>IF(B70&gt;Inf.!$I$10,"",VLOOKUP(B70,Rec.!C:H,4,FALSE))</f>
        <v/>
      </c>
      <c r="E70" s="20" t="str">
        <f>IF(B70&gt;Inf.!$I$10,"",VLOOKUP(B70,Rec.!C:H,5,FALSE))</f>
        <v/>
      </c>
      <c r="F70" s="20" t="str">
        <f>IF(B70&gt;Inf.!$I$10,"",VLOOKUP(B70,Rec.!C:H,6,FALSE))</f>
        <v/>
      </c>
      <c r="G70" s="50"/>
      <c r="H70" s="50"/>
      <c r="I70" s="51"/>
      <c r="J70" s="50"/>
      <c r="K70" s="22" t="str">
        <f>IFERROR(IF(B70&gt;Inf.!$I$10,"",H70),"")</f>
        <v/>
      </c>
      <c r="L70" s="8" t="str">
        <f>IFERROR(IF(Inf.!$C$10="Onsight",IF(K70="TOP",10^7+(10-I70)+(3-J70)*10,K70*10^5+(3-J70)*10),IF(K70="TOP",10^7+(3-J70)*10,K70*10^5+(3-J70)*10)),"")</f>
        <v/>
      </c>
      <c r="M70" s="8" t="str">
        <f t="shared" si="1"/>
        <v/>
      </c>
      <c r="N70" s="8" t="str">
        <f>IFERROR(M70*100+Rec.!I63,"")</f>
        <v/>
      </c>
      <c r="O70" s="8" t="str">
        <f t="shared" si="2"/>
        <v/>
      </c>
    </row>
    <row r="71" spans="1:15" ht="21.95" customHeight="1">
      <c r="A71" s="19" t="str">
        <f t="shared" si="0"/>
        <v/>
      </c>
      <c r="B71" s="20" t="str">
        <f>IF(ROW()-8&gt;Inf.!$I$10,"",ROW()-8)</f>
        <v/>
      </c>
      <c r="C71" s="21" t="str">
        <f>IF(B71&gt;Inf.!$I$10,"",VLOOKUP(B71,Rec.!C:H,3,FALSE))</f>
        <v/>
      </c>
      <c r="D71" s="21" t="str">
        <f>IF(B71&gt;Inf.!$I$10,"",VLOOKUP(B71,Rec.!C:H,4,FALSE))</f>
        <v/>
      </c>
      <c r="E71" s="20" t="str">
        <f>IF(B71&gt;Inf.!$I$10,"",VLOOKUP(B71,Rec.!C:H,5,FALSE))</f>
        <v/>
      </c>
      <c r="F71" s="20" t="str">
        <f>IF(B71&gt;Inf.!$I$10,"",VLOOKUP(B71,Rec.!C:H,6,FALSE))</f>
        <v/>
      </c>
      <c r="G71" s="50"/>
      <c r="H71" s="50"/>
      <c r="I71" s="51"/>
      <c r="J71" s="50"/>
      <c r="K71" s="22" t="str">
        <f>IFERROR(IF(B71&gt;Inf.!$I$10,"",H71),"")</f>
        <v/>
      </c>
      <c r="L71" s="8" t="str">
        <f>IFERROR(IF(Inf.!$C$10="Onsight",IF(K71="TOP",10^7+(10-I71)+(3-J71)*10,K71*10^5+(3-J71)*10),IF(K71="TOP",10^7+(3-J71)*10,K71*10^5+(3-J71)*10)),"")</f>
        <v/>
      </c>
      <c r="M71" s="8" t="str">
        <f t="shared" si="1"/>
        <v/>
      </c>
      <c r="N71" s="8" t="str">
        <f>IFERROR(M71*100+Rec.!I64,"")</f>
        <v/>
      </c>
      <c r="O71" s="8" t="str">
        <f t="shared" si="2"/>
        <v/>
      </c>
    </row>
    <row r="72" spans="1:15" ht="21.95" customHeight="1">
      <c r="A72" s="19" t="str">
        <f t="shared" si="0"/>
        <v/>
      </c>
      <c r="B72" s="20" t="str">
        <f>IF(ROW()-8&gt;Inf.!$I$10,"",ROW()-8)</f>
        <v/>
      </c>
      <c r="C72" s="21" t="str">
        <f>IF(B72&gt;Inf.!$I$10,"",VLOOKUP(B72,Rec.!C:H,3,FALSE))</f>
        <v/>
      </c>
      <c r="D72" s="21" t="str">
        <f>IF(B72&gt;Inf.!$I$10,"",VLOOKUP(B72,Rec.!C:H,4,FALSE))</f>
        <v/>
      </c>
      <c r="E72" s="20" t="str">
        <f>IF(B72&gt;Inf.!$I$10,"",VLOOKUP(B72,Rec.!C:H,5,FALSE))</f>
        <v/>
      </c>
      <c r="F72" s="20" t="str">
        <f>IF(B72&gt;Inf.!$I$10,"",VLOOKUP(B72,Rec.!C:H,6,FALSE))</f>
        <v/>
      </c>
      <c r="G72" s="50"/>
      <c r="H72" s="50"/>
      <c r="I72" s="51"/>
      <c r="J72" s="50"/>
      <c r="K72" s="22" t="str">
        <f>IFERROR(IF(B72&gt;Inf.!$I$10,"",H72),"")</f>
        <v/>
      </c>
      <c r="L72" s="8" t="str">
        <f>IFERROR(IF(Inf.!$C$10="Onsight",IF(K72="TOP",10^7+(10-I72)+(3-J72)*10,K72*10^5+(3-J72)*10),IF(K72="TOP",10^7+(3-J72)*10,K72*10^5+(3-J72)*10)),"")</f>
        <v/>
      </c>
      <c r="M72" s="8" t="str">
        <f t="shared" si="1"/>
        <v/>
      </c>
      <c r="N72" s="8" t="str">
        <f>IFERROR(M72*100+Rec.!I65,"")</f>
        <v/>
      </c>
      <c r="O72" s="8" t="str">
        <f t="shared" si="2"/>
        <v/>
      </c>
    </row>
    <row r="73" spans="1:15" ht="21.95" customHeight="1">
      <c r="A73" s="19" t="str">
        <f t="shared" si="0"/>
        <v/>
      </c>
      <c r="B73" s="20" t="str">
        <f>IF(ROW()-8&gt;Inf.!$I$10,"",ROW()-8)</f>
        <v/>
      </c>
      <c r="C73" s="21" t="str">
        <f>IF(B73&gt;Inf.!$I$10,"",VLOOKUP(B73,Rec.!C:H,3,FALSE))</f>
        <v/>
      </c>
      <c r="D73" s="21" t="str">
        <f>IF(B73&gt;Inf.!$I$10,"",VLOOKUP(B73,Rec.!C:H,4,FALSE))</f>
        <v/>
      </c>
      <c r="E73" s="20" t="str">
        <f>IF(B73&gt;Inf.!$I$10,"",VLOOKUP(B73,Rec.!C:H,5,FALSE))</f>
        <v/>
      </c>
      <c r="F73" s="20" t="str">
        <f>IF(B73&gt;Inf.!$I$10,"",VLOOKUP(B73,Rec.!C:H,6,FALSE))</f>
        <v/>
      </c>
      <c r="G73" s="50"/>
      <c r="H73" s="50"/>
      <c r="I73" s="51"/>
      <c r="J73" s="50"/>
      <c r="K73" s="22" t="str">
        <f>IFERROR(IF(B73&gt;Inf.!$I$10,"",H73),"")</f>
        <v/>
      </c>
      <c r="L73" s="8" t="str">
        <f>IFERROR(IF(Inf.!$C$10="Onsight",IF(K73="TOP",10^7+(10-I73)+(3-J73)*10,K73*10^5+(3-J73)*10),IF(K73="TOP",10^7+(3-J73)*10,K73*10^5+(3-J73)*10)),"")</f>
        <v/>
      </c>
      <c r="M73" s="8" t="str">
        <f t="shared" si="1"/>
        <v/>
      </c>
      <c r="N73" s="8" t="str">
        <f>IFERROR(M73*100+Rec.!I66,"")</f>
        <v/>
      </c>
      <c r="O73" s="8" t="str">
        <f t="shared" si="2"/>
        <v/>
      </c>
    </row>
    <row r="74" spans="1:15" ht="21.95" customHeight="1">
      <c r="A74" s="19" t="str">
        <f t="shared" ref="A74:A137" si="3">O74</f>
        <v/>
      </c>
      <c r="B74" s="20" t="str">
        <f>IF(ROW()-8&gt;Inf.!$I$10,"",ROW()-8)</f>
        <v/>
      </c>
      <c r="C74" s="21" t="str">
        <f>IF(B74&gt;Inf.!$I$10,"",VLOOKUP(B74,Rec.!C:H,3,FALSE))</f>
        <v/>
      </c>
      <c r="D74" s="21" t="str">
        <f>IF(B74&gt;Inf.!$I$10,"",VLOOKUP(B74,Rec.!C:H,4,FALSE))</f>
        <v/>
      </c>
      <c r="E74" s="20" t="str">
        <f>IF(B74&gt;Inf.!$I$10,"",VLOOKUP(B74,Rec.!C:H,5,FALSE))</f>
        <v/>
      </c>
      <c r="F74" s="20" t="str">
        <f>IF(B74&gt;Inf.!$I$10,"",VLOOKUP(B74,Rec.!C:H,6,FALSE))</f>
        <v/>
      </c>
      <c r="G74" s="50"/>
      <c r="H74" s="50"/>
      <c r="I74" s="51"/>
      <c r="J74" s="50"/>
      <c r="K74" s="22" t="str">
        <f>IFERROR(IF(B74&gt;Inf.!$I$10,"",H74),"")</f>
        <v/>
      </c>
      <c r="L74" s="8" t="str">
        <f>IFERROR(IF(Inf.!$C$10="Onsight",IF(K74="TOP",10^7+(10-I74)+(3-J74)*10,K74*10^5+(3-J74)*10),IF(K74="TOP",10^7+(3-J74)*10,K74*10^5+(3-J74)*10)),"")</f>
        <v/>
      </c>
      <c r="M74" s="8" t="str">
        <f t="shared" ref="M74:M137" si="4">IFERROR(RANK(L74,L:L,0),"")</f>
        <v/>
      </c>
      <c r="N74" s="8" t="str">
        <f>IFERROR(M74*100+Rec.!I67,"")</f>
        <v/>
      </c>
      <c r="O74" s="8" t="str">
        <f t="shared" ref="O74:O137" si="5">IFERROR(RANK(N74,N:N,1),"")</f>
        <v/>
      </c>
    </row>
    <row r="75" spans="1:15" ht="21.95" customHeight="1">
      <c r="A75" s="19" t="str">
        <f t="shared" si="3"/>
        <v/>
      </c>
      <c r="B75" s="20" t="str">
        <f>IF(ROW()-8&gt;Inf.!$I$10,"",ROW()-8)</f>
        <v/>
      </c>
      <c r="C75" s="21" t="str">
        <f>IF(B75&gt;Inf.!$I$10,"",VLOOKUP(B75,Rec.!C:H,3,FALSE))</f>
        <v/>
      </c>
      <c r="D75" s="21" t="str">
        <f>IF(B75&gt;Inf.!$I$10,"",VLOOKUP(B75,Rec.!C:H,4,FALSE))</f>
        <v/>
      </c>
      <c r="E75" s="20" t="str">
        <f>IF(B75&gt;Inf.!$I$10,"",VLOOKUP(B75,Rec.!C:H,5,FALSE))</f>
        <v/>
      </c>
      <c r="F75" s="20" t="str">
        <f>IF(B75&gt;Inf.!$I$10,"",VLOOKUP(B75,Rec.!C:H,6,FALSE))</f>
        <v/>
      </c>
      <c r="G75" s="50"/>
      <c r="H75" s="50"/>
      <c r="I75" s="51"/>
      <c r="J75" s="50"/>
      <c r="K75" s="22" t="str">
        <f>IFERROR(IF(B75&gt;Inf.!$I$10,"",H75),"")</f>
        <v/>
      </c>
      <c r="L75" s="8" t="str">
        <f>IFERROR(IF(Inf.!$C$10="Onsight",IF(K75="TOP",10^7+(10-I75)+(3-J75)*10,K75*10^5+(3-J75)*10),IF(K75="TOP",10^7+(3-J75)*10,K75*10^5+(3-J75)*10)),"")</f>
        <v/>
      </c>
      <c r="M75" s="8" t="str">
        <f t="shared" si="4"/>
        <v/>
      </c>
      <c r="N75" s="8" t="str">
        <f>IFERROR(M75*100+Rec.!I68,"")</f>
        <v/>
      </c>
      <c r="O75" s="8" t="str">
        <f t="shared" si="5"/>
        <v/>
      </c>
    </row>
    <row r="76" spans="1:15" ht="21.95" customHeight="1">
      <c r="A76" s="19" t="str">
        <f t="shared" si="3"/>
        <v/>
      </c>
      <c r="B76" s="20" t="str">
        <f>IF(ROW()-8&gt;Inf.!$I$10,"",ROW()-8)</f>
        <v/>
      </c>
      <c r="C76" s="21" t="str">
        <f>IF(B76&gt;Inf.!$I$10,"",VLOOKUP(B76,Rec.!C:H,3,FALSE))</f>
        <v/>
      </c>
      <c r="D76" s="21" t="str">
        <f>IF(B76&gt;Inf.!$I$10,"",VLOOKUP(B76,Rec.!C:H,4,FALSE))</f>
        <v/>
      </c>
      <c r="E76" s="20" t="str">
        <f>IF(B76&gt;Inf.!$I$10,"",VLOOKUP(B76,Rec.!C:H,5,FALSE))</f>
        <v/>
      </c>
      <c r="F76" s="20" t="str">
        <f>IF(B76&gt;Inf.!$I$10,"",VLOOKUP(B76,Rec.!C:H,6,FALSE))</f>
        <v/>
      </c>
      <c r="G76" s="50"/>
      <c r="H76" s="50"/>
      <c r="I76" s="51"/>
      <c r="J76" s="50"/>
      <c r="K76" s="22" t="str">
        <f>IFERROR(IF(B76&gt;Inf.!$I$10,"",H76),"")</f>
        <v/>
      </c>
      <c r="L76" s="8" t="str">
        <f>IFERROR(IF(Inf.!$C$10="Onsight",IF(K76="TOP",10^7+(10-I76)+(3-J76)*10,K76*10^5+(3-J76)*10),IF(K76="TOP",10^7+(3-J76)*10,K76*10^5+(3-J76)*10)),"")</f>
        <v/>
      </c>
      <c r="M76" s="8" t="str">
        <f t="shared" si="4"/>
        <v/>
      </c>
      <c r="N76" s="8" t="str">
        <f>IFERROR(M76*100+Rec.!I69,"")</f>
        <v/>
      </c>
      <c r="O76" s="8" t="str">
        <f t="shared" si="5"/>
        <v/>
      </c>
    </row>
    <row r="77" spans="1:15" ht="21.95" customHeight="1">
      <c r="A77" s="19" t="str">
        <f t="shared" si="3"/>
        <v/>
      </c>
      <c r="B77" s="20" t="str">
        <f>IF(ROW()-8&gt;Inf.!$I$10,"",ROW()-8)</f>
        <v/>
      </c>
      <c r="C77" s="21" t="str">
        <f>IF(B77&gt;Inf.!$I$10,"",VLOOKUP(B77,Rec.!C:H,3,FALSE))</f>
        <v/>
      </c>
      <c r="D77" s="21" t="str">
        <f>IF(B77&gt;Inf.!$I$10,"",VLOOKUP(B77,Rec.!C:H,4,FALSE))</f>
        <v/>
      </c>
      <c r="E77" s="20" t="str">
        <f>IF(B77&gt;Inf.!$I$10,"",VLOOKUP(B77,Rec.!C:H,5,FALSE))</f>
        <v/>
      </c>
      <c r="F77" s="20" t="str">
        <f>IF(B77&gt;Inf.!$I$10,"",VLOOKUP(B77,Rec.!C:H,6,FALSE))</f>
        <v/>
      </c>
      <c r="G77" s="50"/>
      <c r="H77" s="50"/>
      <c r="I77" s="51"/>
      <c r="J77" s="50"/>
      <c r="K77" s="22" t="str">
        <f>IFERROR(IF(B77&gt;Inf.!$I$10,"",H77),"")</f>
        <v/>
      </c>
      <c r="L77" s="8" t="str">
        <f>IFERROR(IF(Inf.!$C$10="Onsight",IF(K77="TOP",10^7+(10-I77)+(3-J77)*10,K77*10^5+(3-J77)*10),IF(K77="TOP",10^7+(3-J77)*10,K77*10^5+(3-J77)*10)),"")</f>
        <v/>
      </c>
      <c r="M77" s="8" t="str">
        <f t="shared" si="4"/>
        <v/>
      </c>
      <c r="N77" s="8" t="str">
        <f>IFERROR(M77*100+Rec.!I70,"")</f>
        <v/>
      </c>
      <c r="O77" s="8" t="str">
        <f t="shared" si="5"/>
        <v/>
      </c>
    </row>
    <row r="78" spans="1:15" ht="21.95" customHeight="1">
      <c r="A78" s="19" t="str">
        <f t="shared" si="3"/>
        <v/>
      </c>
      <c r="B78" s="20" t="str">
        <f>IF(ROW()-8&gt;Inf.!$I$10,"",ROW()-8)</f>
        <v/>
      </c>
      <c r="C78" s="21" t="str">
        <f>IF(B78&gt;Inf.!$I$10,"",VLOOKUP(B78,Rec.!C:H,3,FALSE))</f>
        <v/>
      </c>
      <c r="D78" s="21" t="str">
        <f>IF(B78&gt;Inf.!$I$10,"",VLOOKUP(B78,Rec.!C:H,4,FALSE))</f>
        <v/>
      </c>
      <c r="E78" s="20" t="str">
        <f>IF(B78&gt;Inf.!$I$10,"",VLOOKUP(B78,Rec.!C:H,5,FALSE))</f>
        <v/>
      </c>
      <c r="F78" s="20" t="str">
        <f>IF(B78&gt;Inf.!$I$10,"",VLOOKUP(B78,Rec.!C:H,6,FALSE))</f>
        <v/>
      </c>
      <c r="G78" s="50"/>
      <c r="H78" s="50"/>
      <c r="I78" s="51"/>
      <c r="J78" s="50"/>
      <c r="K78" s="22" t="str">
        <f>IFERROR(IF(B78&gt;Inf.!$I$10,"",H78),"")</f>
        <v/>
      </c>
      <c r="L78" s="8" t="str">
        <f>IFERROR(IF(Inf.!$C$10="Onsight",IF(K78="TOP",10^7+(10-I78)+(3-J78)*10,K78*10^5+(3-J78)*10),IF(K78="TOP",10^7+(3-J78)*10,K78*10^5+(3-J78)*10)),"")</f>
        <v/>
      </c>
      <c r="M78" s="8" t="str">
        <f t="shared" si="4"/>
        <v/>
      </c>
      <c r="N78" s="8" t="str">
        <f>IFERROR(M78*100+Rec.!I71,"")</f>
        <v/>
      </c>
      <c r="O78" s="8" t="str">
        <f t="shared" si="5"/>
        <v/>
      </c>
    </row>
    <row r="79" spans="1:15" ht="21.95" customHeight="1">
      <c r="A79" s="19" t="str">
        <f t="shared" si="3"/>
        <v/>
      </c>
      <c r="B79" s="20" t="str">
        <f>IF(ROW()-8&gt;Inf.!$I$10,"",ROW()-8)</f>
        <v/>
      </c>
      <c r="C79" s="21" t="str">
        <f>IF(B79&gt;Inf.!$I$10,"",VLOOKUP(B79,Rec.!C:H,3,FALSE))</f>
        <v/>
      </c>
      <c r="D79" s="21" t="str">
        <f>IF(B79&gt;Inf.!$I$10,"",VLOOKUP(B79,Rec.!C:H,4,FALSE))</f>
        <v/>
      </c>
      <c r="E79" s="20" t="str">
        <f>IF(B79&gt;Inf.!$I$10,"",VLOOKUP(B79,Rec.!C:H,5,FALSE))</f>
        <v/>
      </c>
      <c r="F79" s="20" t="str">
        <f>IF(B79&gt;Inf.!$I$10,"",VLOOKUP(B79,Rec.!C:H,6,FALSE))</f>
        <v/>
      </c>
      <c r="G79" s="50"/>
      <c r="H79" s="50"/>
      <c r="I79" s="51"/>
      <c r="J79" s="50"/>
      <c r="K79" s="22" t="str">
        <f>IFERROR(IF(B79&gt;Inf.!$I$10,"",H79),"")</f>
        <v/>
      </c>
      <c r="L79" s="8" t="str">
        <f>IFERROR(IF(Inf.!$C$10="Onsight",IF(K79="TOP",10^7+(10-I79)+(3-J79)*10,K79*10^5+(3-J79)*10),IF(K79="TOP",10^7+(3-J79)*10,K79*10^5+(3-J79)*10)),"")</f>
        <v/>
      </c>
      <c r="M79" s="8" t="str">
        <f t="shared" si="4"/>
        <v/>
      </c>
      <c r="N79" s="8" t="str">
        <f>IFERROR(M79*100+Rec.!I72,"")</f>
        <v/>
      </c>
      <c r="O79" s="8" t="str">
        <f t="shared" si="5"/>
        <v/>
      </c>
    </row>
    <row r="80" spans="1:15" ht="21.95" customHeight="1">
      <c r="A80" s="19" t="str">
        <f t="shared" si="3"/>
        <v/>
      </c>
      <c r="B80" s="20" t="str">
        <f>IF(ROW()-8&gt;Inf.!$I$10,"",ROW()-8)</f>
        <v/>
      </c>
      <c r="C80" s="21" t="str">
        <f>IF(B80&gt;Inf.!$I$10,"",VLOOKUP(B80,Rec.!C:H,3,FALSE))</f>
        <v/>
      </c>
      <c r="D80" s="21" t="str">
        <f>IF(B80&gt;Inf.!$I$10,"",VLOOKUP(B80,Rec.!C:H,4,FALSE))</f>
        <v/>
      </c>
      <c r="E80" s="20" t="str">
        <f>IF(B80&gt;Inf.!$I$10,"",VLOOKUP(B80,Rec.!C:H,5,FALSE))</f>
        <v/>
      </c>
      <c r="F80" s="20" t="str">
        <f>IF(B80&gt;Inf.!$I$10,"",VLOOKUP(B80,Rec.!C:H,6,FALSE))</f>
        <v/>
      </c>
      <c r="G80" s="50"/>
      <c r="H80" s="50"/>
      <c r="I80" s="51"/>
      <c r="J80" s="50"/>
      <c r="K80" s="22" t="str">
        <f>IFERROR(IF(B80&gt;Inf.!$I$10,"",H80),"")</f>
        <v/>
      </c>
      <c r="L80" s="8" t="str">
        <f>IFERROR(IF(Inf.!$C$10="Onsight",IF(K80="TOP",10^7+(10-I80)+(3-J80)*10,K80*10^5+(3-J80)*10),IF(K80="TOP",10^7+(3-J80)*10,K80*10^5+(3-J80)*10)),"")</f>
        <v/>
      </c>
      <c r="M80" s="8" t="str">
        <f t="shared" si="4"/>
        <v/>
      </c>
      <c r="N80" s="8" t="str">
        <f>IFERROR(M80*100+Rec.!I73,"")</f>
        <v/>
      </c>
      <c r="O80" s="8" t="str">
        <f t="shared" si="5"/>
        <v/>
      </c>
    </row>
    <row r="81" spans="1:15" ht="21.95" customHeight="1">
      <c r="A81" s="19" t="str">
        <f t="shared" si="3"/>
        <v/>
      </c>
      <c r="B81" s="20" t="str">
        <f>IF(ROW()-8&gt;Inf.!$I$10,"",ROW()-8)</f>
        <v/>
      </c>
      <c r="C81" s="21" t="str">
        <f>IF(B81&gt;Inf.!$I$10,"",VLOOKUP(B81,Rec.!C:H,3,FALSE))</f>
        <v/>
      </c>
      <c r="D81" s="21" t="str">
        <f>IF(B81&gt;Inf.!$I$10,"",VLOOKUP(B81,Rec.!C:H,4,FALSE))</f>
        <v/>
      </c>
      <c r="E81" s="20" t="str">
        <f>IF(B81&gt;Inf.!$I$10,"",VLOOKUP(B81,Rec.!C:H,5,FALSE))</f>
        <v/>
      </c>
      <c r="F81" s="20" t="str">
        <f>IF(B81&gt;Inf.!$I$10,"",VLOOKUP(B81,Rec.!C:H,6,FALSE))</f>
        <v/>
      </c>
      <c r="G81" s="50"/>
      <c r="H81" s="50"/>
      <c r="I81" s="51"/>
      <c r="J81" s="50"/>
      <c r="K81" s="22" t="str">
        <f>IFERROR(IF(B81&gt;Inf.!$I$10,"",H81),"")</f>
        <v/>
      </c>
      <c r="L81" s="8" t="str">
        <f>IFERROR(IF(Inf.!$C$10="Onsight",IF(K81="TOP",10^7+(10-I81)+(3-J81)*10,K81*10^5+(3-J81)*10),IF(K81="TOP",10^7+(3-J81)*10,K81*10^5+(3-J81)*10)),"")</f>
        <v/>
      </c>
      <c r="M81" s="8" t="str">
        <f t="shared" si="4"/>
        <v/>
      </c>
      <c r="N81" s="8" t="str">
        <f>IFERROR(M81*100+Rec.!I74,"")</f>
        <v/>
      </c>
      <c r="O81" s="8" t="str">
        <f t="shared" si="5"/>
        <v/>
      </c>
    </row>
    <row r="82" spans="1:15" ht="21.95" customHeight="1">
      <c r="A82" s="19" t="str">
        <f t="shared" si="3"/>
        <v/>
      </c>
      <c r="B82" s="20" t="str">
        <f>IF(ROW()-8&gt;Inf.!$I$10,"",ROW()-8)</f>
        <v/>
      </c>
      <c r="C82" s="21" t="str">
        <f>IF(B82&gt;Inf.!$I$10,"",VLOOKUP(B82,Rec.!C:H,3,FALSE))</f>
        <v/>
      </c>
      <c r="D82" s="21" t="str">
        <f>IF(B82&gt;Inf.!$I$10,"",VLOOKUP(B82,Rec.!C:H,4,FALSE))</f>
        <v/>
      </c>
      <c r="E82" s="20" t="str">
        <f>IF(B82&gt;Inf.!$I$10,"",VLOOKUP(B82,Rec.!C:H,5,FALSE))</f>
        <v/>
      </c>
      <c r="F82" s="20" t="str">
        <f>IF(B82&gt;Inf.!$I$10,"",VLOOKUP(B82,Rec.!C:H,6,FALSE))</f>
        <v/>
      </c>
      <c r="G82" s="50"/>
      <c r="H82" s="50"/>
      <c r="I82" s="51"/>
      <c r="J82" s="50"/>
      <c r="K82" s="22" t="str">
        <f>IFERROR(IF(B82&gt;Inf.!$I$10,"",H82),"")</f>
        <v/>
      </c>
      <c r="L82" s="8" t="str">
        <f>IFERROR(IF(Inf.!$C$10="Onsight",IF(K82="TOP",10^7+(10-I82)+(3-J82)*10,K82*10^5+(3-J82)*10),IF(K82="TOP",10^7+(3-J82)*10,K82*10^5+(3-J82)*10)),"")</f>
        <v/>
      </c>
      <c r="M82" s="8" t="str">
        <f t="shared" si="4"/>
        <v/>
      </c>
      <c r="N82" s="8" t="str">
        <f>IFERROR(M82*100+Rec.!I75,"")</f>
        <v/>
      </c>
      <c r="O82" s="8" t="str">
        <f t="shared" si="5"/>
        <v/>
      </c>
    </row>
    <row r="83" spans="1:15" ht="21.95" customHeight="1">
      <c r="A83" s="19" t="str">
        <f t="shared" si="3"/>
        <v/>
      </c>
      <c r="B83" s="20" t="str">
        <f>IF(ROW()-8&gt;Inf.!$I$10,"",ROW()-8)</f>
        <v/>
      </c>
      <c r="C83" s="21" t="str">
        <f>IF(B83&gt;Inf.!$I$10,"",VLOOKUP(B83,Rec.!C:H,3,FALSE))</f>
        <v/>
      </c>
      <c r="D83" s="21" t="str">
        <f>IF(B83&gt;Inf.!$I$10,"",VLOOKUP(B83,Rec.!C:H,4,FALSE))</f>
        <v/>
      </c>
      <c r="E83" s="20" t="str">
        <f>IF(B83&gt;Inf.!$I$10,"",VLOOKUP(B83,Rec.!C:H,5,FALSE))</f>
        <v/>
      </c>
      <c r="F83" s="20" t="str">
        <f>IF(B83&gt;Inf.!$I$10,"",VLOOKUP(B83,Rec.!C:H,6,FALSE))</f>
        <v/>
      </c>
      <c r="G83" s="50"/>
      <c r="H83" s="50"/>
      <c r="I83" s="51"/>
      <c r="J83" s="50"/>
      <c r="K83" s="22" t="str">
        <f>IFERROR(IF(B83&gt;Inf.!$I$10,"",H83),"")</f>
        <v/>
      </c>
      <c r="L83" s="8" t="str">
        <f>IFERROR(IF(Inf.!$C$10="Onsight",IF(K83="TOP",10^7+(10-I83)+(3-J83)*10,K83*10^5+(3-J83)*10),IF(K83="TOP",10^7+(3-J83)*10,K83*10^5+(3-J83)*10)),"")</f>
        <v/>
      </c>
      <c r="M83" s="8" t="str">
        <f t="shared" si="4"/>
        <v/>
      </c>
      <c r="N83" s="8" t="str">
        <f>IFERROR(M83*100+Rec.!I76,"")</f>
        <v/>
      </c>
      <c r="O83" s="8" t="str">
        <f t="shared" si="5"/>
        <v/>
      </c>
    </row>
    <row r="84" spans="1:15" ht="21.95" customHeight="1">
      <c r="A84" s="19" t="str">
        <f t="shared" si="3"/>
        <v/>
      </c>
      <c r="B84" s="20" t="str">
        <f>IF(ROW()-8&gt;Inf.!$I$10,"",ROW()-8)</f>
        <v/>
      </c>
      <c r="C84" s="21" t="str">
        <f>IF(B84&gt;Inf.!$I$10,"",VLOOKUP(B84,Rec.!C:H,3,FALSE))</f>
        <v/>
      </c>
      <c r="D84" s="21" t="str">
        <f>IF(B84&gt;Inf.!$I$10,"",VLOOKUP(B84,Rec.!C:H,4,FALSE))</f>
        <v/>
      </c>
      <c r="E84" s="20" t="str">
        <f>IF(B84&gt;Inf.!$I$10,"",VLOOKUP(B84,Rec.!C:H,5,FALSE))</f>
        <v/>
      </c>
      <c r="F84" s="20" t="str">
        <f>IF(B84&gt;Inf.!$I$10,"",VLOOKUP(B84,Rec.!C:H,6,FALSE))</f>
        <v/>
      </c>
      <c r="G84" s="50"/>
      <c r="H84" s="50"/>
      <c r="I84" s="51"/>
      <c r="J84" s="50"/>
      <c r="K84" s="22" t="str">
        <f>IFERROR(IF(B84&gt;Inf.!$I$10,"",H84),"")</f>
        <v/>
      </c>
      <c r="L84" s="8" t="str">
        <f>IFERROR(IF(Inf.!$C$10="Onsight",IF(K84="TOP",10^7+(10-I84)+(3-J84)*10,K84*10^5+(3-J84)*10),IF(K84="TOP",10^7+(3-J84)*10,K84*10^5+(3-J84)*10)),"")</f>
        <v/>
      </c>
      <c r="M84" s="8" t="str">
        <f t="shared" si="4"/>
        <v/>
      </c>
      <c r="N84" s="8" t="str">
        <f>IFERROR(M84*100+Rec.!I77,"")</f>
        <v/>
      </c>
      <c r="O84" s="8" t="str">
        <f t="shared" si="5"/>
        <v/>
      </c>
    </row>
    <row r="85" spans="1:15" ht="21.95" customHeight="1">
      <c r="A85" s="19" t="str">
        <f t="shared" si="3"/>
        <v/>
      </c>
      <c r="B85" s="20" t="str">
        <f>IF(ROW()-8&gt;Inf.!$I$10,"",ROW()-8)</f>
        <v/>
      </c>
      <c r="C85" s="21" t="str">
        <f>IF(B85&gt;Inf.!$I$10,"",VLOOKUP(B85,Rec.!C:H,3,FALSE))</f>
        <v/>
      </c>
      <c r="D85" s="21" t="str">
        <f>IF(B85&gt;Inf.!$I$10,"",VLOOKUP(B85,Rec.!C:H,4,FALSE))</f>
        <v/>
      </c>
      <c r="E85" s="20" t="str">
        <f>IF(B85&gt;Inf.!$I$10,"",VLOOKUP(B85,Rec.!C:H,5,FALSE))</f>
        <v/>
      </c>
      <c r="F85" s="20" t="str">
        <f>IF(B85&gt;Inf.!$I$10,"",VLOOKUP(B85,Rec.!C:H,6,FALSE))</f>
        <v/>
      </c>
      <c r="G85" s="50"/>
      <c r="H85" s="50"/>
      <c r="I85" s="51"/>
      <c r="J85" s="50"/>
      <c r="K85" s="22" t="str">
        <f>IFERROR(IF(B85&gt;Inf.!$I$10,"",H85),"")</f>
        <v/>
      </c>
      <c r="L85" s="8" t="str">
        <f>IFERROR(IF(Inf.!$C$10="Onsight",IF(K85="TOP",10^7+(10-I85)+(3-J85)*10,K85*10^5+(3-J85)*10),IF(K85="TOP",10^7+(3-J85)*10,K85*10^5+(3-J85)*10)),"")</f>
        <v/>
      </c>
      <c r="M85" s="8" t="str">
        <f t="shared" si="4"/>
        <v/>
      </c>
      <c r="N85" s="8" t="str">
        <f>IFERROR(M85*100+Rec.!I78,"")</f>
        <v/>
      </c>
      <c r="O85" s="8" t="str">
        <f t="shared" si="5"/>
        <v/>
      </c>
    </row>
    <row r="86" spans="1:15" ht="21.95" customHeight="1">
      <c r="A86" s="19" t="str">
        <f t="shared" si="3"/>
        <v/>
      </c>
      <c r="B86" s="20" t="str">
        <f>IF(ROW()-8&gt;Inf.!$I$10,"",ROW()-8)</f>
        <v/>
      </c>
      <c r="C86" s="21" t="str">
        <f>IF(B86&gt;Inf.!$I$10,"",VLOOKUP(B86,Rec.!C:H,3,FALSE))</f>
        <v/>
      </c>
      <c r="D86" s="21" t="str">
        <f>IF(B86&gt;Inf.!$I$10,"",VLOOKUP(B86,Rec.!C:H,4,FALSE))</f>
        <v/>
      </c>
      <c r="E86" s="20" t="str">
        <f>IF(B86&gt;Inf.!$I$10,"",VLOOKUP(B86,Rec.!C:H,5,FALSE))</f>
        <v/>
      </c>
      <c r="F86" s="20" t="str">
        <f>IF(B86&gt;Inf.!$I$10,"",VLOOKUP(B86,Rec.!C:H,6,FALSE))</f>
        <v/>
      </c>
      <c r="G86" s="50"/>
      <c r="H86" s="50"/>
      <c r="I86" s="51"/>
      <c r="J86" s="50"/>
      <c r="K86" s="22" t="str">
        <f>IFERROR(IF(B86&gt;Inf.!$I$10,"",H86),"")</f>
        <v/>
      </c>
      <c r="L86" s="8" t="str">
        <f>IFERROR(IF(Inf.!$C$10="Onsight",IF(K86="TOP",10^7+(10-I86)+(3-J86)*10,K86*10^5+(3-J86)*10),IF(K86="TOP",10^7+(3-J86)*10,K86*10^5+(3-J86)*10)),"")</f>
        <v/>
      </c>
      <c r="M86" s="8" t="str">
        <f t="shared" si="4"/>
        <v/>
      </c>
      <c r="N86" s="8" t="str">
        <f>IFERROR(M86*100+Rec.!I79,"")</f>
        <v/>
      </c>
      <c r="O86" s="8" t="str">
        <f t="shared" si="5"/>
        <v/>
      </c>
    </row>
    <row r="87" spans="1:15" ht="21.95" customHeight="1">
      <c r="A87" s="19" t="str">
        <f t="shared" si="3"/>
        <v/>
      </c>
      <c r="B87" s="20" t="str">
        <f>IF(ROW()-8&gt;Inf.!$I$10,"",ROW()-8)</f>
        <v/>
      </c>
      <c r="C87" s="21" t="str">
        <f>IF(B87&gt;Inf.!$I$10,"",VLOOKUP(B87,Rec.!C:H,3,FALSE))</f>
        <v/>
      </c>
      <c r="D87" s="21" t="str">
        <f>IF(B87&gt;Inf.!$I$10,"",VLOOKUP(B87,Rec.!C:H,4,FALSE))</f>
        <v/>
      </c>
      <c r="E87" s="20" t="str">
        <f>IF(B87&gt;Inf.!$I$10,"",VLOOKUP(B87,Rec.!C:H,5,FALSE))</f>
        <v/>
      </c>
      <c r="F87" s="20" t="str">
        <f>IF(B87&gt;Inf.!$I$10,"",VLOOKUP(B87,Rec.!C:H,6,FALSE))</f>
        <v/>
      </c>
      <c r="G87" s="50"/>
      <c r="H87" s="50"/>
      <c r="I87" s="51"/>
      <c r="J87" s="50"/>
      <c r="K87" s="22" t="str">
        <f>IFERROR(IF(B87&gt;Inf.!$I$10,"",H87),"")</f>
        <v/>
      </c>
      <c r="L87" s="8" t="str">
        <f>IFERROR(IF(Inf.!$C$10="Onsight",IF(K87="TOP",10^7+(10-I87)+(3-J87)*10,K87*10^5+(3-J87)*10),IF(K87="TOP",10^7+(3-J87)*10,K87*10^5+(3-J87)*10)),"")</f>
        <v/>
      </c>
      <c r="M87" s="8" t="str">
        <f t="shared" si="4"/>
        <v/>
      </c>
      <c r="N87" s="8" t="str">
        <f>IFERROR(M87*100+Rec.!I80,"")</f>
        <v/>
      </c>
      <c r="O87" s="8" t="str">
        <f t="shared" si="5"/>
        <v/>
      </c>
    </row>
    <row r="88" spans="1:15" ht="21.95" customHeight="1">
      <c r="A88" s="19" t="str">
        <f t="shared" si="3"/>
        <v/>
      </c>
      <c r="B88" s="20" t="str">
        <f>IF(ROW()-8&gt;Inf.!$I$10,"",ROW()-8)</f>
        <v/>
      </c>
      <c r="C88" s="21" t="str">
        <f>IF(B88&gt;Inf.!$I$10,"",VLOOKUP(B88,Rec.!C:H,3,FALSE))</f>
        <v/>
      </c>
      <c r="D88" s="21" t="str">
        <f>IF(B88&gt;Inf.!$I$10,"",VLOOKUP(B88,Rec.!C:H,4,FALSE))</f>
        <v/>
      </c>
      <c r="E88" s="20" t="str">
        <f>IF(B88&gt;Inf.!$I$10,"",VLOOKUP(B88,Rec.!C:H,5,FALSE))</f>
        <v/>
      </c>
      <c r="F88" s="20" t="str">
        <f>IF(B88&gt;Inf.!$I$10,"",VLOOKUP(B88,Rec.!C:H,6,FALSE))</f>
        <v/>
      </c>
      <c r="G88" s="50"/>
      <c r="H88" s="50"/>
      <c r="I88" s="51"/>
      <c r="J88" s="50"/>
      <c r="K88" s="22" t="str">
        <f>IFERROR(IF(B88&gt;Inf.!$I$10,"",H88),"")</f>
        <v/>
      </c>
      <c r="L88" s="8" t="str">
        <f>IFERROR(IF(Inf.!$C$10="Onsight",IF(K88="TOP",10^7+(10-I88)+(3-J88)*10,K88*10^5+(3-J88)*10),IF(K88="TOP",10^7+(3-J88)*10,K88*10^5+(3-J88)*10)),"")</f>
        <v/>
      </c>
      <c r="M88" s="8" t="str">
        <f t="shared" si="4"/>
        <v/>
      </c>
      <c r="N88" s="8" t="str">
        <f>IFERROR(M88*100+Rec.!I81,"")</f>
        <v/>
      </c>
      <c r="O88" s="8" t="str">
        <f t="shared" si="5"/>
        <v/>
      </c>
    </row>
    <row r="89" spans="1:15" ht="21.95" customHeight="1">
      <c r="A89" s="19" t="str">
        <f t="shared" si="3"/>
        <v/>
      </c>
      <c r="B89" s="20" t="str">
        <f>IF(ROW()-8&gt;Inf.!$I$10,"",ROW()-8)</f>
        <v/>
      </c>
      <c r="C89" s="21" t="str">
        <f>IF(B89&gt;Inf.!$I$10,"",VLOOKUP(B89,Rec.!C:H,3,FALSE))</f>
        <v/>
      </c>
      <c r="D89" s="21" t="str">
        <f>IF(B89&gt;Inf.!$I$10,"",VLOOKUP(B89,Rec.!C:H,4,FALSE))</f>
        <v/>
      </c>
      <c r="E89" s="20" t="str">
        <f>IF(B89&gt;Inf.!$I$10,"",VLOOKUP(B89,Rec.!C:H,5,FALSE))</f>
        <v/>
      </c>
      <c r="F89" s="20" t="str">
        <f>IF(B89&gt;Inf.!$I$10,"",VLOOKUP(B89,Rec.!C:H,6,FALSE))</f>
        <v/>
      </c>
      <c r="G89" s="50"/>
      <c r="H89" s="50"/>
      <c r="I89" s="51"/>
      <c r="J89" s="50"/>
      <c r="K89" s="22" t="str">
        <f>IFERROR(IF(B89&gt;Inf.!$I$10,"",H89),"")</f>
        <v/>
      </c>
      <c r="L89" s="8" t="str">
        <f>IFERROR(IF(Inf.!$C$10="Onsight",IF(K89="TOP",10^7+(10-I89)+(3-J89)*10,K89*10^5+(3-J89)*10),IF(K89="TOP",10^7+(3-J89)*10,K89*10^5+(3-J89)*10)),"")</f>
        <v/>
      </c>
      <c r="M89" s="8" t="str">
        <f t="shared" si="4"/>
        <v/>
      </c>
      <c r="N89" s="8" t="str">
        <f>IFERROR(M89*100+Rec.!I82,"")</f>
        <v/>
      </c>
      <c r="O89" s="8" t="str">
        <f t="shared" si="5"/>
        <v/>
      </c>
    </row>
    <row r="90" spans="1:15" ht="21.95" customHeight="1">
      <c r="A90" s="19" t="str">
        <f t="shared" si="3"/>
        <v/>
      </c>
      <c r="B90" s="20" t="str">
        <f>IF(ROW()-8&gt;Inf.!$I$10,"",ROW()-8)</f>
        <v/>
      </c>
      <c r="C90" s="21" t="str">
        <f>IF(B90&gt;Inf.!$I$10,"",VLOOKUP(B90,Rec.!C:H,3,FALSE))</f>
        <v/>
      </c>
      <c r="D90" s="21" t="str">
        <f>IF(B90&gt;Inf.!$I$10,"",VLOOKUP(B90,Rec.!C:H,4,FALSE))</f>
        <v/>
      </c>
      <c r="E90" s="20" t="str">
        <f>IF(B90&gt;Inf.!$I$10,"",VLOOKUP(B90,Rec.!C:H,5,FALSE))</f>
        <v/>
      </c>
      <c r="F90" s="20" t="str">
        <f>IF(B90&gt;Inf.!$I$10,"",VLOOKUP(B90,Rec.!C:H,6,FALSE))</f>
        <v/>
      </c>
      <c r="G90" s="50"/>
      <c r="H90" s="50"/>
      <c r="I90" s="51"/>
      <c r="J90" s="50"/>
      <c r="K90" s="22" t="str">
        <f>IFERROR(IF(B90&gt;Inf.!$I$10,"",H90),"")</f>
        <v/>
      </c>
      <c r="L90" s="8" t="str">
        <f>IFERROR(IF(Inf.!$C$10="Onsight",IF(K90="TOP",10^7+(10-I90)+(3-J90)*10,K90*10^5+(3-J90)*10),IF(K90="TOP",10^7+(3-J90)*10,K90*10^5+(3-J90)*10)),"")</f>
        <v/>
      </c>
      <c r="M90" s="8" t="str">
        <f t="shared" si="4"/>
        <v/>
      </c>
      <c r="N90" s="8" t="str">
        <f>IFERROR(M90*100+Rec.!I83,"")</f>
        <v/>
      </c>
      <c r="O90" s="8" t="str">
        <f t="shared" si="5"/>
        <v/>
      </c>
    </row>
    <row r="91" spans="1:15" ht="21.95" customHeight="1">
      <c r="A91" s="19" t="str">
        <f t="shared" si="3"/>
        <v/>
      </c>
      <c r="B91" s="20" t="str">
        <f>IF(ROW()-8&gt;Inf.!$I$10,"",ROW()-8)</f>
        <v/>
      </c>
      <c r="C91" s="21" t="str">
        <f>IF(B91&gt;Inf.!$I$10,"",VLOOKUP(B91,Rec.!C:H,3,FALSE))</f>
        <v/>
      </c>
      <c r="D91" s="21" t="str">
        <f>IF(B91&gt;Inf.!$I$10,"",VLOOKUP(B91,Rec.!C:H,4,FALSE))</f>
        <v/>
      </c>
      <c r="E91" s="20" t="str">
        <f>IF(B91&gt;Inf.!$I$10,"",VLOOKUP(B91,Rec.!C:H,5,FALSE))</f>
        <v/>
      </c>
      <c r="F91" s="20" t="str">
        <f>IF(B91&gt;Inf.!$I$10,"",VLOOKUP(B91,Rec.!C:H,6,FALSE))</f>
        <v/>
      </c>
      <c r="G91" s="50"/>
      <c r="H91" s="50"/>
      <c r="I91" s="51"/>
      <c r="J91" s="50"/>
      <c r="K91" s="22" t="str">
        <f>IFERROR(IF(B91&gt;Inf.!$I$10,"",H91),"")</f>
        <v/>
      </c>
      <c r="L91" s="8" t="str">
        <f>IFERROR(IF(Inf.!$C$10="Onsight",IF(K91="TOP",10^7+(10-I91)+(3-J91)*10,K91*10^5+(3-J91)*10),IF(K91="TOP",10^7+(3-J91)*10,K91*10^5+(3-J91)*10)),"")</f>
        <v/>
      </c>
      <c r="M91" s="8" t="str">
        <f t="shared" si="4"/>
        <v/>
      </c>
      <c r="N91" s="8" t="str">
        <f>IFERROR(M91*100+Rec.!I84,"")</f>
        <v/>
      </c>
      <c r="O91" s="8" t="str">
        <f t="shared" si="5"/>
        <v/>
      </c>
    </row>
    <row r="92" spans="1:15" ht="21.95" customHeight="1">
      <c r="A92" s="19" t="str">
        <f t="shared" si="3"/>
        <v/>
      </c>
      <c r="B92" s="20" t="str">
        <f>IF(ROW()-8&gt;Inf.!$I$10,"",ROW()-8)</f>
        <v/>
      </c>
      <c r="C92" s="21" t="str">
        <f>IF(B92&gt;Inf.!$I$10,"",VLOOKUP(B92,Rec.!C:H,3,FALSE))</f>
        <v/>
      </c>
      <c r="D92" s="21" t="str">
        <f>IF(B92&gt;Inf.!$I$10,"",VLOOKUP(B92,Rec.!C:H,4,FALSE))</f>
        <v/>
      </c>
      <c r="E92" s="20" t="str">
        <f>IF(B92&gt;Inf.!$I$10,"",VLOOKUP(B92,Rec.!C:H,5,FALSE))</f>
        <v/>
      </c>
      <c r="F92" s="20" t="str">
        <f>IF(B92&gt;Inf.!$I$10,"",VLOOKUP(B92,Rec.!C:H,6,FALSE))</f>
        <v/>
      </c>
      <c r="G92" s="50"/>
      <c r="H92" s="50"/>
      <c r="I92" s="51"/>
      <c r="J92" s="50"/>
      <c r="K92" s="22" t="str">
        <f>IFERROR(IF(B92&gt;Inf.!$I$10,"",H92),"")</f>
        <v/>
      </c>
      <c r="L92" s="8" t="str">
        <f>IFERROR(IF(Inf.!$C$10="Onsight",IF(K92="TOP",10^7+(10-I92)+(3-J92)*10,K92*10^5+(3-J92)*10),IF(K92="TOP",10^7+(3-J92)*10,K92*10^5+(3-J92)*10)),"")</f>
        <v/>
      </c>
      <c r="M92" s="8" t="str">
        <f t="shared" si="4"/>
        <v/>
      </c>
      <c r="N92" s="8" t="str">
        <f>IFERROR(M92*100+Rec.!I85,"")</f>
        <v/>
      </c>
      <c r="O92" s="8" t="str">
        <f t="shared" si="5"/>
        <v/>
      </c>
    </row>
    <row r="93" spans="1:15" ht="21.95" customHeight="1">
      <c r="A93" s="19" t="str">
        <f t="shared" si="3"/>
        <v/>
      </c>
      <c r="B93" s="20" t="str">
        <f>IF(ROW()-8&gt;Inf.!$I$10,"",ROW()-8)</f>
        <v/>
      </c>
      <c r="C93" s="21" t="str">
        <f>IF(B93&gt;Inf.!$I$10,"",VLOOKUP(B93,Rec.!C:H,3,FALSE))</f>
        <v/>
      </c>
      <c r="D93" s="21" t="str">
        <f>IF(B93&gt;Inf.!$I$10,"",VLOOKUP(B93,Rec.!C:H,4,FALSE))</f>
        <v/>
      </c>
      <c r="E93" s="20" t="str">
        <f>IF(B93&gt;Inf.!$I$10,"",VLOOKUP(B93,Rec.!C:H,5,FALSE))</f>
        <v/>
      </c>
      <c r="F93" s="20" t="str">
        <f>IF(B93&gt;Inf.!$I$10,"",VLOOKUP(B93,Rec.!C:H,6,FALSE))</f>
        <v/>
      </c>
      <c r="G93" s="50"/>
      <c r="H93" s="50"/>
      <c r="I93" s="51"/>
      <c r="J93" s="50"/>
      <c r="K93" s="22" t="str">
        <f>IFERROR(IF(B93&gt;Inf.!$I$10,"",H93),"")</f>
        <v/>
      </c>
      <c r="L93" s="8" t="str">
        <f>IFERROR(IF(Inf.!$C$10="Onsight",IF(K93="TOP",10^7+(10-I93)+(3-J93)*10,K93*10^5+(3-J93)*10),IF(K93="TOP",10^7+(3-J93)*10,K93*10^5+(3-J93)*10)),"")</f>
        <v/>
      </c>
      <c r="M93" s="8" t="str">
        <f t="shared" si="4"/>
        <v/>
      </c>
      <c r="N93" s="8" t="str">
        <f>IFERROR(M93*100+Rec.!I86,"")</f>
        <v/>
      </c>
      <c r="O93" s="8" t="str">
        <f t="shared" si="5"/>
        <v/>
      </c>
    </row>
    <row r="94" spans="1:15" ht="21.95" customHeight="1">
      <c r="A94" s="19" t="str">
        <f t="shared" si="3"/>
        <v/>
      </c>
      <c r="B94" s="20" t="str">
        <f>IF(ROW()-8&gt;Inf.!$I$10,"",ROW()-8)</f>
        <v/>
      </c>
      <c r="C94" s="21" t="str">
        <f>IF(B94&gt;Inf.!$I$10,"",VLOOKUP(B94,Rec.!C:H,3,FALSE))</f>
        <v/>
      </c>
      <c r="D94" s="21" t="str">
        <f>IF(B94&gt;Inf.!$I$10,"",VLOOKUP(B94,Rec.!C:H,4,FALSE))</f>
        <v/>
      </c>
      <c r="E94" s="20" t="str">
        <f>IF(B94&gt;Inf.!$I$10,"",VLOOKUP(B94,Rec.!C:H,5,FALSE))</f>
        <v/>
      </c>
      <c r="F94" s="20" t="str">
        <f>IF(B94&gt;Inf.!$I$10,"",VLOOKUP(B94,Rec.!C:H,6,FALSE))</f>
        <v/>
      </c>
      <c r="G94" s="50"/>
      <c r="H94" s="50"/>
      <c r="I94" s="51"/>
      <c r="J94" s="50"/>
      <c r="K94" s="22" t="str">
        <f>IFERROR(IF(B94&gt;Inf.!$I$10,"",H94),"")</f>
        <v/>
      </c>
      <c r="L94" s="8" t="str">
        <f>IFERROR(IF(Inf.!$C$10="Onsight",IF(K94="TOP",10^7+(10-I94)+(3-J94)*10,K94*10^5+(3-J94)*10),IF(K94="TOP",10^7+(3-J94)*10,K94*10^5+(3-J94)*10)),"")</f>
        <v/>
      </c>
      <c r="M94" s="8" t="str">
        <f t="shared" si="4"/>
        <v/>
      </c>
      <c r="N94" s="8" t="str">
        <f>IFERROR(M94*100+Rec.!I87,"")</f>
        <v/>
      </c>
      <c r="O94" s="8" t="str">
        <f t="shared" si="5"/>
        <v/>
      </c>
    </row>
    <row r="95" spans="1:15" ht="21.95" customHeight="1">
      <c r="A95" s="19" t="str">
        <f t="shared" si="3"/>
        <v/>
      </c>
      <c r="B95" s="20" t="str">
        <f>IF(ROW()-8&gt;Inf.!$I$10,"",ROW()-8)</f>
        <v/>
      </c>
      <c r="C95" s="21" t="str">
        <f>IF(B95&gt;Inf.!$I$10,"",VLOOKUP(B95,Rec.!C:H,3,FALSE))</f>
        <v/>
      </c>
      <c r="D95" s="21" t="str">
        <f>IF(B95&gt;Inf.!$I$10,"",VLOOKUP(B95,Rec.!C:H,4,FALSE))</f>
        <v/>
      </c>
      <c r="E95" s="20" t="str">
        <f>IF(B95&gt;Inf.!$I$10,"",VLOOKUP(B95,Rec.!C:H,5,FALSE))</f>
        <v/>
      </c>
      <c r="F95" s="20" t="str">
        <f>IF(B95&gt;Inf.!$I$10,"",VLOOKUP(B95,Rec.!C:H,6,FALSE))</f>
        <v/>
      </c>
      <c r="G95" s="50"/>
      <c r="H95" s="50"/>
      <c r="I95" s="51"/>
      <c r="J95" s="50"/>
      <c r="K95" s="22" t="str">
        <f>IFERROR(IF(B95&gt;Inf.!$I$10,"",H95),"")</f>
        <v/>
      </c>
      <c r="L95" s="8" t="str">
        <f>IFERROR(IF(Inf.!$C$10="Onsight",IF(K95="TOP",10^7+(10-I95)+(3-J95)*10,K95*10^5+(3-J95)*10),IF(K95="TOP",10^7+(3-J95)*10,K95*10^5+(3-J95)*10)),"")</f>
        <v/>
      </c>
      <c r="M95" s="8" t="str">
        <f t="shared" si="4"/>
        <v/>
      </c>
      <c r="N95" s="8" t="str">
        <f>IFERROR(M95*100+Rec.!I88,"")</f>
        <v/>
      </c>
      <c r="O95" s="8" t="str">
        <f t="shared" si="5"/>
        <v/>
      </c>
    </row>
    <row r="96" spans="1:15" ht="21.95" customHeight="1">
      <c r="A96" s="19" t="str">
        <f t="shared" si="3"/>
        <v/>
      </c>
      <c r="B96" s="20" t="str">
        <f>IF(ROW()-8&gt;Inf.!$I$10,"",ROW()-8)</f>
        <v/>
      </c>
      <c r="C96" s="21" t="str">
        <f>IF(B96&gt;Inf.!$I$10,"",VLOOKUP(B96,Rec.!C:H,3,FALSE))</f>
        <v/>
      </c>
      <c r="D96" s="21" t="str">
        <f>IF(B96&gt;Inf.!$I$10,"",VLOOKUP(B96,Rec.!C:H,4,FALSE))</f>
        <v/>
      </c>
      <c r="E96" s="20" t="str">
        <f>IF(B96&gt;Inf.!$I$10,"",VLOOKUP(B96,Rec.!C:H,5,FALSE))</f>
        <v/>
      </c>
      <c r="F96" s="20" t="str">
        <f>IF(B96&gt;Inf.!$I$10,"",VLOOKUP(B96,Rec.!C:H,6,FALSE))</f>
        <v/>
      </c>
      <c r="G96" s="50"/>
      <c r="H96" s="50"/>
      <c r="I96" s="51"/>
      <c r="J96" s="50"/>
      <c r="K96" s="22" t="str">
        <f>IFERROR(IF(B96&gt;Inf.!$I$10,"",H96),"")</f>
        <v/>
      </c>
      <c r="L96" s="8" t="str">
        <f>IFERROR(IF(Inf.!$C$10="Onsight",IF(K96="TOP",10^7+(10-I96)+(3-J96)*10,K96*10^5+(3-J96)*10),IF(K96="TOP",10^7+(3-J96)*10,K96*10^5+(3-J96)*10)),"")</f>
        <v/>
      </c>
      <c r="M96" s="8" t="str">
        <f t="shared" si="4"/>
        <v/>
      </c>
      <c r="N96" s="8" t="str">
        <f>IFERROR(M96*100+Rec.!I89,"")</f>
        <v/>
      </c>
      <c r="O96" s="8" t="str">
        <f t="shared" si="5"/>
        <v/>
      </c>
    </row>
    <row r="97" spans="1:15" ht="21.95" customHeight="1">
      <c r="A97" s="19" t="str">
        <f t="shared" si="3"/>
        <v/>
      </c>
      <c r="B97" s="20" t="str">
        <f>IF(ROW()-8&gt;Inf.!$I$10,"",ROW()-8)</f>
        <v/>
      </c>
      <c r="C97" s="21" t="str">
        <f>IF(B97&gt;Inf.!$I$10,"",VLOOKUP(B97,Rec.!C:H,3,FALSE))</f>
        <v/>
      </c>
      <c r="D97" s="21" t="str">
        <f>IF(B97&gt;Inf.!$I$10,"",VLOOKUP(B97,Rec.!C:H,4,FALSE))</f>
        <v/>
      </c>
      <c r="E97" s="20" t="str">
        <f>IF(B97&gt;Inf.!$I$10,"",VLOOKUP(B97,Rec.!C:H,5,FALSE))</f>
        <v/>
      </c>
      <c r="F97" s="20" t="str">
        <f>IF(B97&gt;Inf.!$I$10,"",VLOOKUP(B97,Rec.!C:H,6,FALSE))</f>
        <v/>
      </c>
      <c r="G97" s="50"/>
      <c r="H97" s="50"/>
      <c r="I97" s="51"/>
      <c r="J97" s="50"/>
      <c r="K97" s="22" t="str">
        <f>IFERROR(IF(B97&gt;Inf.!$I$10,"",H97),"")</f>
        <v/>
      </c>
      <c r="L97" s="8" t="str">
        <f>IFERROR(IF(Inf.!$C$10="Onsight",IF(K97="TOP",10^7+(10-I97)+(3-J97)*10,K97*10^5+(3-J97)*10),IF(K97="TOP",10^7+(3-J97)*10,K97*10^5+(3-J97)*10)),"")</f>
        <v/>
      </c>
      <c r="M97" s="8" t="str">
        <f t="shared" si="4"/>
        <v/>
      </c>
      <c r="N97" s="8" t="str">
        <f>IFERROR(M97*100+Rec.!I90,"")</f>
        <v/>
      </c>
      <c r="O97" s="8" t="str">
        <f t="shared" si="5"/>
        <v/>
      </c>
    </row>
    <row r="98" spans="1:15" ht="21.95" customHeight="1">
      <c r="A98" s="19" t="str">
        <f t="shared" si="3"/>
        <v/>
      </c>
      <c r="B98" s="20" t="str">
        <f>IF(ROW()-8&gt;Inf.!$I$10,"",ROW()-8)</f>
        <v/>
      </c>
      <c r="C98" s="21" t="str">
        <f>IF(B98&gt;Inf.!$I$10,"",VLOOKUP(B98,Rec.!C:H,3,FALSE))</f>
        <v/>
      </c>
      <c r="D98" s="21" t="str">
        <f>IF(B98&gt;Inf.!$I$10,"",VLOOKUP(B98,Rec.!C:H,4,FALSE))</f>
        <v/>
      </c>
      <c r="E98" s="20" t="str">
        <f>IF(B98&gt;Inf.!$I$10,"",VLOOKUP(B98,Rec.!C:H,5,FALSE))</f>
        <v/>
      </c>
      <c r="F98" s="20" t="str">
        <f>IF(B98&gt;Inf.!$I$10,"",VLOOKUP(B98,Rec.!C:H,6,FALSE))</f>
        <v/>
      </c>
      <c r="G98" s="50"/>
      <c r="H98" s="50"/>
      <c r="I98" s="51"/>
      <c r="J98" s="50"/>
      <c r="K98" s="22" t="str">
        <f>IFERROR(IF(B98&gt;Inf.!$I$10,"",H98),"")</f>
        <v/>
      </c>
      <c r="L98" s="8" t="str">
        <f>IFERROR(IF(Inf.!$C$10="Onsight",IF(K98="TOP",10^7+(10-I98)+(3-J98)*10,K98*10^5+(3-J98)*10),IF(K98="TOP",10^7+(3-J98)*10,K98*10^5+(3-J98)*10)),"")</f>
        <v/>
      </c>
      <c r="M98" s="8" t="str">
        <f t="shared" si="4"/>
        <v/>
      </c>
      <c r="N98" s="8" t="str">
        <f>IFERROR(M98*100+Rec.!I91,"")</f>
        <v/>
      </c>
      <c r="O98" s="8" t="str">
        <f t="shared" si="5"/>
        <v/>
      </c>
    </row>
    <row r="99" spans="1:15" ht="21.95" customHeight="1">
      <c r="A99" s="19" t="str">
        <f t="shared" si="3"/>
        <v/>
      </c>
      <c r="B99" s="20" t="str">
        <f>IF(ROW()-8&gt;Inf.!$I$10,"",ROW()-8)</f>
        <v/>
      </c>
      <c r="C99" s="21" t="str">
        <f>IF(B99&gt;Inf.!$I$10,"",VLOOKUP(B99,Rec.!C:H,3,FALSE))</f>
        <v/>
      </c>
      <c r="D99" s="21" t="str">
        <f>IF(B99&gt;Inf.!$I$10,"",VLOOKUP(B99,Rec.!C:H,4,FALSE))</f>
        <v/>
      </c>
      <c r="E99" s="20" t="str">
        <f>IF(B99&gt;Inf.!$I$10,"",VLOOKUP(B99,Rec.!C:H,5,FALSE))</f>
        <v/>
      </c>
      <c r="F99" s="20" t="str">
        <f>IF(B99&gt;Inf.!$I$10,"",VLOOKUP(B99,Rec.!C:H,6,FALSE))</f>
        <v/>
      </c>
      <c r="G99" s="50"/>
      <c r="H99" s="50"/>
      <c r="I99" s="51"/>
      <c r="J99" s="50"/>
      <c r="K99" s="22" t="str">
        <f>IFERROR(IF(B99&gt;Inf.!$I$10,"",H99),"")</f>
        <v/>
      </c>
      <c r="L99" s="8" t="str">
        <f>IFERROR(IF(Inf.!$C$10="Onsight",IF(K99="TOP",10^7+(10-I99)+(3-J99)*10,K99*10^5+(3-J99)*10),IF(K99="TOP",10^7+(3-J99)*10,K99*10^5+(3-J99)*10)),"")</f>
        <v/>
      </c>
      <c r="M99" s="8" t="str">
        <f t="shared" si="4"/>
        <v/>
      </c>
      <c r="N99" s="8" t="str">
        <f>IFERROR(M99*100+Rec.!I92,"")</f>
        <v/>
      </c>
      <c r="O99" s="8" t="str">
        <f t="shared" si="5"/>
        <v/>
      </c>
    </row>
    <row r="100" spans="1:15" ht="21.95" customHeight="1">
      <c r="A100" s="19" t="str">
        <f t="shared" si="3"/>
        <v/>
      </c>
      <c r="B100" s="20" t="str">
        <f>IF(ROW()-8&gt;Inf.!$I$10,"",ROW()-8)</f>
        <v/>
      </c>
      <c r="C100" s="21" t="str">
        <f>IF(B100&gt;Inf.!$I$10,"",VLOOKUP(B100,Rec.!C:H,3,FALSE))</f>
        <v/>
      </c>
      <c r="D100" s="21" t="str">
        <f>IF(B100&gt;Inf.!$I$10,"",VLOOKUP(B100,Rec.!C:H,4,FALSE))</f>
        <v/>
      </c>
      <c r="E100" s="20" t="str">
        <f>IF(B100&gt;Inf.!$I$10,"",VLOOKUP(B100,Rec.!C:H,5,FALSE))</f>
        <v/>
      </c>
      <c r="F100" s="20" t="str">
        <f>IF(B100&gt;Inf.!$I$10,"",VLOOKUP(B100,Rec.!C:H,6,FALSE))</f>
        <v/>
      </c>
      <c r="G100" s="50"/>
      <c r="H100" s="50"/>
      <c r="I100" s="51"/>
      <c r="J100" s="50"/>
      <c r="K100" s="22" t="str">
        <f>IFERROR(IF(B100&gt;Inf.!$I$10,"",H100),"")</f>
        <v/>
      </c>
      <c r="L100" s="8" t="str">
        <f>IFERROR(IF(Inf.!$C$10="Onsight",IF(K100="TOP",10^7+(10-I100)+(3-J100)*10,K100*10^5+(3-J100)*10),IF(K100="TOP",10^7+(3-J100)*10,K100*10^5+(3-J100)*10)),"")</f>
        <v/>
      </c>
      <c r="M100" s="8" t="str">
        <f t="shared" si="4"/>
        <v/>
      </c>
      <c r="N100" s="8" t="str">
        <f>IFERROR(M100*100+Rec.!I93,"")</f>
        <v/>
      </c>
      <c r="O100" s="8" t="str">
        <f t="shared" si="5"/>
        <v/>
      </c>
    </row>
    <row r="101" spans="1:15" ht="21.95" customHeight="1">
      <c r="A101" s="19" t="str">
        <f t="shared" si="3"/>
        <v/>
      </c>
      <c r="B101" s="20" t="str">
        <f>IF(ROW()-8&gt;Inf.!$I$10,"",ROW()-8)</f>
        <v/>
      </c>
      <c r="C101" s="21" t="str">
        <f>IF(B101&gt;Inf.!$I$10,"",VLOOKUP(B101,Rec.!C:H,3,FALSE))</f>
        <v/>
      </c>
      <c r="D101" s="21" t="str">
        <f>IF(B101&gt;Inf.!$I$10,"",VLOOKUP(B101,Rec.!C:H,4,FALSE))</f>
        <v/>
      </c>
      <c r="E101" s="20" t="str">
        <f>IF(B101&gt;Inf.!$I$10,"",VLOOKUP(B101,Rec.!C:H,5,FALSE))</f>
        <v/>
      </c>
      <c r="F101" s="20" t="str">
        <f>IF(B101&gt;Inf.!$I$10,"",VLOOKUP(B101,Rec.!C:H,6,FALSE))</f>
        <v/>
      </c>
      <c r="G101" s="50"/>
      <c r="H101" s="50"/>
      <c r="I101" s="51"/>
      <c r="J101" s="50"/>
      <c r="K101" s="22" t="str">
        <f>IFERROR(IF(B101&gt;Inf.!$I$10,"",H101),"")</f>
        <v/>
      </c>
      <c r="L101" s="8" t="str">
        <f>IFERROR(IF(Inf.!$C$10="Onsight",IF(K101="TOP",10^7+(10-I101)+(3-J101)*10,K101*10^5+(3-J101)*10),IF(K101="TOP",10^7+(3-J101)*10,K101*10^5+(3-J101)*10)),"")</f>
        <v/>
      </c>
      <c r="M101" s="8" t="str">
        <f t="shared" si="4"/>
        <v/>
      </c>
      <c r="N101" s="8" t="str">
        <f>IFERROR(M101*100+Rec.!I94,"")</f>
        <v/>
      </c>
      <c r="O101" s="8" t="str">
        <f t="shared" si="5"/>
        <v/>
      </c>
    </row>
    <row r="102" spans="1:15" ht="21.95" customHeight="1">
      <c r="A102" s="19" t="str">
        <f t="shared" si="3"/>
        <v/>
      </c>
      <c r="B102" s="20" t="str">
        <f>IF(ROW()-8&gt;Inf.!$I$10,"",ROW()-8)</f>
        <v/>
      </c>
      <c r="C102" s="21" t="str">
        <f>IF(B102&gt;Inf.!$I$10,"",VLOOKUP(B102,Rec.!C:H,3,FALSE))</f>
        <v/>
      </c>
      <c r="D102" s="21" t="str">
        <f>IF(B102&gt;Inf.!$I$10,"",VLOOKUP(B102,Rec.!C:H,4,FALSE))</f>
        <v/>
      </c>
      <c r="E102" s="20" t="str">
        <f>IF(B102&gt;Inf.!$I$10,"",VLOOKUP(B102,Rec.!C:H,5,FALSE))</f>
        <v/>
      </c>
      <c r="F102" s="20" t="str">
        <f>IF(B102&gt;Inf.!$I$10,"",VLOOKUP(B102,Rec.!C:H,6,FALSE))</f>
        <v/>
      </c>
      <c r="G102" s="50"/>
      <c r="H102" s="50"/>
      <c r="I102" s="51"/>
      <c r="J102" s="50"/>
      <c r="K102" s="22" t="str">
        <f>IFERROR(IF(B102&gt;Inf.!$I$10,"",H102),"")</f>
        <v/>
      </c>
      <c r="L102" s="8" t="str">
        <f>IFERROR(IF(Inf.!$C$10="Onsight",IF(K102="TOP",10^7+(10-I102)+(3-J102)*10,K102*10^5+(3-J102)*10),IF(K102="TOP",10^7+(3-J102)*10,K102*10^5+(3-J102)*10)),"")</f>
        <v/>
      </c>
      <c r="M102" s="8" t="str">
        <f t="shared" si="4"/>
        <v/>
      </c>
      <c r="N102" s="8" t="str">
        <f>IFERROR(M102*100+Rec.!I95,"")</f>
        <v/>
      </c>
      <c r="O102" s="8" t="str">
        <f t="shared" si="5"/>
        <v/>
      </c>
    </row>
    <row r="103" spans="1:15" ht="21.95" customHeight="1">
      <c r="A103" s="19" t="str">
        <f t="shared" si="3"/>
        <v/>
      </c>
      <c r="B103" s="20" t="str">
        <f>IF(ROW()-8&gt;Inf.!$I$10,"",ROW()-8)</f>
        <v/>
      </c>
      <c r="C103" s="21" t="str">
        <f>IF(B103&gt;Inf.!$I$10,"",VLOOKUP(B103,Rec.!C:H,3,FALSE))</f>
        <v/>
      </c>
      <c r="D103" s="21" t="str">
        <f>IF(B103&gt;Inf.!$I$10,"",VLOOKUP(B103,Rec.!C:H,4,FALSE))</f>
        <v/>
      </c>
      <c r="E103" s="20" t="str">
        <f>IF(B103&gt;Inf.!$I$10,"",VLOOKUP(B103,Rec.!C:H,5,FALSE))</f>
        <v/>
      </c>
      <c r="F103" s="20" t="str">
        <f>IF(B103&gt;Inf.!$I$10,"",VLOOKUP(B103,Rec.!C:H,6,FALSE))</f>
        <v/>
      </c>
      <c r="G103" s="50"/>
      <c r="H103" s="50"/>
      <c r="I103" s="51"/>
      <c r="J103" s="50"/>
      <c r="K103" s="22" t="str">
        <f>IFERROR(IF(B103&gt;Inf.!$I$10,"",H103),"")</f>
        <v/>
      </c>
      <c r="L103" s="8" t="str">
        <f>IFERROR(IF(Inf.!$C$10="Onsight",IF(K103="TOP",10^7+(10-I103)+(3-J103)*10,K103*10^5+(3-J103)*10),IF(K103="TOP",10^7+(3-J103)*10,K103*10^5+(3-J103)*10)),"")</f>
        <v/>
      </c>
      <c r="M103" s="8" t="str">
        <f t="shared" si="4"/>
        <v/>
      </c>
      <c r="N103" s="8" t="str">
        <f>IFERROR(M103*100+Rec.!I96,"")</f>
        <v/>
      </c>
      <c r="O103" s="8" t="str">
        <f t="shared" si="5"/>
        <v/>
      </c>
    </row>
    <row r="104" spans="1:15" ht="21.95" customHeight="1">
      <c r="A104" s="19" t="str">
        <f t="shared" si="3"/>
        <v/>
      </c>
      <c r="B104" s="20" t="str">
        <f>IF(ROW()-8&gt;Inf.!$I$10,"",ROW()-8)</f>
        <v/>
      </c>
      <c r="C104" s="21" t="str">
        <f>IF(B104&gt;Inf.!$I$10,"",VLOOKUP(B104,Rec.!C:H,3,FALSE))</f>
        <v/>
      </c>
      <c r="D104" s="21" t="str">
        <f>IF(B104&gt;Inf.!$I$10,"",VLOOKUP(B104,Rec.!C:H,4,FALSE))</f>
        <v/>
      </c>
      <c r="E104" s="20" t="str">
        <f>IF(B104&gt;Inf.!$I$10,"",VLOOKUP(B104,Rec.!C:H,5,FALSE))</f>
        <v/>
      </c>
      <c r="F104" s="20" t="str">
        <f>IF(B104&gt;Inf.!$I$10,"",VLOOKUP(B104,Rec.!C:H,6,FALSE))</f>
        <v/>
      </c>
      <c r="G104" s="50"/>
      <c r="H104" s="50"/>
      <c r="I104" s="51"/>
      <c r="J104" s="50"/>
      <c r="K104" s="22" t="str">
        <f>IFERROR(IF(B104&gt;Inf.!$I$10,"",H104),"")</f>
        <v/>
      </c>
      <c r="L104" s="8" t="str">
        <f>IFERROR(IF(Inf.!$C$10="Onsight",IF(K104="TOP",10^7+(10-I104)+(3-J104)*10,K104*10^5+(3-J104)*10),IF(K104="TOP",10^7+(3-J104)*10,K104*10^5+(3-J104)*10)),"")</f>
        <v/>
      </c>
      <c r="M104" s="8" t="str">
        <f t="shared" si="4"/>
        <v/>
      </c>
      <c r="N104" s="8" t="str">
        <f>IFERROR(M104*100+Rec.!I97,"")</f>
        <v/>
      </c>
      <c r="O104" s="8" t="str">
        <f t="shared" si="5"/>
        <v/>
      </c>
    </row>
    <row r="105" spans="1:15" ht="21.95" customHeight="1">
      <c r="A105" s="19" t="str">
        <f t="shared" si="3"/>
        <v/>
      </c>
      <c r="B105" s="20" t="str">
        <f>IF(ROW()-8&gt;Inf.!$I$10,"",ROW()-8)</f>
        <v/>
      </c>
      <c r="C105" s="21" t="str">
        <f>IF(B105&gt;Inf.!$I$10,"",VLOOKUP(B105,Rec.!C:H,3,FALSE))</f>
        <v/>
      </c>
      <c r="D105" s="21" t="str">
        <f>IF(B105&gt;Inf.!$I$10,"",VLOOKUP(B105,Rec.!C:H,4,FALSE))</f>
        <v/>
      </c>
      <c r="E105" s="20" t="str">
        <f>IF(B105&gt;Inf.!$I$10,"",VLOOKUP(B105,Rec.!C:H,5,FALSE))</f>
        <v/>
      </c>
      <c r="F105" s="20" t="str">
        <f>IF(B105&gt;Inf.!$I$10,"",VLOOKUP(B105,Rec.!C:H,6,FALSE))</f>
        <v/>
      </c>
      <c r="G105" s="50"/>
      <c r="H105" s="50"/>
      <c r="I105" s="51"/>
      <c r="J105" s="50"/>
      <c r="K105" s="22" t="str">
        <f>IFERROR(IF(B105&gt;Inf.!$I$10,"",H105),"")</f>
        <v/>
      </c>
      <c r="L105" s="8" t="str">
        <f>IFERROR(IF(Inf.!$C$10="Onsight",IF(K105="TOP",10^7+(10-I105)+(3-J105)*10,K105*10^5+(3-J105)*10),IF(K105="TOP",10^7+(3-J105)*10,K105*10^5+(3-J105)*10)),"")</f>
        <v/>
      </c>
      <c r="M105" s="8" t="str">
        <f t="shared" si="4"/>
        <v/>
      </c>
      <c r="N105" s="8" t="str">
        <f>IFERROR(M105*100+Rec.!I98,"")</f>
        <v/>
      </c>
      <c r="O105" s="8" t="str">
        <f t="shared" si="5"/>
        <v/>
      </c>
    </row>
    <row r="106" spans="1:15" ht="21.95" customHeight="1">
      <c r="A106" s="19" t="str">
        <f t="shared" si="3"/>
        <v/>
      </c>
      <c r="B106" s="20" t="str">
        <f>IF(ROW()-8&gt;Inf.!$I$10,"",ROW()-8)</f>
        <v/>
      </c>
      <c r="C106" s="21" t="str">
        <f>IF(B106&gt;Inf.!$I$10,"",VLOOKUP(B106,Rec.!C:H,3,FALSE))</f>
        <v/>
      </c>
      <c r="D106" s="21" t="str">
        <f>IF(B106&gt;Inf.!$I$10,"",VLOOKUP(B106,Rec.!C:H,4,FALSE))</f>
        <v/>
      </c>
      <c r="E106" s="20" t="str">
        <f>IF(B106&gt;Inf.!$I$10,"",VLOOKUP(B106,Rec.!C:H,5,FALSE))</f>
        <v/>
      </c>
      <c r="F106" s="20" t="str">
        <f>IF(B106&gt;Inf.!$I$10,"",VLOOKUP(B106,Rec.!C:H,6,FALSE))</f>
        <v/>
      </c>
      <c r="G106" s="50"/>
      <c r="H106" s="50"/>
      <c r="I106" s="51"/>
      <c r="J106" s="50"/>
      <c r="K106" s="22" t="str">
        <f>IFERROR(IF(B106&gt;Inf.!$I$10,"",H106),"")</f>
        <v/>
      </c>
      <c r="L106" s="8" t="str">
        <f>IFERROR(IF(Inf.!$C$10="Onsight",IF(K106="TOP",10^7+(10-I106)+(3-J106)*10,K106*10^5+(3-J106)*10),IF(K106="TOP",10^7+(3-J106)*10,K106*10^5+(3-J106)*10)),"")</f>
        <v/>
      </c>
      <c r="M106" s="8" t="str">
        <f t="shared" si="4"/>
        <v/>
      </c>
      <c r="N106" s="8" t="str">
        <f>IFERROR(M106*100+Rec.!I99,"")</f>
        <v/>
      </c>
      <c r="O106" s="8" t="str">
        <f t="shared" si="5"/>
        <v/>
      </c>
    </row>
    <row r="107" spans="1:15" ht="21.95" customHeight="1">
      <c r="A107" s="19" t="str">
        <f t="shared" si="3"/>
        <v/>
      </c>
      <c r="B107" s="20" t="str">
        <f>IF(ROW()-8&gt;Inf.!$I$10,"",ROW()-8)</f>
        <v/>
      </c>
      <c r="C107" s="21" t="str">
        <f>IF(B107&gt;Inf.!$I$10,"",VLOOKUP(B107,Rec.!C:H,3,FALSE))</f>
        <v/>
      </c>
      <c r="D107" s="21" t="str">
        <f>IF(B107&gt;Inf.!$I$10,"",VLOOKUP(B107,Rec.!C:H,4,FALSE))</f>
        <v/>
      </c>
      <c r="E107" s="20" t="str">
        <f>IF(B107&gt;Inf.!$I$10,"",VLOOKUP(B107,Rec.!C:H,5,FALSE))</f>
        <v/>
      </c>
      <c r="F107" s="20" t="str">
        <f>IF(B107&gt;Inf.!$I$10,"",VLOOKUP(B107,Rec.!C:H,6,FALSE))</f>
        <v/>
      </c>
      <c r="G107" s="50"/>
      <c r="H107" s="50"/>
      <c r="I107" s="51"/>
      <c r="J107" s="50"/>
      <c r="K107" s="22" t="str">
        <f>IFERROR(IF(B107&gt;Inf.!$I$10,"",H107),"")</f>
        <v/>
      </c>
      <c r="L107" s="8" t="str">
        <f>IFERROR(IF(Inf.!$C$10="Onsight",IF(K107="TOP",10^7+(10-I107)+(3-J107)*10,K107*10^5+(3-J107)*10),IF(K107="TOP",10^7+(3-J107)*10,K107*10^5+(3-J107)*10)),"")</f>
        <v/>
      </c>
      <c r="M107" s="8" t="str">
        <f t="shared" si="4"/>
        <v/>
      </c>
      <c r="N107" s="8" t="str">
        <f>IFERROR(M107*100+Rec.!I100,"")</f>
        <v/>
      </c>
      <c r="O107" s="8" t="str">
        <f t="shared" si="5"/>
        <v/>
      </c>
    </row>
    <row r="108" spans="1:15" ht="21.95" customHeight="1">
      <c r="A108" s="19" t="str">
        <f t="shared" si="3"/>
        <v/>
      </c>
      <c r="B108" s="20" t="str">
        <f>IF(ROW()-8&gt;Inf.!$I$10,"",ROW()-8)</f>
        <v/>
      </c>
      <c r="C108" s="21" t="str">
        <f>IF(B108&gt;Inf.!$I$10,"",VLOOKUP(B108,Rec.!C:H,3,FALSE))</f>
        <v/>
      </c>
      <c r="D108" s="21" t="str">
        <f>IF(B108&gt;Inf.!$I$10,"",VLOOKUP(B108,Rec.!C:H,4,FALSE))</f>
        <v/>
      </c>
      <c r="E108" s="20" t="str">
        <f>IF(B108&gt;Inf.!$I$10,"",VLOOKUP(B108,Rec.!C:H,5,FALSE))</f>
        <v/>
      </c>
      <c r="F108" s="20" t="str">
        <f>IF(B108&gt;Inf.!$I$10,"",VLOOKUP(B108,Rec.!C:H,6,FALSE))</f>
        <v/>
      </c>
      <c r="G108" s="50"/>
      <c r="H108" s="50"/>
      <c r="I108" s="51"/>
      <c r="J108" s="50"/>
      <c r="K108" s="22" t="str">
        <f>IFERROR(IF(B108&gt;Inf.!$I$10,"",H108),"")</f>
        <v/>
      </c>
      <c r="L108" s="8" t="str">
        <f>IFERROR(IF(Inf.!$C$10="Onsight",IF(K108="TOP",10^7+(10-I108)+(3-J108)*10,K108*10^5+(3-J108)*10),IF(K108="TOP",10^7+(3-J108)*10,K108*10^5+(3-J108)*10)),"")</f>
        <v/>
      </c>
      <c r="M108" s="8" t="str">
        <f t="shared" si="4"/>
        <v/>
      </c>
      <c r="N108" s="8" t="str">
        <f>IFERROR(M108*100+Rec.!I101,"")</f>
        <v/>
      </c>
      <c r="O108" s="8" t="str">
        <f t="shared" si="5"/>
        <v/>
      </c>
    </row>
    <row r="109" spans="1:15" ht="21.95" customHeight="1">
      <c r="A109" s="19" t="str">
        <f t="shared" si="3"/>
        <v/>
      </c>
      <c r="B109" s="20" t="str">
        <f>IF(ROW()-8&gt;Inf.!$I$10,"",ROW()-8)</f>
        <v/>
      </c>
      <c r="C109" s="21" t="str">
        <f>IF(B109&gt;Inf.!$I$10,"",VLOOKUP(B109,Rec.!C:H,3,FALSE))</f>
        <v/>
      </c>
      <c r="D109" s="21" t="str">
        <f>IF(B109&gt;Inf.!$I$10,"",VLOOKUP(B109,Rec.!C:H,4,FALSE))</f>
        <v/>
      </c>
      <c r="E109" s="20" t="str">
        <f>IF(B109&gt;Inf.!$I$10,"",VLOOKUP(B109,Rec.!C:H,5,FALSE))</f>
        <v/>
      </c>
      <c r="F109" s="20" t="str">
        <f>IF(B109&gt;Inf.!$I$10,"",VLOOKUP(B109,Rec.!C:H,6,FALSE))</f>
        <v/>
      </c>
      <c r="G109" s="50"/>
      <c r="H109" s="50"/>
      <c r="I109" s="51"/>
      <c r="J109" s="50"/>
      <c r="K109" s="22" t="str">
        <f>IFERROR(IF(B109&gt;Inf.!$I$10,"",H109),"")</f>
        <v/>
      </c>
      <c r="L109" s="8" t="str">
        <f>IFERROR(IF(Inf.!$C$10="Onsight",IF(K109="TOP",10^7+(10-I109)+(3-J109)*10,K109*10^5+(3-J109)*10),IF(K109="TOP",10^7+(3-J109)*10,K109*10^5+(3-J109)*10)),"")</f>
        <v/>
      </c>
      <c r="M109" s="8" t="str">
        <f t="shared" si="4"/>
        <v/>
      </c>
      <c r="N109" s="8" t="str">
        <f>IFERROR(M109*100+Rec.!I102,"")</f>
        <v/>
      </c>
      <c r="O109" s="8" t="str">
        <f t="shared" si="5"/>
        <v/>
      </c>
    </row>
    <row r="110" spans="1:15" ht="21.95" customHeight="1">
      <c r="A110" s="19" t="str">
        <f t="shared" si="3"/>
        <v/>
      </c>
      <c r="B110" s="20" t="str">
        <f>IF(ROW()-8&gt;Inf.!$I$10,"",ROW()-8)</f>
        <v/>
      </c>
      <c r="C110" s="21" t="str">
        <f>IF(B110&gt;Inf.!$I$10,"",VLOOKUP(B110,Rec.!C:H,3,FALSE))</f>
        <v/>
      </c>
      <c r="D110" s="21" t="str">
        <f>IF(B110&gt;Inf.!$I$10,"",VLOOKUP(B110,Rec.!C:H,4,FALSE))</f>
        <v/>
      </c>
      <c r="E110" s="20" t="str">
        <f>IF(B110&gt;Inf.!$I$10,"",VLOOKUP(B110,Rec.!C:H,5,FALSE))</f>
        <v/>
      </c>
      <c r="F110" s="20" t="str">
        <f>IF(B110&gt;Inf.!$I$10,"",VLOOKUP(B110,Rec.!C:H,6,FALSE))</f>
        <v/>
      </c>
      <c r="G110" s="50"/>
      <c r="H110" s="50"/>
      <c r="I110" s="51"/>
      <c r="J110" s="50"/>
      <c r="K110" s="22" t="str">
        <f>IFERROR(IF(B110&gt;Inf.!$I$10,"",H110),"")</f>
        <v/>
      </c>
      <c r="L110" s="8" t="str">
        <f>IFERROR(IF(Inf.!$C$10="Onsight",IF(K110="TOP",10^7+(10-I110)+(3-J110)*10,K110*10^5+(3-J110)*10),IF(K110="TOP",10^7+(3-J110)*10,K110*10^5+(3-J110)*10)),"")</f>
        <v/>
      </c>
      <c r="M110" s="8" t="str">
        <f t="shared" si="4"/>
        <v/>
      </c>
      <c r="N110" s="8" t="str">
        <f>IFERROR(M110*100+Rec.!I103,"")</f>
        <v/>
      </c>
      <c r="O110" s="8" t="str">
        <f t="shared" si="5"/>
        <v/>
      </c>
    </row>
    <row r="111" spans="1:15" ht="21.95" customHeight="1">
      <c r="A111" s="19" t="str">
        <f t="shared" si="3"/>
        <v/>
      </c>
      <c r="B111" s="20" t="str">
        <f>IF(ROW()-8&gt;Inf.!$I$10,"",ROW()-8)</f>
        <v/>
      </c>
      <c r="C111" s="21" t="str">
        <f>IF(B111&gt;Inf.!$I$10,"",VLOOKUP(B111,Rec.!C:H,3,FALSE))</f>
        <v/>
      </c>
      <c r="D111" s="21" t="str">
        <f>IF(B111&gt;Inf.!$I$10,"",VLOOKUP(B111,Rec.!C:H,4,FALSE))</f>
        <v/>
      </c>
      <c r="E111" s="20" t="str">
        <f>IF(B111&gt;Inf.!$I$10,"",VLOOKUP(B111,Rec.!C:H,5,FALSE))</f>
        <v/>
      </c>
      <c r="F111" s="20" t="str">
        <f>IF(B111&gt;Inf.!$I$10,"",VLOOKUP(B111,Rec.!C:H,6,FALSE))</f>
        <v/>
      </c>
      <c r="G111" s="50"/>
      <c r="H111" s="50"/>
      <c r="I111" s="51"/>
      <c r="J111" s="50"/>
      <c r="K111" s="22" t="str">
        <f>IFERROR(IF(B111&gt;Inf.!$I$10,"",H111),"")</f>
        <v/>
      </c>
      <c r="L111" s="8" t="str">
        <f>IFERROR(IF(Inf.!$C$10="Onsight",IF(K111="TOP",10^7+(10-I111)+(3-J111)*10,K111*10^5+(3-J111)*10),IF(K111="TOP",10^7+(3-J111)*10,K111*10^5+(3-J111)*10)),"")</f>
        <v/>
      </c>
      <c r="M111" s="8" t="str">
        <f t="shared" si="4"/>
        <v/>
      </c>
      <c r="N111" s="8" t="str">
        <f>IFERROR(M111*100+Rec.!I104,"")</f>
        <v/>
      </c>
      <c r="O111" s="8" t="str">
        <f t="shared" si="5"/>
        <v/>
      </c>
    </row>
    <row r="112" spans="1:15" ht="21.95" customHeight="1">
      <c r="A112" s="19" t="str">
        <f t="shared" si="3"/>
        <v/>
      </c>
      <c r="B112" s="20" t="str">
        <f>IF(ROW()-8&gt;Inf.!$I$10,"",ROW()-8)</f>
        <v/>
      </c>
      <c r="C112" s="21" t="str">
        <f>IF(B112&gt;Inf.!$I$10,"",VLOOKUP(B112,Rec.!C:H,3,FALSE))</f>
        <v/>
      </c>
      <c r="D112" s="21" t="str">
        <f>IF(B112&gt;Inf.!$I$10,"",VLOOKUP(B112,Rec.!C:H,4,FALSE))</f>
        <v/>
      </c>
      <c r="E112" s="20" t="str">
        <f>IF(B112&gt;Inf.!$I$10,"",VLOOKUP(B112,Rec.!C:H,5,FALSE))</f>
        <v/>
      </c>
      <c r="F112" s="20" t="str">
        <f>IF(B112&gt;Inf.!$I$10,"",VLOOKUP(B112,Rec.!C:H,6,FALSE))</f>
        <v/>
      </c>
      <c r="G112" s="50"/>
      <c r="H112" s="50"/>
      <c r="I112" s="51"/>
      <c r="J112" s="50"/>
      <c r="K112" s="22" t="str">
        <f>IFERROR(IF(B112&gt;Inf.!$I$10,"",H112),"")</f>
        <v/>
      </c>
      <c r="L112" s="8" t="str">
        <f>IFERROR(IF(Inf.!$C$10="Onsight",IF(K112="TOP",10^7+(10-I112)+(3-J112)*10,K112*10^5+(3-J112)*10),IF(K112="TOP",10^7+(3-J112)*10,K112*10^5+(3-J112)*10)),"")</f>
        <v/>
      </c>
      <c r="M112" s="8" t="str">
        <f t="shared" si="4"/>
        <v/>
      </c>
      <c r="N112" s="8" t="str">
        <f>IFERROR(M112*100+Rec.!I105,"")</f>
        <v/>
      </c>
      <c r="O112" s="8" t="str">
        <f t="shared" si="5"/>
        <v/>
      </c>
    </row>
    <row r="113" spans="1:15" ht="21.95" customHeight="1">
      <c r="A113" s="19" t="str">
        <f t="shared" si="3"/>
        <v/>
      </c>
      <c r="B113" s="20" t="str">
        <f>IF(ROW()-8&gt;Inf.!$I$10,"",ROW()-8)</f>
        <v/>
      </c>
      <c r="C113" s="21" t="str">
        <f>IF(B113&gt;Inf.!$I$10,"",VLOOKUP(B113,Rec.!C:H,3,FALSE))</f>
        <v/>
      </c>
      <c r="D113" s="21" t="str">
        <f>IF(B113&gt;Inf.!$I$10,"",VLOOKUP(B113,Rec.!C:H,4,FALSE))</f>
        <v/>
      </c>
      <c r="E113" s="20" t="str">
        <f>IF(B113&gt;Inf.!$I$10,"",VLOOKUP(B113,Rec.!C:H,5,FALSE))</f>
        <v/>
      </c>
      <c r="F113" s="20" t="str">
        <f>IF(B113&gt;Inf.!$I$10,"",VLOOKUP(B113,Rec.!C:H,6,FALSE))</f>
        <v/>
      </c>
      <c r="G113" s="50"/>
      <c r="H113" s="50"/>
      <c r="I113" s="51"/>
      <c r="J113" s="50"/>
      <c r="K113" s="22" t="str">
        <f>IFERROR(IF(B113&gt;Inf.!$I$10,"",H113),"")</f>
        <v/>
      </c>
      <c r="L113" s="8" t="str">
        <f>IFERROR(IF(Inf.!$C$10="Onsight",IF(K113="TOP",10^7+(10-I113)+(3-J113)*10,K113*10^5+(3-J113)*10),IF(K113="TOP",10^7+(3-J113)*10,K113*10^5+(3-J113)*10)),"")</f>
        <v/>
      </c>
      <c r="M113" s="8" t="str">
        <f t="shared" si="4"/>
        <v/>
      </c>
      <c r="N113" s="8" t="str">
        <f>IFERROR(M113*100+Rec.!I106,"")</f>
        <v/>
      </c>
      <c r="O113" s="8" t="str">
        <f t="shared" si="5"/>
        <v/>
      </c>
    </row>
    <row r="114" spans="1:15" ht="21.95" customHeight="1">
      <c r="A114" s="19" t="str">
        <f t="shared" si="3"/>
        <v/>
      </c>
      <c r="B114" s="20" t="str">
        <f>IF(ROW()-8&gt;Inf.!$I$10,"",ROW()-8)</f>
        <v/>
      </c>
      <c r="C114" s="21" t="str">
        <f>IF(B114&gt;Inf.!$I$10,"",VLOOKUP(B114,Rec.!C:H,3,FALSE))</f>
        <v/>
      </c>
      <c r="D114" s="21" t="str">
        <f>IF(B114&gt;Inf.!$I$10,"",VLOOKUP(B114,Rec.!C:H,4,FALSE))</f>
        <v/>
      </c>
      <c r="E114" s="20" t="str">
        <f>IF(B114&gt;Inf.!$I$10,"",VLOOKUP(B114,Rec.!C:H,5,FALSE))</f>
        <v/>
      </c>
      <c r="F114" s="20" t="str">
        <f>IF(B114&gt;Inf.!$I$10,"",VLOOKUP(B114,Rec.!C:H,6,FALSE))</f>
        <v/>
      </c>
      <c r="G114" s="50"/>
      <c r="H114" s="50"/>
      <c r="I114" s="51"/>
      <c r="J114" s="50"/>
      <c r="K114" s="22" t="str">
        <f>IFERROR(IF(B114&gt;Inf.!$I$10,"",H114),"")</f>
        <v/>
      </c>
      <c r="L114" s="8" t="str">
        <f>IFERROR(IF(Inf.!$C$10="Onsight",IF(K114="TOP",10^7+(10-I114)+(3-J114)*10,K114*10^5+(3-J114)*10),IF(K114="TOP",10^7+(3-J114)*10,K114*10^5+(3-J114)*10)),"")</f>
        <v/>
      </c>
      <c r="M114" s="8" t="str">
        <f t="shared" si="4"/>
        <v/>
      </c>
      <c r="N114" s="8" t="str">
        <f>IFERROR(M114*100+Rec.!I107,"")</f>
        <v/>
      </c>
      <c r="O114" s="8" t="str">
        <f t="shared" si="5"/>
        <v/>
      </c>
    </row>
    <row r="115" spans="1:15" ht="21.95" customHeight="1">
      <c r="A115" s="19" t="str">
        <f t="shared" si="3"/>
        <v/>
      </c>
      <c r="B115" s="20" t="str">
        <f>IF(ROW()-8&gt;Inf.!$I$10,"",ROW()-8)</f>
        <v/>
      </c>
      <c r="C115" s="21" t="str">
        <f>IF(B115&gt;Inf.!$I$10,"",VLOOKUP(B115,Rec.!C:H,3,FALSE))</f>
        <v/>
      </c>
      <c r="D115" s="21" t="str">
        <f>IF(B115&gt;Inf.!$I$10,"",VLOOKUP(B115,Rec.!C:H,4,FALSE))</f>
        <v/>
      </c>
      <c r="E115" s="20" t="str">
        <f>IF(B115&gt;Inf.!$I$10,"",VLOOKUP(B115,Rec.!C:H,5,FALSE))</f>
        <v/>
      </c>
      <c r="F115" s="20" t="str">
        <f>IF(B115&gt;Inf.!$I$10,"",VLOOKUP(B115,Rec.!C:H,6,FALSE))</f>
        <v/>
      </c>
      <c r="G115" s="50"/>
      <c r="H115" s="50"/>
      <c r="I115" s="51"/>
      <c r="J115" s="50"/>
      <c r="K115" s="22" t="str">
        <f>IFERROR(IF(B115&gt;Inf.!$I$10,"",H115),"")</f>
        <v/>
      </c>
      <c r="L115" s="8" t="str">
        <f>IFERROR(IF(Inf.!$C$10="Onsight",IF(K115="TOP",10^7+(10-I115)+(3-J115)*10,K115*10^5+(3-J115)*10),IF(K115="TOP",10^7+(3-J115)*10,K115*10^5+(3-J115)*10)),"")</f>
        <v/>
      </c>
      <c r="M115" s="8" t="str">
        <f t="shared" si="4"/>
        <v/>
      </c>
      <c r="N115" s="8" t="str">
        <f>IFERROR(M115*100+Rec.!I108,"")</f>
        <v/>
      </c>
      <c r="O115" s="8" t="str">
        <f t="shared" si="5"/>
        <v/>
      </c>
    </row>
    <row r="116" spans="1:15" ht="21.95" customHeight="1">
      <c r="A116" s="19" t="str">
        <f t="shared" si="3"/>
        <v/>
      </c>
      <c r="B116" s="20" t="str">
        <f>IF(ROW()-8&gt;Inf.!$I$10,"",ROW()-8)</f>
        <v/>
      </c>
      <c r="C116" s="21" t="str">
        <f>IF(B116&gt;Inf.!$I$10,"",VLOOKUP(B116,Rec.!C:H,3,FALSE))</f>
        <v/>
      </c>
      <c r="D116" s="21" t="str">
        <f>IF(B116&gt;Inf.!$I$10,"",VLOOKUP(B116,Rec.!C:H,4,FALSE))</f>
        <v/>
      </c>
      <c r="E116" s="20" t="str">
        <f>IF(B116&gt;Inf.!$I$10,"",VLOOKUP(B116,Rec.!C:H,5,FALSE))</f>
        <v/>
      </c>
      <c r="F116" s="20" t="str">
        <f>IF(B116&gt;Inf.!$I$10,"",VLOOKUP(B116,Rec.!C:H,6,FALSE))</f>
        <v/>
      </c>
      <c r="G116" s="50"/>
      <c r="H116" s="50"/>
      <c r="I116" s="51"/>
      <c r="J116" s="50"/>
      <c r="K116" s="22" t="str">
        <f>IFERROR(IF(B116&gt;Inf.!$I$10,"",H116),"")</f>
        <v/>
      </c>
      <c r="L116" s="8" t="str">
        <f>IFERROR(IF(Inf.!$C$10="Onsight",IF(K116="TOP",10^7+(10-I116)+(3-J116)*10,K116*10^5+(3-J116)*10),IF(K116="TOP",10^7+(3-J116)*10,K116*10^5+(3-J116)*10)),"")</f>
        <v/>
      </c>
      <c r="M116" s="8" t="str">
        <f t="shared" si="4"/>
        <v/>
      </c>
      <c r="N116" s="8" t="str">
        <f>IFERROR(M116*100+Rec.!I109,"")</f>
        <v/>
      </c>
      <c r="O116" s="8" t="str">
        <f t="shared" si="5"/>
        <v/>
      </c>
    </row>
    <row r="117" spans="1:15" ht="21.95" customHeight="1">
      <c r="A117" s="19" t="str">
        <f t="shared" si="3"/>
        <v/>
      </c>
      <c r="B117" s="20" t="str">
        <f>IF(ROW()-8&gt;Inf.!$I$10,"",ROW()-8)</f>
        <v/>
      </c>
      <c r="C117" s="21" t="str">
        <f>IF(B117&gt;Inf.!$I$10,"",VLOOKUP(B117,Rec.!C:H,3,FALSE))</f>
        <v/>
      </c>
      <c r="D117" s="21" t="str">
        <f>IF(B117&gt;Inf.!$I$10,"",VLOOKUP(B117,Rec.!C:H,4,FALSE))</f>
        <v/>
      </c>
      <c r="E117" s="20" t="str">
        <f>IF(B117&gt;Inf.!$I$10,"",VLOOKUP(B117,Rec.!C:H,5,FALSE))</f>
        <v/>
      </c>
      <c r="F117" s="20" t="str">
        <f>IF(B117&gt;Inf.!$I$10,"",VLOOKUP(B117,Rec.!C:H,6,FALSE))</f>
        <v/>
      </c>
      <c r="G117" s="50"/>
      <c r="H117" s="50"/>
      <c r="I117" s="51"/>
      <c r="J117" s="50"/>
      <c r="K117" s="22" t="str">
        <f>IFERROR(IF(B117&gt;Inf.!$I$10,"",H117),"")</f>
        <v/>
      </c>
      <c r="L117" s="8" t="str">
        <f>IFERROR(IF(Inf.!$C$10="Onsight",IF(K117="TOP",10^7+(10-I117)+(3-J117)*10,K117*10^5+(3-J117)*10),IF(K117="TOP",10^7+(3-J117)*10,K117*10^5+(3-J117)*10)),"")</f>
        <v/>
      </c>
      <c r="M117" s="8" t="str">
        <f t="shared" si="4"/>
        <v/>
      </c>
      <c r="N117" s="8" t="str">
        <f>IFERROR(M117*100+Rec.!I110,"")</f>
        <v/>
      </c>
      <c r="O117" s="8" t="str">
        <f t="shared" si="5"/>
        <v/>
      </c>
    </row>
    <row r="118" spans="1:15" ht="21.95" customHeight="1">
      <c r="A118" s="19" t="str">
        <f t="shared" si="3"/>
        <v/>
      </c>
      <c r="B118" s="20" t="str">
        <f>IF(ROW()-8&gt;Inf.!$I$10,"",ROW()-8)</f>
        <v/>
      </c>
      <c r="C118" s="21" t="str">
        <f>IF(B118&gt;Inf.!$I$10,"",VLOOKUP(B118,Rec.!C:H,3,FALSE))</f>
        <v/>
      </c>
      <c r="D118" s="21" t="str">
        <f>IF(B118&gt;Inf.!$I$10,"",VLOOKUP(B118,Rec.!C:H,4,FALSE))</f>
        <v/>
      </c>
      <c r="E118" s="20" t="str">
        <f>IF(B118&gt;Inf.!$I$10,"",VLOOKUP(B118,Rec.!C:H,5,FALSE))</f>
        <v/>
      </c>
      <c r="F118" s="20" t="str">
        <f>IF(B118&gt;Inf.!$I$10,"",VLOOKUP(B118,Rec.!C:H,6,FALSE))</f>
        <v/>
      </c>
      <c r="G118" s="50"/>
      <c r="H118" s="50"/>
      <c r="I118" s="51"/>
      <c r="J118" s="50"/>
      <c r="K118" s="22" t="str">
        <f>IFERROR(IF(B118&gt;Inf.!$I$10,"",H118),"")</f>
        <v/>
      </c>
      <c r="L118" s="8" t="str">
        <f>IFERROR(IF(Inf.!$C$10="Onsight",IF(K118="TOP",10^7+(10-I118)+(3-J118)*10,K118*10^5+(3-J118)*10),IF(K118="TOP",10^7+(3-J118)*10,K118*10^5+(3-J118)*10)),"")</f>
        <v/>
      </c>
      <c r="M118" s="8" t="str">
        <f t="shared" si="4"/>
        <v/>
      </c>
      <c r="N118" s="8" t="str">
        <f>IFERROR(M118*100+Rec.!I111,"")</f>
        <v/>
      </c>
      <c r="O118" s="8" t="str">
        <f t="shared" si="5"/>
        <v/>
      </c>
    </row>
    <row r="119" spans="1:15" ht="21.95" customHeight="1">
      <c r="A119" s="19" t="str">
        <f t="shared" si="3"/>
        <v/>
      </c>
      <c r="B119" s="20" t="str">
        <f>IF(ROW()-8&gt;Inf.!$I$10,"",ROW()-8)</f>
        <v/>
      </c>
      <c r="C119" s="21" t="str">
        <f>IF(B119&gt;Inf.!$I$10,"",VLOOKUP(B119,Rec.!C:H,3,FALSE))</f>
        <v/>
      </c>
      <c r="D119" s="21" t="str">
        <f>IF(B119&gt;Inf.!$I$10,"",VLOOKUP(B119,Rec.!C:H,4,FALSE))</f>
        <v/>
      </c>
      <c r="E119" s="20" t="str">
        <f>IF(B119&gt;Inf.!$I$10,"",VLOOKUP(B119,Rec.!C:H,5,FALSE))</f>
        <v/>
      </c>
      <c r="F119" s="20" t="str">
        <f>IF(B119&gt;Inf.!$I$10,"",VLOOKUP(B119,Rec.!C:H,6,FALSE))</f>
        <v/>
      </c>
      <c r="G119" s="50"/>
      <c r="H119" s="50"/>
      <c r="I119" s="51"/>
      <c r="J119" s="50"/>
      <c r="K119" s="22" t="str">
        <f>IFERROR(IF(B119&gt;Inf.!$I$10,"",H119),"")</f>
        <v/>
      </c>
      <c r="L119" s="8" t="str">
        <f>IFERROR(IF(Inf.!$C$10="Onsight",IF(K119="TOP",10^7+(10-I119)+(3-J119)*10,K119*10^5+(3-J119)*10),IF(K119="TOP",10^7+(3-J119)*10,K119*10^5+(3-J119)*10)),"")</f>
        <v/>
      </c>
      <c r="M119" s="8" t="str">
        <f t="shared" si="4"/>
        <v/>
      </c>
      <c r="N119" s="8" t="str">
        <f>IFERROR(M119*100+Rec.!I112,"")</f>
        <v/>
      </c>
      <c r="O119" s="8" t="str">
        <f t="shared" si="5"/>
        <v/>
      </c>
    </row>
    <row r="120" spans="1:15" ht="21.95" customHeight="1">
      <c r="A120" s="19" t="str">
        <f t="shared" si="3"/>
        <v/>
      </c>
      <c r="B120" s="20" t="str">
        <f>IF(ROW()-8&gt;Inf.!$I$10,"",ROW()-8)</f>
        <v/>
      </c>
      <c r="C120" s="21" t="str">
        <f>IF(B120&gt;Inf.!$I$10,"",VLOOKUP(B120,Rec.!C:H,3,FALSE))</f>
        <v/>
      </c>
      <c r="D120" s="21" t="str">
        <f>IF(B120&gt;Inf.!$I$10,"",VLOOKUP(B120,Rec.!C:H,4,FALSE))</f>
        <v/>
      </c>
      <c r="E120" s="20" t="str">
        <f>IF(B120&gt;Inf.!$I$10,"",VLOOKUP(B120,Rec.!C:H,5,FALSE))</f>
        <v/>
      </c>
      <c r="F120" s="20" t="str">
        <f>IF(B120&gt;Inf.!$I$10,"",VLOOKUP(B120,Rec.!C:H,6,FALSE))</f>
        <v/>
      </c>
      <c r="G120" s="50"/>
      <c r="H120" s="50"/>
      <c r="I120" s="51"/>
      <c r="J120" s="50"/>
      <c r="K120" s="22" t="str">
        <f>IFERROR(IF(B120&gt;Inf.!$I$10,"",H120),"")</f>
        <v/>
      </c>
      <c r="L120" s="8" t="str">
        <f>IFERROR(IF(Inf.!$C$10="Onsight",IF(K120="TOP",10^7+(10-I120)+(3-J120)*10,K120*10^5+(3-J120)*10),IF(K120="TOP",10^7+(3-J120)*10,K120*10^5+(3-J120)*10)),"")</f>
        <v/>
      </c>
      <c r="M120" s="8" t="str">
        <f t="shared" si="4"/>
        <v/>
      </c>
      <c r="N120" s="8" t="str">
        <f>IFERROR(M120*100+Rec.!I113,"")</f>
        <v/>
      </c>
      <c r="O120" s="8" t="str">
        <f t="shared" si="5"/>
        <v/>
      </c>
    </row>
    <row r="121" spans="1:15" ht="21.95" customHeight="1">
      <c r="A121" s="19" t="str">
        <f t="shared" si="3"/>
        <v/>
      </c>
      <c r="B121" s="20" t="str">
        <f>IF(ROW()-8&gt;Inf.!$I$10,"",ROW()-8)</f>
        <v/>
      </c>
      <c r="C121" s="21" t="str">
        <f>IF(B121&gt;Inf.!$I$10,"",VLOOKUP(B121,Rec.!C:H,3,FALSE))</f>
        <v/>
      </c>
      <c r="D121" s="21" t="str">
        <f>IF(B121&gt;Inf.!$I$10,"",VLOOKUP(B121,Rec.!C:H,4,FALSE))</f>
        <v/>
      </c>
      <c r="E121" s="20" t="str">
        <f>IF(B121&gt;Inf.!$I$10,"",VLOOKUP(B121,Rec.!C:H,5,FALSE))</f>
        <v/>
      </c>
      <c r="F121" s="20" t="str">
        <f>IF(B121&gt;Inf.!$I$10,"",VLOOKUP(B121,Rec.!C:H,6,FALSE))</f>
        <v/>
      </c>
      <c r="G121" s="50"/>
      <c r="H121" s="50"/>
      <c r="I121" s="51"/>
      <c r="J121" s="50"/>
      <c r="K121" s="22" t="str">
        <f>IFERROR(IF(B121&gt;Inf.!$I$10,"",H121),"")</f>
        <v/>
      </c>
      <c r="L121" s="8" t="str">
        <f>IFERROR(IF(Inf.!$C$10="Onsight",IF(K121="TOP",10^7+(10-I121)+(3-J121)*10,K121*10^5+(3-J121)*10),IF(K121="TOP",10^7+(3-J121)*10,K121*10^5+(3-J121)*10)),"")</f>
        <v/>
      </c>
      <c r="M121" s="8" t="str">
        <f t="shared" si="4"/>
        <v/>
      </c>
      <c r="N121" s="8" t="str">
        <f>IFERROR(M121*100+Rec.!I114,"")</f>
        <v/>
      </c>
      <c r="O121" s="8" t="str">
        <f t="shared" si="5"/>
        <v/>
      </c>
    </row>
    <row r="122" spans="1:15" ht="21.95" customHeight="1">
      <c r="A122" s="19" t="str">
        <f t="shared" si="3"/>
        <v/>
      </c>
      <c r="B122" s="20" t="str">
        <f>IF(ROW()-8&gt;Inf.!$I$10,"",ROW()-8)</f>
        <v/>
      </c>
      <c r="C122" s="21" t="str">
        <f>IF(B122&gt;Inf.!$I$10,"",VLOOKUP(B122,Rec.!C:H,3,FALSE))</f>
        <v/>
      </c>
      <c r="D122" s="21" t="str">
        <f>IF(B122&gt;Inf.!$I$10,"",VLOOKUP(B122,Rec.!C:H,4,FALSE))</f>
        <v/>
      </c>
      <c r="E122" s="20" t="str">
        <f>IF(B122&gt;Inf.!$I$10,"",VLOOKUP(B122,Rec.!C:H,5,FALSE))</f>
        <v/>
      </c>
      <c r="F122" s="20" t="str">
        <f>IF(B122&gt;Inf.!$I$10,"",VLOOKUP(B122,Rec.!C:H,6,FALSE))</f>
        <v/>
      </c>
      <c r="G122" s="50"/>
      <c r="H122" s="50"/>
      <c r="I122" s="51"/>
      <c r="J122" s="50"/>
      <c r="K122" s="22" t="str">
        <f>IFERROR(IF(B122&gt;Inf.!$I$10,"",H122),"")</f>
        <v/>
      </c>
      <c r="L122" s="8" t="str">
        <f>IFERROR(IF(Inf.!$C$10="Onsight",IF(K122="TOP",10^7+(10-I122)+(3-J122)*10,K122*10^5+(3-J122)*10),IF(K122="TOP",10^7+(3-J122)*10,K122*10^5+(3-J122)*10)),"")</f>
        <v/>
      </c>
      <c r="M122" s="8" t="str">
        <f t="shared" si="4"/>
        <v/>
      </c>
      <c r="N122" s="8" t="str">
        <f>IFERROR(M122*100+Rec.!I115,"")</f>
        <v/>
      </c>
      <c r="O122" s="8" t="str">
        <f t="shared" si="5"/>
        <v/>
      </c>
    </row>
    <row r="123" spans="1:15" ht="21.95" customHeight="1">
      <c r="A123" s="19" t="str">
        <f t="shared" si="3"/>
        <v/>
      </c>
      <c r="B123" s="20" t="str">
        <f>IF(ROW()-8&gt;Inf.!$I$10,"",ROW()-8)</f>
        <v/>
      </c>
      <c r="C123" s="21" t="str">
        <f>IF(B123&gt;Inf.!$I$10,"",VLOOKUP(B123,Rec.!C:H,3,FALSE))</f>
        <v/>
      </c>
      <c r="D123" s="21" t="str">
        <f>IF(B123&gt;Inf.!$I$10,"",VLOOKUP(B123,Rec.!C:H,4,FALSE))</f>
        <v/>
      </c>
      <c r="E123" s="20" t="str">
        <f>IF(B123&gt;Inf.!$I$10,"",VLOOKUP(B123,Rec.!C:H,5,FALSE))</f>
        <v/>
      </c>
      <c r="F123" s="20" t="str">
        <f>IF(B123&gt;Inf.!$I$10,"",VLOOKUP(B123,Rec.!C:H,6,FALSE))</f>
        <v/>
      </c>
      <c r="G123" s="50"/>
      <c r="H123" s="50"/>
      <c r="I123" s="51"/>
      <c r="J123" s="50"/>
      <c r="K123" s="22" t="str">
        <f>IFERROR(IF(B123&gt;Inf.!$I$10,"",H123),"")</f>
        <v/>
      </c>
      <c r="L123" s="8" t="str">
        <f>IFERROR(IF(Inf.!$C$10="Onsight",IF(K123="TOP",10^7+(10-I123)+(3-J123)*10,K123*10^5+(3-J123)*10),IF(K123="TOP",10^7+(3-J123)*10,K123*10^5+(3-J123)*10)),"")</f>
        <v/>
      </c>
      <c r="M123" s="8" t="str">
        <f t="shared" si="4"/>
        <v/>
      </c>
      <c r="N123" s="8" t="str">
        <f>IFERROR(M123*100+Rec.!I116,"")</f>
        <v/>
      </c>
      <c r="O123" s="8" t="str">
        <f t="shared" si="5"/>
        <v/>
      </c>
    </row>
    <row r="124" spans="1:15" ht="21.95" customHeight="1">
      <c r="A124" s="19" t="str">
        <f t="shared" si="3"/>
        <v/>
      </c>
      <c r="B124" s="20" t="str">
        <f>IF(ROW()-8&gt;Inf.!$I$10,"",ROW()-8)</f>
        <v/>
      </c>
      <c r="C124" s="21" t="str">
        <f>IF(B124&gt;Inf.!$I$10,"",VLOOKUP(B124,Rec.!C:H,3,FALSE))</f>
        <v/>
      </c>
      <c r="D124" s="21" t="str">
        <f>IF(B124&gt;Inf.!$I$10,"",VLOOKUP(B124,Rec.!C:H,4,FALSE))</f>
        <v/>
      </c>
      <c r="E124" s="20" t="str">
        <f>IF(B124&gt;Inf.!$I$10,"",VLOOKUP(B124,Rec.!C:H,5,FALSE))</f>
        <v/>
      </c>
      <c r="F124" s="20" t="str">
        <f>IF(B124&gt;Inf.!$I$10,"",VLOOKUP(B124,Rec.!C:H,6,FALSE))</f>
        <v/>
      </c>
      <c r="G124" s="50"/>
      <c r="H124" s="50"/>
      <c r="I124" s="51"/>
      <c r="J124" s="50"/>
      <c r="K124" s="22" t="str">
        <f>IFERROR(IF(B124&gt;Inf.!$I$10,"",H124),"")</f>
        <v/>
      </c>
      <c r="L124" s="8" t="str">
        <f>IFERROR(IF(Inf.!$C$10="Onsight",IF(K124="TOP",10^7+(10-I124)+(3-J124)*10,K124*10^5+(3-J124)*10),IF(K124="TOP",10^7+(3-J124)*10,K124*10^5+(3-J124)*10)),"")</f>
        <v/>
      </c>
      <c r="M124" s="8" t="str">
        <f t="shared" si="4"/>
        <v/>
      </c>
      <c r="N124" s="8" t="str">
        <f>IFERROR(M124*100+Rec.!I117,"")</f>
        <v/>
      </c>
      <c r="O124" s="8" t="str">
        <f t="shared" si="5"/>
        <v/>
      </c>
    </row>
    <row r="125" spans="1:15" ht="21.95" customHeight="1">
      <c r="A125" s="19" t="str">
        <f t="shared" si="3"/>
        <v/>
      </c>
      <c r="B125" s="20" t="str">
        <f>IF(ROW()-8&gt;Inf.!$I$10,"",ROW()-8)</f>
        <v/>
      </c>
      <c r="C125" s="21" t="str">
        <f>IF(B125&gt;Inf.!$I$10,"",VLOOKUP(B125,Rec.!C:H,3,FALSE))</f>
        <v/>
      </c>
      <c r="D125" s="21" t="str">
        <f>IF(B125&gt;Inf.!$I$10,"",VLOOKUP(B125,Rec.!C:H,4,FALSE))</f>
        <v/>
      </c>
      <c r="E125" s="20" t="str">
        <f>IF(B125&gt;Inf.!$I$10,"",VLOOKUP(B125,Rec.!C:H,5,FALSE))</f>
        <v/>
      </c>
      <c r="F125" s="20" t="str">
        <f>IF(B125&gt;Inf.!$I$10,"",VLOOKUP(B125,Rec.!C:H,6,FALSE))</f>
        <v/>
      </c>
      <c r="G125" s="50"/>
      <c r="H125" s="50"/>
      <c r="I125" s="51"/>
      <c r="J125" s="50"/>
      <c r="K125" s="22" t="str">
        <f>IFERROR(IF(B125&gt;Inf.!$I$10,"",H125),"")</f>
        <v/>
      </c>
      <c r="L125" s="8" t="str">
        <f>IFERROR(IF(Inf.!$C$10="Onsight",IF(K125="TOP",10^7+(10-I125)+(3-J125)*10,K125*10^5+(3-J125)*10),IF(K125="TOP",10^7+(3-J125)*10,K125*10^5+(3-J125)*10)),"")</f>
        <v/>
      </c>
      <c r="M125" s="8" t="str">
        <f t="shared" si="4"/>
        <v/>
      </c>
      <c r="N125" s="8" t="str">
        <f>IFERROR(M125*100+Rec.!I118,"")</f>
        <v/>
      </c>
      <c r="O125" s="8" t="str">
        <f t="shared" si="5"/>
        <v/>
      </c>
    </row>
    <row r="126" spans="1:15" ht="21.95" customHeight="1">
      <c r="A126" s="19" t="str">
        <f t="shared" si="3"/>
        <v/>
      </c>
      <c r="B126" s="20" t="str">
        <f>IF(ROW()-8&gt;Inf.!$I$10,"",ROW()-8)</f>
        <v/>
      </c>
      <c r="C126" s="21" t="str">
        <f>IF(B126&gt;Inf.!$I$10,"",VLOOKUP(B126,Rec.!C:H,3,FALSE))</f>
        <v/>
      </c>
      <c r="D126" s="21" t="str">
        <f>IF(B126&gt;Inf.!$I$10,"",VLOOKUP(B126,Rec.!C:H,4,FALSE))</f>
        <v/>
      </c>
      <c r="E126" s="20" t="str">
        <f>IF(B126&gt;Inf.!$I$10,"",VLOOKUP(B126,Rec.!C:H,5,FALSE))</f>
        <v/>
      </c>
      <c r="F126" s="20" t="str">
        <f>IF(B126&gt;Inf.!$I$10,"",VLOOKUP(B126,Rec.!C:H,6,FALSE))</f>
        <v/>
      </c>
      <c r="G126" s="50"/>
      <c r="H126" s="50"/>
      <c r="I126" s="51"/>
      <c r="J126" s="50"/>
      <c r="K126" s="22" t="str">
        <f>IFERROR(IF(B126&gt;Inf.!$I$10,"",H126),"")</f>
        <v/>
      </c>
      <c r="L126" s="8" t="str">
        <f>IFERROR(IF(Inf.!$C$10="Onsight",IF(K126="TOP",10^7+(10-I126)+(3-J126)*10,K126*10^5+(3-J126)*10),IF(K126="TOP",10^7+(3-J126)*10,K126*10^5+(3-J126)*10)),"")</f>
        <v/>
      </c>
      <c r="M126" s="8" t="str">
        <f t="shared" si="4"/>
        <v/>
      </c>
      <c r="N126" s="8" t="str">
        <f>IFERROR(M126*100+Rec.!I119,"")</f>
        <v/>
      </c>
      <c r="O126" s="8" t="str">
        <f t="shared" si="5"/>
        <v/>
      </c>
    </row>
    <row r="127" spans="1:15" ht="21.95" customHeight="1">
      <c r="A127" s="19" t="str">
        <f t="shared" si="3"/>
        <v/>
      </c>
      <c r="B127" s="20" t="str">
        <f>IF(ROW()-8&gt;Inf.!$I$10,"",ROW()-8)</f>
        <v/>
      </c>
      <c r="C127" s="21" t="str">
        <f>IF(B127&gt;Inf.!$I$10,"",VLOOKUP(B127,Rec.!C:H,3,FALSE))</f>
        <v/>
      </c>
      <c r="D127" s="21" t="str">
        <f>IF(B127&gt;Inf.!$I$10,"",VLOOKUP(B127,Rec.!C:H,4,FALSE))</f>
        <v/>
      </c>
      <c r="E127" s="20" t="str">
        <f>IF(B127&gt;Inf.!$I$10,"",VLOOKUP(B127,Rec.!C:H,5,FALSE))</f>
        <v/>
      </c>
      <c r="F127" s="20" t="str">
        <f>IF(B127&gt;Inf.!$I$10,"",VLOOKUP(B127,Rec.!C:H,6,FALSE))</f>
        <v/>
      </c>
      <c r="G127" s="50"/>
      <c r="H127" s="50"/>
      <c r="I127" s="51"/>
      <c r="J127" s="50"/>
      <c r="K127" s="22" t="str">
        <f>IFERROR(IF(B127&gt;Inf.!$I$10,"",H127),"")</f>
        <v/>
      </c>
      <c r="L127" s="8" t="str">
        <f>IFERROR(IF(Inf.!$C$10="Onsight",IF(K127="TOP",10^7+(10-I127)+(3-J127)*10,K127*10^5+(3-J127)*10),IF(K127="TOP",10^7+(3-J127)*10,K127*10^5+(3-J127)*10)),"")</f>
        <v/>
      </c>
      <c r="M127" s="8" t="str">
        <f t="shared" si="4"/>
        <v/>
      </c>
      <c r="N127" s="8" t="str">
        <f>IFERROR(M127*100+Rec.!I120,"")</f>
        <v/>
      </c>
      <c r="O127" s="8" t="str">
        <f t="shared" si="5"/>
        <v/>
      </c>
    </row>
    <row r="128" spans="1:15" ht="21.95" customHeight="1">
      <c r="A128" s="19" t="str">
        <f t="shared" si="3"/>
        <v/>
      </c>
      <c r="B128" s="20" t="str">
        <f>IF(ROW()-8&gt;Inf.!$I$10,"",ROW()-8)</f>
        <v/>
      </c>
      <c r="C128" s="21" t="str">
        <f>IF(B128&gt;Inf.!$I$10,"",VLOOKUP(B128,Rec.!C:H,3,FALSE))</f>
        <v/>
      </c>
      <c r="D128" s="21" t="str">
        <f>IF(B128&gt;Inf.!$I$10,"",VLOOKUP(B128,Rec.!C:H,4,FALSE))</f>
        <v/>
      </c>
      <c r="E128" s="20" t="str">
        <f>IF(B128&gt;Inf.!$I$10,"",VLOOKUP(B128,Rec.!C:H,5,FALSE))</f>
        <v/>
      </c>
      <c r="F128" s="20" t="str">
        <f>IF(B128&gt;Inf.!$I$10,"",VLOOKUP(B128,Rec.!C:H,6,FALSE))</f>
        <v/>
      </c>
      <c r="G128" s="50"/>
      <c r="H128" s="50"/>
      <c r="I128" s="51"/>
      <c r="J128" s="50"/>
      <c r="K128" s="22" t="str">
        <f>IFERROR(IF(B128&gt;Inf.!$I$10,"",H128),"")</f>
        <v/>
      </c>
      <c r="L128" s="8" t="str">
        <f>IFERROR(IF(Inf.!$C$10="Onsight",IF(K128="TOP",10^7+(10-I128)+(3-J128)*10,K128*10^5+(3-J128)*10),IF(K128="TOP",10^7+(3-J128)*10,K128*10^5+(3-J128)*10)),"")</f>
        <v/>
      </c>
      <c r="M128" s="8" t="str">
        <f t="shared" si="4"/>
        <v/>
      </c>
      <c r="N128" s="8" t="str">
        <f>IFERROR(M128*100+Rec.!I121,"")</f>
        <v/>
      </c>
      <c r="O128" s="8" t="str">
        <f t="shared" si="5"/>
        <v/>
      </c>
    </row>
    <row r="129" spans="1:15" ht="21.95" customHeight="1">
      <c r="A129" s="19" t="str">
        <f t="shared" si="3"/>
        <v/>
      </c>
      <c r="B129" s="20" t="str">
        <f>IF(ROW()-8&gt;Inf.!$I$10,"",ROW()-8)</f>
        <v/>
      </c>
      <c r="C129" s="21" t="str">
        <f>IF(B129&gt;Inf.!$I$10,"",VLOOKUP(B129,Rec.!C:H,3,FALSE))</f>
        <v/>
      </c>
      <c r="D129" s="21" t="str">
        <f>IF(B129&gt;Inf.!$I$10,"",VLOOKUP(B129,Rec.!C:H,4,FALSE))</f>
        <v/>
      </c>
      <c r="E129" s="20" t="str">
        <f>IF(B129&gt;Inf.!$I$10,"",VLOOKUP(B129,Rec.!C:H,5,FALSE))</f>
        <v/>
      </c>
      <c r="F129" s="20" t="str">
        <f>IF(B129&gt;Inf.!$I$10,"",VLOOKUP(B129,Rec.!C:H,6,FALSE))</f>
        <v/>
      </c>
      <c r="G129" s="50"/>
      <c r="H129" s="50"/>
      <c r="I129" s="51"/>
      <c r="J129" s="50"/>
      <c r="K129" s="22" t="str">
        <f>IFERROR(IF(B129&gt;Inf.!$I$10,"",H129),"")</f>
        <v/>
      </c>
      <c r="L129" s="8" t="str">
        <f>IFERROR(IF(Inf.!$C$10="Onsight",IF(K129="TOP",10^7+(10-I129)+(3-J129)*10,K129*10^5+(3-J129)*10),IF(K129="TOP",10^7+(3-J129)*10,K129*10^5+(3-J129)*10)),"")</f>
        <v/>
      </c>
      <c r="M129" s="8" t="str">
        <f t="shared" si="4"/>
        <v/>
      </c>
      <c r="N129" s="8" t="str">
        <f>IFERROR(M129*100+Rec.!I122,"")</f>
        <v/>
      </c>
      <c r="O129" s="8" t="str">
        <f t="shared" si="5"/>
        <v/>
      </c>
    </row>
    <row r="130" spans="1:15" ht="21.95" customHeight="1">
      <c r="A130" s="19" t="str">
        <f t="shared" si="3"/>
        <v/>
      </c>
      <c r="B130" s="20" t="str">
        <f>IF(ROW()-8&gt;Inf.!$I$10,"",ROW()-8)</f>
        <v/>
      </c>
      <c r="C130" s="21" t="str">
        <f>IF(B130&gt;Inf.!$I$10,"",VLOOKUP(B130,Rec.!C:H,3,FALSE))</f>
        <v/>
      </c>
      <c r="D130" s="21" t="str">
        <f>IF(B130&gt;Inf.!$I$10,"",VLOOKUP(B130,Rec.!C:H,4,FALSE))</f>
        <v/>
      </c>
      <c r="E130" s="20" t="str">
        <f>IF(B130&gt;Inf.!$I$10,"",VLOOKUP(B130,Rec.!C:H,5,FALSE))</f>
        <v/>
      </c>
      <c r="F130" s="20" t="str">
        <f>IF(B130&gt;Inf.!$I$10,"",VLOOKUP(B130,Rec.!C:H,6,FALSE))</f>
        <v/>
      </c>
      <c r="G130" s="50"/>
      <c r="H130" s="50"/>
      <c r="I130" s="51"/>
      <c r="J130" s="50"/>
      <c r="K130" s="22" t="str">
        <f>IFERROR(IF(B130&gt;Inf.!$I$10,"",H130),"")</f>
        <v/>
      </c>
      <c r="L130" s="8" t="str">
        <f>IFERROR(IF(Inf.!$C$10="Onsight",IF(K130="TOP",10^7+(10-I130)+(3-J130)*10,K130*10^5+(3-J130)*10),IF(K130="TOP",10^7+(3-J130)*10,K130*10^5+(3-J130)*10)),"")</f>
        <v/>
      </c>
      <c r="M130" s="8" t="str">
        <f t="shared" si="4"/>
        <v/>
      </c>
      <c r="N130" s="8" t="str">
        <f>IFERROR(M130*100+Rec.!I123,"")</f>
        <v/>
      </c>
      <c r="O130" s="8" t="str">
        <f t="shared" si="5"/>
        <v/>
      </c>
    </row>
    <row r="131" spans="1:15" ht="21.95" customHeight="1">
      <c r="A131" s="19" t="str">
        <f t="shared" si="3"/>
        <v/>
      </c>
      <c r="B131" s="20" t="str">
        <f>IF(ROW()-8&gt;Inf.!$I$10,"",ROW()-8)</f>
        <v/>
      </c>
      <c r="C131" s="21" t="str">
        <f>IF(B131&gt;Inf.!$I$10,"",VLOOKUP(B131,Rec.!C:H,3,FALSE))</f>
        <v/>
      </c>
      <c r="D131" s="21" t="str">
        <f>IF(B131&gt;Inf.!$I$10,"",VLOOKUP(B131,Rec.!C:H,4,FALSE))</f>
        <v/>
      </c>
      <c r="E131" s="20" t="str">
        <f>IF(B131&gt;Inf.!$I$10,"",VLOOKUP(B131,Rec.!C:H,5,FALSE))</f>
        <v/>
      </c>
      <c r="F131" s="20" t="str">
        <f>IF(B131&gt;Inf.!$I$10,"",VLOOKUP(B131,Rec.!C:H,6,FALSE))</f>
        <v/>
      </c>
      <c r="G131" s="50"/>
      <c r="H131" s="50"/>
      <c r="I131" s="51"/>
      <c r="J131" s="50"/>
      <c r="K131" s="22" t="str">
        <f>IFERROR(IF(B131&gt;Inf.!$I$10,"",H131),"")</f>
        <v/>
      </c>
      <c r="L131" s="8" t="str">
        <f>IFERROR(IF(Inf.!$C$10="Onsight",IF(K131="TOP",10^7+(10-I131)+(3-J131)*10,K131*10^5+(3-J131)*10),IF(K131="TOP",10^7+(3-J131)*10,K131*10^5+(3-J131)*10)),"")</f>
        <v/>
      </c>
      <c r="M131" s="8" t="str">
        <f t="shared" si="4"/>
        <v/>
      </c>
      <c r="N131" s="8" t="str">
        <f>IFERROR(M131*100+Rec.!I124,"")</f>
        <v/>
      </c>
      <c r="O131" s="8" t="str">
        <f t="shared" si="5"/>
        <v/>
      </c>
    </row>
    <row r="132" spans="1:15" ht="21.95" customHeight="1">
      <c r="A132" s="19" t="str">
        <f t="shared" si="3"/>
        <v/>
      </c>
      <c r="B132" s="20" t="str">
        <f>IF(ROW()-8&gt;Inf.!$I$10,"",ROW()-8)</f>
        <v/>
      </c>
      <c r="C132" s="21" t="str">
        <f>IF(B132&gt;Inf.!$I$10,"",VLOOKUP(B132,Rec.!C:H,3,FALSE))</f>
        <v/>
      </c>
      <c r="D132" s="21" t="str">
        <f>IF(B132&gt;Inf.!$I$10,"",VLOOKUP(B132,Rec.!C:H,4,FALSE))</f>
        <v/>
      </c>
      <c r="E132" s="20" t="str">
        <f>IF(B132&gt;Inf.!$I$10,"",VLOOKUP(B132,Rec.!C:H,5,FALSE))</f>
        <v/>
      </c>
      <c r="F132" s="20" t="str">
        <f>IF(B132&gt;Inf.!$I$10,"",VLOOKUP(B132,Rec.!C:H,6,FALSE))</f>
        <v/>
      </c>
      <c r="G132" s="50"/>
      <c r="H132" s="50"/>
      <c r="I132" s="51"/>
      <c r="J132" s="50"/>
      <c r="K132" s="22" t="str">
        <f>IFERROR(IF(B132&gt;Inf.!$I$10,"",H132),"")</f>
        <v/>
      </c>
      <c r="L132" s="8" t="str">
        <f>IFERROR(IF(Inf.!$C$10="Onsight",IF(K132="TOP",10^7+(10-I132)+(3-J132)*10,K132*10^5+(3-J132)*10),IF(K132="TOP",10^7+(3-J132)*10,K132*10^5+(3-J132)*10)),"")</f>
        <v/>
      </c>
      <c r="M132" s="8" t="str">
        <f t="shared" si="4"/>
        <v/>
      </c>
      <c r="N132" s="8" t="str">
        <f>IFERROR(M132*100+Rec.!I125,"")</f>
        <v/>
      </c>
      <c r="O132" s="8" t="str">
        <f t="shared" si="5"/>
        <v/>
      </c>
    </row>
    <row r="133" spans="1:15" ht="21.95" customHeight="1">
      <c r="A133" s="19" t="str">
        <f t="shared" si="3"/>
        <v/>
      </c>
      <c r="B133" s="20" t="str">
        <f>IF(ROW()-8&gt;Inf.!$I$10,"",ROW()-8)</f>
        <v/>
      </c>
      <c r="C133" s="21" t="str">
        <f>IF(B133&gt;Inf.!$I$10,"",VLOOKUP(B133,Rec.!C:H,3,FALSE))</f>
        <v/>
      </c>
      <c r="D133" s="21" t="str">
        <f>IF(B133&gt;Inf.!$I$10,"",VLOOKUP(B133,Rec.!C:H,4,FALSE))</f>
        <v/>
      </c>
      <c r="E133" s="20" t="str">
        <f>IF(B133&gt;Inf.!$I$10,"",VLOOKUP(B133,Rec.!C:H,5,FALSE))</f>
        <v/>
      </c>
      <c r="F133" s="20" t="str">
        <f>IF(B133&gt;Inf.!$I$10,"",VLOOKUP(B133,Rec.!C:H,6,FALSE))</f>
        <v/>
      </c>
      <c r="G133" s="50"/>
      <c r="H133" s="50"/>
      <c r="I133" s="51"/>
      <c r="J133" s="50"/>
      <c r="K133" s="22" t="str">
        <f>IFERROR(IF(B133&gt;Inf.!$I$10,"",H133),"")</f>
        <v/>
      </c>
      <c r="L133" s="8" t="str">
        <f>IFERROR(IF(Inf.!$C$10="Onsight",IF(K133="TOP",10^7+(10-I133)+(3-J133)*10,K133*10^5+(3-J133)*10),IF(K133="TOP",10^7+(3-J133)*10,K133*10^5+(3-J133)*10)),"")</f>
        <v/>
      </c>
      <c r="M133" s="8" t="str">
        <f t="shared" si="4"/>
        <v/>
      </c>
      <c r="N133" s="8" t="str">
        <f>IFERROR(M133*100+Rec.!I126,"")</f>
        <v/>
      </c>
      <c r="O133" s="8" t="str">
        <f t="shared" si="5"/>
        <v/>
      </c>
    </row>
    <row r="134" spans="1:15" ht="21.95" customHeight="1">
      <c r="A134" s="19" t="str">
        <f t="shared" si="3"/>
        <v/>
      </c>
      <c r="B134" s="20" t="str">
        <f>IF(ROW()-8&gt;Inf.!$I$10,"",ROW()-8)</f>
        <v/>
      </c>
      <c r="C134" s="21" t="str">
        <f>IF(B134&gt;Inf.!$I$10,"",VLOOKUP(B134,Rec.!C:H,3,FALSE))</f>
        <v/>
      </c>
      <c r="D134" s="21" t="str">
        <f>IF(B134&gt;Inf.!$I$10,"",VLOOKUP(B134,Rec.!C:H,4,FALSE))</f>
        <v/>
      </c>
      <c r="E134" s="20" t="str">
        <f>IF(B134&gt;Inf.!$I$10,"",VLOOKUP(B134,Rec.!C:H,5,FALSE))</f>
        <v/>
      </c>
      <c r="F134" s="20" t="str">
        <f>IF(B134&gt;Inf.!$I$10,"",VLOOKUP(B134,Rec.!C:H,6,FALSE))</f>
        <v/>
      </c>
      <c r="G134" s="50"/>
      <c r="H134" s="50"/>
      <c r="I134" s="51"/>
      <c r="J134" s="50"/>
      <c r="K134" s="22" t="str">
        <f>IFERROR(IF(B134&gt;Inf.!$I$10,"",H134),"")</f>
        <v/>
      </c>
      <c r="L134" s="8" t="str">
        <f>IFERROR(IF(Inf.!$C$10="Onsight",IF(K134="TOP",10^7+(10-I134)+(3-J134)*10,K134*10^5+(3-J134)*10),IF(K134="TOP",10^7+(3-J134)*10,K134*10^5+(3-J134)*10)),"")</f>
        <v/>
      </c>
      <c r="M134" s="8" t="str">
        <f t="shared" si="4"/>
        <v/>
      </c>
      <c r="N134" s="8" t="str">
        <f>IFERROR(M134*100+Rec.!I127,"")</f>
        <v/>
      </c>
      <c r="O134" s="8" t="str">
        <f t="shared" si="5"/>
        <v/>
      </c>
    </row>
    <row r="135" spans="1:15" ht="21.95" customHeight="1">
      <c r="A135" s="19" t="str">
        <f t="shared" si="3"/>
        <v/>
      </c>
      <c r="B135" s="20" t="str">
        <f>IF(ROW()-8&gt;Inf.!$I$10,"",ROW()-8)</f>
        <v/>
      </c>
      <c r="C135" s="21" t="str">
        <f>IF(B135&gt;Inf.!$I$10,"",VLOOKUP(B135,Rec.!C:H,3,FALSE))</f>
        <v/>
      </c>
      <c r="D135" s="21" t="str">
        <f>IF(B135&gt;Inf.!$I$10,"",VLOOKUP(B135,Rec.!C:H,4,FALSE))</f>
        <v/>
      </c>
      <c r="E135" s="20" t="str">
        <f>IF(B135&gt;Inf.!$I$10,"",VLOOKUP(B135,Rec.!C:H,5,FALSE))</f>
        <v/>
      </c>
      <c r="F135" s="20" t="str">
        <f>IF(B135&gt;Inf.!$I$10,"",VLOOKUP(B135,Rec.!C:H,6,FALSE))</f>
        <v/>
      </c>
      <c r="G135" s="50"/>
      <c r="H135" s="50"/>
      <c r="I135" s="51"/>
      <c r="J135" s="50"/>
      <c r="K135" s="22" t="str">
        <f>IFERROR(IF(B135&gt;Inf.!$I$10,"",H135),"")</f>
        <v/>
      </c>
      <c r="L135" s="8" t="str">
        <f>IFERROR(IF(Inf.!$C$10="Onsight",IF(K135="TOP",10^7+(10-I135)+(3-J135)*10,K135*10^5+(3-J135)*10),IF(K135="TOP",10^7+(3-J135)*10,K135*10^5+(3-J135)*10)),"")</f>
        <v/>
      </c>
      <c r="M135" s="8" t="str">
        <f t="shared" si="4"/>
        <v/>
      </c>
      <c r="N135" s="8" t="str">
        <f>IFERROR(M135*100+Rec.!I128,"")</f>
        <v/>
      </c>
      <c r="O135" s="8" t="str">
        <f t="shared" si="5"/>
        <v/>
      </c>
    </row>
    <row r="136" spans="1:15" ht="21.95" customHeight="1">
      <c r="A136" s="19" t="str">
        <f t="shared" si="3"/>
        <v/>
      </c>
      <c r="B136" s="20" t="str">
        <f>IF(ROW()-8&gt;Inf.!$I$10,"",ROW()-8)</f>
        <v/>
      </c>
      <c r="C136" s="21" t="str">
        <f>IF(B136&gt;Inf.!$I$10,"",VLOOKUP(B136,Rec.!C:H,3,FALSE))</f>
        <v/>
      </c>
      <c r="D136" s="21" t="str">
        <f>IF(B136&gt;Inf.!$I$10,"",VLOOKUP(B136,Rec.!C:H,4,FALSE))</f>
        <v/>
      </c>
      <c r="E136" s="20" t="str">
        <f>IF(B136&gt;Inf.!$I$10,"",VLOOKUP(B136,Rec.!C:H,5,FALSE))</f>
        <v/>
      </c>
      <c r="F136" s="20" t="str">
        <f>IF(B136&gt;Inf.!$I$10,"",VLOOKUP(B136,Rec.!C:H,6,FALSE))</f>
        <v/>
      </c>
      <c r="G136" s="50"/>
      <c r="H136" s="50"/>
      <c r="I136" s="51"/>
      <c r="J136" s="50"/>
      <c r="K136" s="22" t="str">
        <f>IFERROR(IF(B136&gt;Inf.!$I$10,"",H136),"")</f>
        <v/>
      </c>
      <c r="L136" s="8" t="str">
        <f>IFERROR(IF(Inf.!$C$10="Onsight",IF(K136="TOP",10^7+(10-I136)+(3-J136)*10,K136*10^5+(3-J136)*10),IF(K136="TOP",10^7+(3-J136)*10,K136*10^5+(3-J136)*10)),"")</f>
        <v/>
      </c>
      <c r="M136" s="8" t="str">
        <f t="shared" si="4"/>
        <v/>
      </c>
      <c r="N136" s="8" t="str">
        <f>IFERROR(M136*100+Rec.!I129,"")</f>
        <v/>
      </c>
      <c r="O136" s="8" t="str">
        <f t="shared" si="5"/>
        <v/>
      </c>
    </row>
    <row r="137" spans="1:15" ht="21.95" customHeight="1">
      <c r="A137" s="19" t="str">
        <f t="shared" si="3"/>
        <v/>
      </c>
      <c r="B137" s="20" t="str">
        <f>IF(ROW()-8&gt;Inf.!$I$10,"",ROW()-8)</f>
        <v/>
      </c>
      <c r="C137" s="21" t="str">
        <f>IF(B137&gt;Inf.!$I$10,"",VLOOKUP(B137,Rec.!C:H,3,FALSE))</f>
        <v/>
      </c>
      <c r="D137" s="21" t="str">
        <f>IF(B137&gt;Inf.!$I$10,"",VLOOKUP(B137,Rec.!C:H,4,FALSE))</f>
        <v/>
      </c>
      <c r="E137" s="20" t="str">
        <f>IF(B137&gt;Inf.!$I$10,"",VLOOKUP(B137,Rec.!C:H,5,FALSE))</f>
        <v/>
      </c>
      <c r="F137" s="20" t="str">
        <f>IF(B137&gt;Inf.!$I$10,"",VLOOKUP(B137,Rec.!C:H,6,FALSE))</f>
        <v/>
      </c>
      <c r="G137" s="50"/>
      <c r="H137" s="50"/>
      <c r="I137" s="51"/>
      <c r="J137" s="50"/>
      <c r="K137" s="22" t="str">
        <f>IFERROR(IF(B137&gt;Inf.!$I$10,"",H137),"")</f>
        <v/>
      </c>
      <c r="L137" s="8" t="str">
        <f>IFERROR(IF(Inf.!$C$10="Onsight",IF(K137="TOP",10^7+(10-I137)+(3-J137)*10,K137*10^5+(3-J137)*10),IF(K137="TOP",10^7+(3-J137)*10,K137*10^5+(3-J137)*10)),"")</f>
        <v/>
      </c>
      <c r="M137" s="8" t="str">
        <f t="shared" si="4"/>
        <v/>
      </c>
      <c r="N137" s="8" t="str">
        <f>IFERROR(M137*100+Rec.!I130,"")</f>
        <v/>
      </c>
      <c r="O137" s="8" t="str">
        <f t="shared" si="5"/>
        <v/>
      </c>
    </row>
    <row r="138" spans="1:15" ht="21.95" customHeight="1">
      <c r="A138" s="19" t="str">
        <f t="shared" ref="A138:A201" si="6">O138</f>
        <v/>
      </c>
      <c r="B138" s="20" t="str">
        <f>IF(ROW()-8&gt;Inf.!$I$10,"",ROW()-8)</f>
        <v/>
      </c>
      <c r="C138" s="21" t="str">
        <f>IF(B138&gt;Inf.!$I$10,"",VLOOKUP(B138,Rec.!C:H,3,FALSE))</f>
        <v/>
      </c>
      <c r="D138" s="21" t="str">
        <f>IF(B138&gt;Inf.!$I$10,"",VLOOKUP(B138,Rec.!C:H,4,FALSE))</f>
        <v/>
      </c>
      <c r="E138" s="20" t="str">
        <f>IF(B138&gt;Inf.!$I$10,"",VLOOKUP(B138,Rec.!C:H,5,FALSE))</f>
        <v/>
      </c>
      <c r="F138" s="20" t="str">
        <f>IF(B138&gt;Inf.!$I$10,"",VLOOKUP(B138,Rec.!C:H,6,FALSE))</f>
        <v/>
      </c>
      <c r="G138" s="50"/>
      <c r="H138" s="50"/>
      <c r="I138" s="51"/>
      <c r="J138" s="50"/>
      <c r="K138" s="22" t="str">
        <f>IFERROR(IF(B138&gt;Inf.!$I$10,"",H138),"")</f>
        <v/>
      </c>
      <c r="L138" s="8" t="str">
        <f>IFERROR(IF(Inf.!$C$10="Onsight",IF(K138="TOP",10^7+(10-I138)+(3-J138)*10,K138*10^5+(3-J138)*10),IF(K138="TOP",10^7+(3-J138)*10,K138*10^5+(3-J138)*10)),"")</f>
        <v/>
      </c>
      <c r="M138" s="8" t="str">
        <f t="shared" ref="M138:M201" si="7">IFERROR(RANK(L138,L:L,0),"")</f>
        <v/>
      </c>
      <c r="N138" s="8" t="str">
        <f>IFERROR(M138*100+Rec.!I131,"")</f>
        <v/>
      </c>
      <c r="O138" s="8" t="str">
        <f t="shared" ref="O138:O201" si="8">IFERROR(RANK(N138,N:N,1),"")</f>
        <v/>
      </c>
    </row>
    <row r="139" spans="1:15" ht="21.95" customHeight="1">
      <c r="A139" s="19" t="str">
        <f t="shared" si="6"/>
        <v/>
      </c>
      <c r="B139" s="20" t="str">
        <f>IF(ROW()-8&gt;Inf.!$I$10,"",ROW()-8)</f>
        <v/>
      </c>
      <c r="C139" s="21" t="str">
        <f>IF(B139&gt;Inf.!$I$10,"",VLOOKUP(B139,Rec.!C:H,3,FALSE))</f>
        <v/>
      </c>
      <c r="D139" s="21" t="str">
        <f>IF(B139&gt;Inf.!$I$10,"",VLOOKUP(B139,Rec.!C:H,4,FALSE))</f>
        <v/>
      </c>
      <c r="E139" s="20" t="str">
        <f>IF(B139&gt;Inf.!$I$10,"",VLOOKUP(B139,Rec.!C:H,5,FALSE))</f>
        <v/>
      </c>
      <c r="F139" s="20" t="str">
        <f>IF(B139&gt;Inf.!$I$10,"",VLOOKUP(B139,Rec.!C:H,6,FALSE))</f>
        <v/>
      </c>
      <c r="G139" s="50"/>
      <c r="H139" s="50"/>
      <c r="I139" s="51"/>
      <c r="J139" s="50"/>
      <c r="K139" s="22" t="str">
        <f>IFERROR(IF(B139&gt;Inf.!$I$10,"",H139),"")</f>
        <v/>
      </c>
      <c r="L139" s="8" t="str">
        <f>IFERROR(IF(Inf.!$C$10="Onsight",IF(K139="TOP",10^7+(10-I139)+(3-J139)*10,K139*10^5+(3-J139)*10),IF(K139="TOP",10^7+(3-J139)*10,K139*10^5+(3-J139)*10)),"")</f>
        <v/>
      </c>
      <c r="M139" s="8" t="str">
        <f t="shared" si="7"/>
        <v/>
      </c>
      <c r="N139" s="8" t="str">
        <f>IFERROR(M139*100+Rec.!I132,"")</f>
        <v/>
      </c>
      <c r="O139" s="8" t="str">
        <f t="shared" si="8"/>
        <v/>
      </c>
    </row>
    <row r="140" spans="1:15" ht="21.95" customHeight="1">
      <c r="A140" s="19" t="str">
        <f t="shared" si="6"/>
        <v/>
      </c>
      <c r="B140" s="20" t="str">
        <f>IF(ROW()-8&gt;Inf.!$I$10,"",ROW()-8)</f>
        <v/>
      </c>
      <c r="C140" s="21" t="str">
        <f>IF(B140&gt;Inf.!$I$10,"",VLOOKUP(B140,Rec.!C:H,3,FALSE))</f>
        <v/>
      </c>
      <c r="D140" s="21" t="str">
        <f>IF(B140&gt;Inf.!$I$10,"",VLOOKUP(B140,Rec.!C:H,4,FALSE))</f>
        <v/>
      </c>
      <c r="E140" s="20" t="str">
        <f>IF(B140&gt;Inf.!$I$10,"",VLOOKUP(B140,Rec.!C:H,5,FALSE))</f>
        <v/>
      </c>
      <c r="F140" s="20" t="str">
        <f>IF(B140&gt;Inf.!$I$10,"",VLOOKUP(B140,Rec.!C:H,6,FALSE))</f>
        <v/>
      </c>
      <c r="G140" s="50"/>
      <c r="H140" s="50"/>
      <c r="I140" s="51"/>
      <c r="J140" s="50"/>
      <c r="K140" s="22" t="str">
        <f>IFERROR(IF(B140&gt;Inf.!$I$10,"",H140),"")</f>
        <v/>
      </c>
      <c r="L140" s="8" t="str">
        <f>IFERROR(IF(Inf.!$C$10="Onsight",IF(K140="TOP",10^7+(10-I140)+(3-J140)*10,K140*10^5+(3-J140)*10),IF(K140="TOP",10^7+(3-J140)*10,K140*10^5+(3-J140)*10)),"")</f>
        <v/>
      </c>
      <c r="M140" s="8" t="str">
        <f t="shared" si="7"/>
        <v/>
      </c>
      <c r="N140" s="8" t="str">
        <f>IFERROR(M140*100+Rec.!I133,"")</f>
        <v/>
      </c>
      <c r="O140" s="8" t="str">
        <f t="shared" si="8"/>
        <v/>
      </c>
    </row>
    <row r="141" spans="1:15" ht="21.95" customHeight="1">
      <c r="A141" s="19" t="str">
        <f t="shared" si="6"/>
        <v/>
      </c>
      <c r="B141" s="20" t="str">
        <f>IF(ROW()-8&gt;Inf.!$I$10,"",ROW()-8)</f>
        <v/>
      </c>
      <c r="C141" s="21" t="str">
        <f>IF(B141&gt;Inf.!$I$10,"",VLOOKUP(B141,Rec.!C:H,3,FALSE))</f>
        <v/>
      </c>
      <c r="D141" s="21" t="str">
        <f>IF(B141&gt;Inf.!$I$10,"",VLOOKUP(B141,Rec.!C:H,4,FALSE))</f>
        <v/>
      </c>
      <c r="E141" s="20" t="str">
        <f>IF(B141&gt;Inf.!$I$10,"",VLOOKUP(B141,Rec.!C:H,5,FALSE))</f>
        <v/>
      </c>
      <c r="F141" s="20" t="str">
        <f>IF(B141&gt;Inf.!$I$10,"",VLOOKUP(B141,Rec.!C:H,6,FALSE))</f>
        <v/>
      </c>
      <c r="G141" s="50"/>
      <c r="H141" s="50"/>
      <c r="I141" s="51"/>
      <c r="J141" s="50"/>
      <c r="K141" s="22" t="str">
        <f>IFERROR(IF(B141&gt;Inf.!$I$10,"",H141),"")</f>
        <v/>
      </c>
      <c r="L141" s="8" t="str">
        <f>IFERROR(IF(Inf.!$C$10="Onsight",IF(K141="TOP",10^7+(10-I141)+(3-J141)*10,K141*10^5+(3-J141)*10),IF(K141="TOP",10^7+(3-J141)*10,K141*10^5+(3-J141)*10)),"")</f>
        <v/>
      </c>
      <c r="M141" s="8" t="str">
        <f t="shared" si="7"/>
        <v/>
      </c>
      <c r="N141" s="8" t="str">
        <f>IFERROR(M141*100+Rec.!I134,"")</f>
        <v/>
      </c>
      <c r="O141" s="8" t="str">
        <f t="shared" si="8"/>
        <v/>
      </c>
    </row>
    <row r="142" spans="1:15" ht="21.95" customHeight="1">
      <c r="A142" s="19" t="str">
        <f t="shared" si="6"/>
        <v/>
      </c>
      <c r="B142" s="20" t="str">
        <f>IF(ROW()-8&gt;Inf.!$I$10,"",ROW()-8)</f>
        <v/>
      </c>
      <c r="C142" s="21" t="str">
        <f>IF(B142&gt;Inf.!$I$10,"",VLOOKUP(B142,Rec.!C:H,3,FALSE))</f>
        <v/>
      </c>
      <c r="D142" s="21" t="str">
        <f>IF(B142&gt;Inf.!$I$10,"",VLOOKUP(B142,Rec.!C:H,4,FALSE))</f>
        <v/>
      </c>
      <c r="E142" s="20" t="str">
        <f>IF(B142&gt;Inf.!$I$10,"",VLOOKUP(B142,Rec.!C:H,5,FALSE))</f>
        <v/>
      </c>
      <c r="F142" s="20" t="str">
        <f>IF(B142&gt;Inf.!$I$10,"",VLOOKUP(B142,Rec.!C:H,6,FALSE))</f>
        <v/>
      </c>
      <c r="G142" s="50"/>
      <c r="H142" s="50"/>
      <c r="I142" s="51"/>
      <c r="J142" s="50"/>
      <c r="K142" s="22" t="str">
        <f>IFERROR(IF(B142&gt;Inf.!$I$10,"",H142),"")</f>
        <v/>
      </c>
      <c r="L142" s="8" t="str">
        <f>IFERROR(IF(Inf.!$C$10="Onsight",IF(K142="TOP",10^7+(10-I142)+(3-J142)*10,K142*10^5+(3-J142)*10),IF(K142="TOP",10^7+(3-J142)*10,K142*10^5+(3-J142)*10)),"")</f>
        <v/>
      </c>
      <c r="M142" s="8" t="str">
        <f t="shared" si="7"/>
        <v/>
      </c>
      <c r="N142" s="8" t="str">
        <f>IFERROR(M142*100+Rec.!I135,"")</f>
        <v/>
      </c>
      <c r="O142" s="8" t="str">
        <f t="shared" si="8"/>
        <v/>
      </c>
    </row>
    <row r="143" spans="1:15" ht="21.95" customHeight="1">
      <c r="A143" s="19" t="str">
        <f t="shared" si="6"/>
        <v/>
      </c>
      <c r="B143" s="20" t="str">
        <f>IF(ROW()-8&gt;Inf.!$I$10,"",ROW()-8)</f>
        <v/>
      </c>
      <c r="C143" s="21" t="str">
        <f>IF(B143&gt;Inf.!$I$10,"",VLOOKUP(B143,Rec.!C:H,3,FALSE))</f>
        <v/>
      </c>
      <c r="D143" s="21" t="str">
        <f>IF(B143&gt;Inf.!$I$10,"",VLOOKUP(B143,Rec.!C:H,4,FALSE))</f>
        <v/>
      </c>
      <c r="E143" s="20" t="str">
        <f>IF(B143&gt;Inf.!$I$10,"",VLOOKUP(B143,Rec.!C:H,5,FALSE))</f>
        <v/>
      </c>
      <c r="F143" s="20" t="str">
        <f>IF(B143&gt;Inf.!$I$10,"",VLOOKUP(B143,Rec.!C:H,6,FALSE))</f>
        <v/>
      </c>
      <c r="G143" s="50"/>
      <c r="H143" s="50"/>
      <c r="I143" s="51"/>
      <c r="J143" s="50"/>
      <c r="K143" s="22" t="str">
        <f>IFERROR(IF(B143&gt;Inf.!$I$10,"",H143),"")</f>
        <v/>
      </c>
      <c r="L143" s="8" t="str">
        <f>IFERROR(IF(Inf.!$C$10="Onsight",IF(K143="TOP",10^7+(10-I143)+(3-J143)*10,K143*10^5+(3-J143)*10),IF(K143="TOP",10^7+(3-J143)*10,K143*10^5+(3-J143)*10)),"")</f>
        <v/>
      </c>
      <c r="M143" s="8" t="str">
        <f t="shared" si="7"/>
        <v/>
      </c>
      <c r="N143" s="8" t="str">
        <f>IFERROR(M143*100+Rec.!I136,"")</f>
        <v/>
      </c>
      <c r="O143" s="8" t="str">
        <f t="shared" si="8"/>
        <v/>
      </c>
    </row>
    <row r="144" spans="1:15" ht="21.95" customHeight="1">
      <c r="A144" s="19" t="str">
        <f t="shared" si="6"/>
        <v/>
      </c>
      <c r="B144" s="20" t="str">
        <f>IF(ROW()-8&gt;Inf.!$I$10,"",ROW()-8)</f>
        <v/>
      </c>
      <c r="C144" s="21" t="str">
        <f>IF(B144&gt;Inf.!$I$10,"",VLOOKUP(B144,Rec.!C:H,3,FALSE))</f>
        <v/>
      </c>
      <c r="D144" s="21" t="str">
        <f>IF(B144&gt;Inf.!$I$10,"",VLOOKUP(B144,Rec.!C:H,4,FALSE))</f>
        <v/>
      </c>
      <c r="E144" s="20" t="str">
        <f>IF(B144&gt;Inf.!$I$10,"",VLOOKUP(B144,Rec.!C:H,5,FALSE))</f>
        <v/>
      </c>
      <c r="F144" s="20" t="str">
        <f>IF(B144&gt;Inf.!$I$10,"",VLOOKUP(B144,Rec.!C:H,6,FALSE))</f>
        <v/>
      </c>
      <c r="G144" s="50"/>
      <c r="H144" s="50"/>
      <c r="I144" s="51"/>
      <c r="J144" s="50"/>
      <c r="K144" s="22" t="str">
        <f>IFERROR(IF(B144&gt;Inf.!$I$10,"",H144),"")</f>
        <v/>
      </c>
      <c r="L144" s="8" t="str">
        <f>IFERROR(IF(Inf.!$C$10="Onsight",IF(K144="TOP",10^7+(10-I144)+(3-J144)*10,K144*10^5+(3-J144)*10),IF(K144="TOP",10^7+(3-J144)*10,K144*10^5+(3-J144)*10)),"")</f>
        <v/>
      </c>
      <c r="M144" s="8" t="str">
        <f t="shared" si="7"/>
        <v/>
      </c>
      <c r="N144" s="8" t="str">
        <f>IFERROR(M144*100+Rec.!I137,"")</f>
        <v/>
      </c>
      <c r="O144" s="8" t="str">
        <f t="shared" si="8"/>
        <v/>
      </c>
    </row>
    <row r="145" spans="1:15" ht="21.95" customHeight="1">
      <c r="A145" s="19" t="str">
        <f t="shared" si="6"/>
        <v/>
      </c>
      <c r="B145" s="20" t="str">
        <f>IF(ROW()-8&gt;Inf.!$I$10,"",ROW()-8)</f>
        <v/>
      </c>
      <c r="C145" s="21" t="str">
        <f>IF(B145&gt;Inf.!$I$10,"",VLOOKUP(B145,Rec.!C:H,3,FALSE))</f>
        <v/>
      </c>
      <c r="D145" s="21" t="str">
        <f>IF(B145&gt;Inf.!$I$10,"",VLOOKUP(B145,Rec.!C:H,4,FALSE))</f>
        <v/>
      </c>
      <c r="E145" s="20" t="str">
        <f>IF(B145&gt;Inf.!$I$10,"",VLOOKUP(B145,Rec.!C:H,5,FALSE))</f>
        <v/>
      </c>
      <c r="F145" s="20" t="str">
        <f>IF(B145&gt;Inf.!$I$10,"",VLOOKUP(B145,Rec.!C:H,6,FALSE))</f>
        <v/>
      </c>
      <c r="G145" s="50"/>
      <c r="H145" s="50"/>
      <c r="I145" s="51"/>
      <c r="J145" s="50"/>
      <c r="K145" s="22" t="str">
        <f>IFERROR(IF(B145&gt;Inf.!$I$10,"",H145),"")</f>
        <v/>
      </c>
      <c r="L145" s="8" t="str">
        <f>IFERROR(IF(Inf.!$C$10="Onsight",IF(K145="TOP",10^7+(10-I145)+(3-J145)*10,K145*10^5+(3-J145)*10),IF(K145="TOP",10^7+(3-J145)*10,K145*10^5+(3-J145)*10)),"")</f>
        <v/>
      </c>
      <c r="M145" s="8" t="str">
        <f t="shared" si="7"/>
        <v/>
      </c>
      <c r="N145" s="8" t="str">
        <f>IFERROR(M145*100+Rec.!I138,"")</f>
        <v/>
      </c>
      <c r="O145" s="8" t="str">
        <f t="shared" si="8"/>
        <v/>
      </c>
    </row>
    <row r="146" spans="1:15" ht="21.95" customHeight="1">
      <c r="A146" s="19" t="str">
        <f t="shared" si="6"/>
        <v/>
      </c>
      <c r="B146" s="20" t="str">
        <f>IF(ROW()-8&gt;Inf.!$I$10,"",ROW()-8)</f>
        <v/>
      </c>
      <c r="C146" s="21" t="str">
        <f>IF(B146&gt;Inf.!$I$10,"",VLOOKUP(B146,Rec.!C:H,3,FALSE))</f>
        <v/>
      </c>
      <c r="D146" s="21" t="str">
        <f>IF(B146&gt;Inf.!$I$10,"",VLOOKUP(B146,Rec.!C:H,4,FALSE))</f>
        <v/>
      </c>
      <c r="E146" s="20" t="str">
        <f>IF(B146&gt;Inf.!$I$10,"",VLOOKUP(B146,Rec.!C:H,5,FALSE))</f>
        <v/>
      </c>
      <c r="F146" s="20" t="str">
        <f>IF(B146&gt;Inf.!$I$10,"",VLOOKUP(B146,Rec.!C:H,6,FALSE))</f>
        <v/>
      </c>
      <c r="G146" s="50"/>
      <c r="H146" s="50"/>
      <c r="I146" s="51"/>
      <c r="J146" s="50"/>
      <c r="K146" s="22" t="str">
        <f>IFERROR(IF(B146&gt;Inf.!$I$10,"",H146),"")</f>
        <v/>
      </c>
      <c r="L146" s="8" t="str">
        <f>IFERROR(IF(Inf.!$C$10="Onsight",IF(K146="TOP",10^7+(10-I146)+(3-J146)*10,K146*10^5+(3-J146)*10),IF(K146="TOP",10^7+(3-J146)*10,K146*10^5+(3-J146)*10)),"")</f>
        <v/>
      </c>
      <c r="M146" s="8" t="str">
        <f t="shared" si="7"/>
        <v/>
      </c>
      <c r="N146" s="8" t="str">
        <f>IFERROR(M146*100+Rec.!I139,"")</f>
        <v/>
      </c>
      <c r="O146" s="8" t="str">
        <f t="shared" si="8"/>
        <v/>
      </c>
    </row>
    <row r="147" spans="1:15" ht="21.95" customHeight="1">
      <c r="A147" s="19" t="str">
        <f t="shared" si="6"/>
        <v/>
      </c>
      <c r="B147" s="20" t="str">
        <f>IF(ROW()-8&gt;Inf.!$I$10,"",ROW()-8)</f>
        <v/>
      </c>
      <c r="C147" s="21" t="str">
        <f>IF(B147&gt;Inf.!$I$10,"",VLOOKUP(B147,Rec.!C:H,3,FALSE))</f>
        <v/>
      </c>
      <c r="D147" s="21" t="str">
        <f>IF(B147&gt;Inf.!$I$10,"",VLOOKUP(B147,Rec.!C:H,4,FALSE))</f>
        <v/>
      </c>
      <c r="E147" s="20" t="str">
        <f>IF(B147&gt;Inf.!$I$10,"",VLOOKUP(B147,Rec.!C:H,5,FALSE))</f>
        <v/>
      </c>
      <c r="F147" s="20" t="str">
        <f>IF(B147&gt;Inf.!$I$10,"",VLOOKUP(B147,Rec.!C:H,6,FALSE))</f>
        <v/>
      </c>
      <c r="G147" s="50"/>
      <c r="H147" s="50"/>
      <c r="I147" s="51"/>
      <c r="J147" s="50"/>
      <c r="K147" s="22" t="str">
        <f>IFERROR(IF(B147&gt;Inf.!$I$10,"",H147),"")</f>
        <v/>
      </c>
      <c r="L147" s="8" t="str">
        <f>IFERROR(IF(Inf.!$C$10="Onsight",IF(K147="TOP",10^7+(10-I147)+(3-J147)*10,K147*10^5+(3-J147)*10),IF(K147="TOP",10^7+(3-J147)*10,K147*10^5+(3-J147)*10)),"")</f>
        <v/>
      </c>
      <c r="M147" s="8" t="str">
        <f t="shared" si="7"/>
        <v/>
      </c>
      <c r="N147" s="8" t="str">
        <f>IFERROR(M147*100+Rec.!I140,"")</f>
        <v/>
      </c>
      <c r="O147" s="8" t="str">
        <f t="shared" si="8"/>
        <v/>
      </c>
    </row>
    <row r="148" spans="1:15" ht="21.95" customHeight="1">
      <c r="A148" s="19" t="str">
        <f t="shared" si="6"/>
        <v/>
      </c>
      <c r="B148" s="20" t="str">
        <f>IF(ROW()-8&gt;Inf.!$I$10,"",ROW()-8)</f>
        <v/>
      </c>
      <c r="C148" s="21" t="str">
        <f>IF(B148&gt;Inf.!$I$10,"",VLOOKUP(B148,Rec.!C:H,3,FALSE))</f>
        <v/>
      </c>
      <c r="D148" s="21" t="str">
        <f>IF(B148&gt;Inf.!$I$10,"",VLOOKUP(B148,Rec.!C:H,4,FALSE))</f>
        <v/>
      </c>
      <c r="E148" s="20" t="str">
        <f>IF(B148&gt;Inf.!$I$10,"",VLOOKUP(B148,Rec.!C:H,5,FALSE))</f>
        <v/>
      </c>
      <c r="F148" s="20" t="str">
        <f>IF(B148&gt;Inf.!$I$10,"",VLOOKUP(B148,Rec.!C:H,6,FALSE))</f>
        <v/>
      </c>
      <c r="G148" s="50"/>
      <c r="H148" s="50"/>
      <c r="I148" s="51"/>
      <c r="J148" s="50"/>
      <c r="K148" s="22" t="str">
        <f>IFERROR(IF(B148&gt;Inf.!$I$10,"",H148),"")</f>
        <v/>
      </c>
      <c r="L148" s="8" t="str">
        <f>IFERROR(IF(Inf.!$C$10="Onsight",IF(K148="TOP",10^7+(10-I148)+(3-J148)*10,K148*10^5+(3-J148)*10),IF(K148="TOP",10^7+(3-J148)*10,K148*10^5+(3-J148)*10)),"")</f>
        <v/>
      </c>
      <c r="M148" s="8" t="str">
        <f t="shared" si="7"/>
        <v/>
      </c>
      <c r="N148" s="8" t="str">
        <f>IFERROR(M148*100+Rec.!I141,"")</f>
        <v/>
      </c>
      <c r="O148" s="8" t="str">
        <f t="shared" si="8"/>
        <v/>
      </c>
    </row>
    <row r="149" spans="1:15" ht="21.95" customHeight="1">
      <c r="A149" s="19" t="str">
        <f t="shared" si="6"/>
        <v/>
      </c>
      <c r="B149" s="20" t="str">
        <f>IF(ROW()-8&gt;Inf.!$I$10,"",ROW()-8)</f>
        <v/>
      </c>
      <c r="C149" s="21" t="str">
        <f>IF(B149&gt;Inf.!$I$10,"",VLOOKUP(B149,Rec.!C:H,3,FALSE))</f>
        <v/>
      </c>
      <c r="D149" s="21" t="str">
        <f>IF(B149&gt;Inf.!$I$10,"",VLOOKUP(B149,Rec.!C:H,4,FALSE))</f>
        <v/>
      </c>
      <c r="E149" s="20" t="str">
        <f>IF(B149&gt;Inf.!$I$10,"",VLOOKUP(B149,Rec.!C:H,5,FALSE))</f>
        <v/>
      </c>
      <c r="F149" s="20" t="str">
        <f>IF(B149&gt;Inf.!$I$10,"",VLOOKUP(B149,Rec.!C:H,6,FALSE))</f>
        <v/>
      </c>
      <c r="G149" s="50"/>
      <c r="H149" s="50"/>
      <c r="I149" s="51"/>
      <c r="J149" s="50"/>
      <c r="K149" s="22" t="str">
        <f>IFERROR(IF(B149&gt;Inf.!$I$10,"",H149),"")</f>
        <v/>
      </c>
      <c r="L149" s="8" t="str">
        <f>IFERROR(IF(Inf.!$C$10="Onsight",IF(K149="TOP",10^7+(10-I149)+(3-J149)*10,K149*10^5+(3-J149)*10),IF(K149="TOP",10^7+(3-J149)*10,K149*10^5+(3-J149)*10)),"")</f>
        <v/>
      </c>
      <c r="M149" s="8" t="str">
        <f t="shared" si="7"/>
        <v/>
      </c>
      <c r="N149" s="8" t="str">
        <f>IFERROR(M149*100+Rec.!I142,"")</f>
        <v/>
      </c>
      <c r="O149" s="8" t="str">
        <f t="shared" si="8"/>
        <v/>
      </c>
    </row>
    <row r="150" spans="1:15" ht="21.95" customHeight="1">
      <c r="A150" s="19" t="str">
        <f t="shared" si="6"/>
        <v/>
      </c>
      <c r="B150" s="20" t="str">
        <f>IF(ROW()-8&gt;Inf.!$I$10,"",ROW()-8)</f>
        <v/>
      </c>
      <c r="C150" s="21" t="str">
        <f>IF(B150&gt;Inf.!$I$10,"",VLOOKUP(B150,Rec.!C:H,3,FALSE))</f>
        <v/>
      </c>
      <c r="D150" s="21" t="str">
        <f>IF(B150&gt;Inf.!$I$10,"",VLOOKUP(B150,Rec.!C:H,4,FALSE))</f>
        <v/>
      </c>
      <c r="E150" s="20" t="str">
        <f>IF(B150&gt;Inf.!$I$10,"",VLOOKUP(B150,Rec.!C:H,5,FALSE))</f>
        <v/>
      </c>
      <c r="F150" s="20" t="str">
        <f>IF(B150&gt;Inf.!$I$10,"",VLOOKUP(B150,Rec.!C:H,6,FALSE))</f>
        <v/>
      </c>
      <c r="G150" s="50"/>
      <c r="H150" s="50"/>
      <c r="I150" s="51"/>
      <c r="J150" s="50"/>
      <c r="K150" s="22" t="str">
        <f>IFERROR(IF(B150&gt;Inf.!$I$10,"",H150),"")</f>
        <v/>
      </c>
      <c r="L150" s="8" t="str">
        <f>IFERROR(IF(Inf.!$C$10="Onsight",IF(K150="TOP",10^7+(10-I150)+(3-J150)*10,K150*10^5+(3-J150)*10),IF(K150="TOP",10^7+(3-J150)*10,K150*10^5+(3-J150)*10)),"")</f>
        <v/>
      </c>
      <c r="M150" s="8" t="str">
        <f t="shared" si="7"/>
        <v/>
      </c>
      <c r="N150" s="8" t="str">
        <f>IFERROR(M150*100+Rec.!I143,"")</f>
        <v/>
      </c>
      <c r="O150" s="8" t="str">
        <f t="shared" si="8"/>
        <v/>
      </c>
    </row>
    <row r="151" spans="1:15" ht="21.95" customHeight="1">
      <c r="A151" s="19" t="str">
        <f t="shared" si="6"/>
        <v/>
      </c>
      <c r="B151" s="20" t="str">
        <f>IF(ROW()-8&gt;Inf.!$I$10,"",ROW()-8)</f>
        <v/>
      </c>
      <c r="C151" s="21" t="str">
        <f>IF(B151&gt;Inf.!$I$10,"",VLOOKUP(B151,Rec.!C:H,3,FALSE))</f>
        <v/>
      </c>
      <c r="D151" s="21" t="str">
        <f>IF(B151&gt;Inf.!$I$10,"",VLOOKUP(B151,Rec.!C:H,4,FALSE))</f>
        <v/>
      </c>
      <c r="E151" s="20" t="str">
        <f>IF(B151&gt;Inf.!$I$10,"",VLOOKUP(B151,Rec.!C:H,5,FALSE))</f>
        <v/>
      </c>
      <c r="F151" s="20" t="str">
        <f>IF(B151&gt;Inf.!$I$10,"",VLOOKUP(B151,Rec.!C:H,6,FALSE))</f>
        <v/>
      </c>
      <c r="G151" s="50"/>
      <c r="H151" s="50"/>
      <c r="I151" s="51"/>
      <c r="J151" s="50"/>
      <c r="K151" s="22" t="str">
        <f>IFERROR(IF(B151&gt;Inf.!$I$10,"",H151),"")</f>
        <v/>
      </c>
      <c r="L151" s="8" t="str">
        <f>IFERROR(IF(Inf.!$C$10="Onsight",IF(K151="TOP",10^7+(10-I151)+(3-J151)*10,K151*10^5+(3-J151)*10),IF(K151="TOP",10^7+(3-J151)*10,K151*10^5+(3-J151)*10)),"")</f>
        <v/>
      </c>
      <c r="M151" s="8" t="str">
        <f t="shared" si="7"/>
        <v/>
      </c>
      <c r="N151" s="8" t="str">
        <f>IFERROR(M151*100+Rec.!I144,"")</f>
        <v/>
      </c>
      <c r="O151" s="8" t="str">
        <f t="shared" si="8"/>
        <v/>
      </c>
    </row>
    <row r="152" spans="1:15" ht="21.95" customHeight="1">
      <c r="A152" s="19" t="str">
        <f t="shared" si="6"/>
        <v/>
      </c>
      <c r="B152" s="20" t="str">
        <f>IF(ROW()-8&gt;Inf.!$I$10,"",ROW()-8)</f>
        <v/>
      </c>
      <c r="C152" s="21" t="str">
        <f>IF(B152&gt;Inf.!$I$10,"",VLOOKUP(B152,Rec.!C:H,3,FALSE))</f>
        <v/>
      </c>
      <c r="D152" s="21" t="str">
        <f>IF(B152&gt;Inf.!$I$10,"",VLOOKUP(B152,Rec.!C:H,4,FALSE))</f>
        <v/>
      </c>
      <c r="E152" s="20" t="str">
        <f>IF(B152&gt;Inf.!$I$10,"",VLOOKUP(B152,Rec.!C:H,5,FALSE))</f>
        <v/>
      </c>
      <c r="F152" s="20" t="str">
        <f>IF(B152&gt;Inf.!$I$10,"",VLOOKUP(B152,Rec.!C:H,6,FALSE))</f>
        <v/>
      </c>
      <c r="G152" s="50"/>
      <c r="H152" s="50"/>
      <c r="I152" s="51"/>
      <c r="J152" s="50"/>
      <c r="K152" s="22" t="str">
        <f>IFERROR(IF(B152&gt;Inf.!$I$10,"",H152),"")</f>
        <v/>
      </c>
      <c r="L152" s="8" t="str">
        <f>IFERROR(IF(Inf.!$C$10="Onsight",IF(K152="TOP",10^7+(10-I152)+(3-J152)*10,K152*10^5+(3-J152)*10),IF(K152="TOP",10^7+(3-J152)*10,K152*10^5+(3-J152)*10)),"")</f>
        <v/>
      </c>
      <c r="M152" s="8" t="str">
        <f t="shared" si="7"/>
        <v/>
      </c>
      <c r="N152" s="8" t="str">
        <f>IFERROR(M152*100+Rec.!I145,"")</f>
        <v/>
      </c>
      <c r="O152" s="8" t="str">
        <f t="shared" si="8"/>
        <v/>
      </c>
    </row>
    <row r="153" spans="1:15" ht="21.95" customHeight="1">
      <c r="A153" s="19" t="str">
        <f t="shared" si="6"/>
        <v/>
      </c>
      <c r="B153" s="20" t="str">
        <f>IF(ROW()-8&gt;Inf.!$I$10,"",ROW()-8)</f>
        <v/>
      </c>
      <c r="C153" s="21" t="str">
        <f>IF(B153&gt;Inf.!$I$10,"",VLOOKUP(B153,Rec.!C:H,3,FALSE))</f>
        <v/>
      </c>
      <c r="D153" s="21" t="str">
        <f>IF(B153&gt;Inf.!$I$10,"",VLOOKUP(B153,Rec.!C:H,4,FALSE))</f>
        <v/>
      </c>
      <c r="E153" s="20" t="str">
        <f>IF(B153&gt;Inf.!$I$10,"",VLOOKUP(B153,Rec.!C:H,5,FALSE))</f>
        <v/>
      </c>
      <c r="F153" s="20" t="str">
        <f>IF(B153&gt;Inf.!$I$10,"",VLOOKUP(B153,Rec.!C:H,6,FALSE))</f>
        <v/>
      </c>
      <c r="G153" s="50"/>
      <c r="H153" s="50"/>
      <c r="I153" s="51"/>
      <c r="J153" s="50"/>
      <c r="K153" s="22" t="str">
        <f>IFERROR(IF(B153&gt;Inf.!$I$10,"",H153),"")</f>
        <v/>
      </c>
      <c r="L153" s="8" t="str">
        <f>IFERROR(IF(Inf.!$C$10="Onsight",IF(K153="TOP",10^7+(10-I153)+(3-J153)*10,K153*10^5+(3-J153)*10),IF(K153="TOP",10^7+(3-J153)*10,K153*10^5+(3-J153)*10)),"")</f>
        <v/>
      </c>
      <c r="M153" s="8" t="str">
        <f t="shared" si="7"/>
        <v/>
      </c>
      <c r="N153" s="8" t="str">
        <f>IFERROR(M153*100+Rec.!I146,"")</f>
        <v/>
      </c>
      <c r="O153" s="8" t="str">
        <f t="shared" si="8"/>
        <v/>
      </c>
    </row>
    <row r="154" spans="1:15" ht="21.95" customHeight="1">
      <c r="A154" s="19" t="str">
        <f t="shared" si="6"/>
        <v/>
      </c>
      <c r="B154" s="20" t="str">
        <f>IF(ROW()-8&gt;Inf.!$I$10,"",ROW()-8)</f>
        <v/>
      </c>
      <c r="C154" s="21" t="str">
        <f>IF(B154&gt;Inf.!$I$10,"",VLOOKUP(B154,Rec.!C:H,3,FALSE))</f>
        <v/>
      </c>
      <c r="D154" s="21" t="str">
        <f>IF(B154&gt;Inf.!$I$10,"",VLOOKUP(B154,Rec.!C:H,4,FALSE))</f>
        <v/>
      </c>
      <c r="E154" s="20" t="str">
        <f>IF(B154&gt;Inf.!$I$10,"",VLOOKUP(B154,Rec.!C:H,5,FALSE))</f>
        <v/>
      </c>
      <c r="F154" s="20" t="str">
        <f>IF(B154&gt;Inf.!$I$10,"",VLOOKUP(B154,Rec.!C:H,6,FALSE))</f>
        <v/>
      </c>
      <c r="G154" s="50"/>
      <c r="H154" s="50"/>
      <c r="I154" s="51"/>
      <c r="J154" s="50"/>
      <c r="K154" s="22" t="str">
        <f>IFERROR(IF(B154&gt;Inf.!$I$10,"",H154),"")</f>
        <v/>
      </c>
      <c r="L154" s="8" t="str">
        <f>IFERROR(IF(Inf.!$C$10="Onsight",IF(K154="TOP",10^7+(10-I154)+(3-J154)*10,K154*10^5+(3-J154)*10),IF(K154="TOP",10^7+(3-J154)*10,K154*10^5+(3-J154)*10)),"")</f>
        <v/>
      </c>
      <c r="M154" s="8" t="str">
        <f t="shared" si="7"/>
        <v/>
      </c>
      <c r="N154" s="8" t="str">
        <f>IFERROR(M154*100+Rec.!I147,"")</f>
        <v/>
      </c>
      <c r="O154" s="8" t="str">
        <f t="shared" si="8"/>
        <v/>
      </c>
    </row>
    <row r="155" spans="1:15" ht="21.95" customHeight="1">
      <c r="A155" s="19" t="str">
        <f t="shared" si="6"/>
        <v/>
      </c>
      <c r="B155" s="20" t="str">
        <f>IF(ROW()-8&gt;Inf.!$I$10,"",ROW()-8)</f>
        <v/>
      </c>
      <c r="C155" s="21" t="str">
        <f>IF(B155&gt;Inf.!$I$10,"",VLOOKUP(B155,Rec.!C:H,3,FALSE))</f>
        <v/>
      </c>
      <c r="D155" s="21" t="str">
        <f>IF(B155&gt;Inf.!$I$10,"",VLOOKUP(B155,Rec.!C:H,4,FALSE))</f>
        <v/>
      </c>
      <c r="E155" s="20" t="str">
        <f>IF(B155&gt;Inf.!$I$10,"",VLOOKUP(B155,Rec.!C:H,5,FALSE))</f>
        <v/>
      </c>
      <c r="F155" s="20" t="str">
        <f>IF(B155&gt;Inf.!$I$10,"",VLOOKUP(B155,Rec.!C:H,6,FALSE))</f>
        <v/>
      </c>
      <c r="G155" s="50"/>
      <c r="H155" s="50"/>
      <c r="I155" s="51"/>
      <c r="J155" s="50"/>
      <c r="K155" s="22" t="str">
        <f>IFERROR(IF(B155&gt;Inf.!$I$10,"",H155),"")</f>
        <v/>
      </c>
      <c r="L155" s="8" t="str">
        <f>IFERROR(IF(Inf.!$C$10="Onsight",IF(K155="TOP",10^7+(10-I155)+(3-J155)*10,K155*10^5+(3-J155)*10),IF(K155="TOP",10^7+(3-J155)*10,K155*10^5+(3-J155)*10)),"")</f>
        <v/>
      </c>
      <c r="M155" s="8" t="str">
        <f t="shared" si="7"/>
        <v/>
      </c>
      <c r="N155" s="8" t="str">
        <f>IFERROR(M155*100+Rec.!I148,"")</f>
        <v/>
      </c>
      <c r="O155" s="8" t="str">
        <f t="shared" si="8"/>
        <v/>
      </c>
    </row>
    <row r="156" spans="1:15" ht="21.95" customHeight="1">
      <c r="A156" s="19" t="str">
        <f t="shared" si="6"/>
        <v/>
      </c>
      <c r="B156" s="20" t="str">
        <f>IF(ROW()-8&gt;Inf.!$I$10,"",ROW()-8)</f>
        <v/>
      </c>
      <c r="C156" s="21" t="str">
        <f>IF(B156&gt;Inf.!$I$10,"",VLOOKUP(B156,Rec.!C:H,3,FALSE))</f>
        <v/>
      </c>
      <c r="D156" s="21" t="str">
        <f>IF(B156&gt;Inf.!$I$10,"",VLOOKUP(B156,Rec.!C:H,4,FALSE))</f>
        <v/>
      </c>
      <c r="E156" s="20" t="str">
        <f>IF(B156&gt;Inf.!$I$10,"",VLOOKUP(B156,Rec.!C:H,5,FALSE))</f>
        <v/>
      </c>
      <c r="F156" s="20" t="str">
        <f>IF(B156&gt;Inf.!$I$10,"",VLOOKUP(B156,Rec.!C:H,6,FALSE))</f>
        <v/>
      </c>
      <c r="G156" s="50"/>
      <c r="H156" s="50"/>
      <c r="I156" s="51"/>
      <c r="J156" s="50"/>
      <c r="K156" s="22" t="str">
        <f>IFERROR(IF(B156&gt;Inf.!$I$10,"",H156),"")</f>
        <v/>
      </c>
      <c r="L156" s="8" t="str">
        <f>IFERROR(IF(Inf.!$C$10="Onsight",IF(K156="TOP",10^7+(10-I156)+(3-J156)*10,K156*10^5+(3-J156)*10),IF(K156="TOP",10^7+(3-J156)*10,K156*10^5+(3-J156)*10)),"")</f>
        <v/>
      </c>
      <c r="M156" s="8" t="str">
        <f t="shared" si="7"/>
        <v/>
      </c>
      <c r="N156" s="8" t="str">
        <f>IFERROR(M156*100+Rec.!I149,"")</f>
        <v/>
      </c>
      <c r="O156" s="8" t="str">
        <f t="shared" si="8"/>
        <v/>
      </c>
    </row>
    <row r="157" spans="1:15" ht="21.95" customHeight="1">
      <c r="A157" s="19" t="str">
        <f t="shared" si="6"/>
        <v/>
      </c>
      <c r="B157" s="20" t="str">
        <f>IF(ROW()-8&gt;Inf.!$I$10,"",ROW()-8)</f>
        <v/>
      </c>
      <c r="C157" s="21" t="str">
        <f>IF(B157&gt;Inf.!$I$10,"",VLOOKUP(B157,Rec.!C:H,3,FALSE))</f>
        <v/>
      </c>
      <c r="D157" s="21" t="str">
        <f>IF(B157&gt;Inf.!$I$10,"",VLOOKUP(B157,Rec.!C:H,4,FALSE))</f>
        <v/>
      </c>
      <c r="E157" s="20" t="str">
        <f>IF(B157&gt;Inf.!$I$10,"",VLOOKUP(B157,Rec.!C:H,5,FALSE))</f>
        <v/>
      </c>
      <c r="F157" s="20" t="str">
        <f>IF(B157&gt;Inf.!$I$10,"",VLOOKUP(B157,Rec.!C:H,6,FALSE))</f>
        <v/>
      </c>
      <c r="G157" s="50"/>
      <c r="H157" s="50"/>
      <c r="I157" s="51"/>
      <c r="J157" s="50"/>
      <c r="K157" s="22" t="str">
        <f>IFERROR(IF(B157&gt;Inf.!$I$10,"",H157),"")</f>
        <v/>
      </c>
      <c r="L157" s="8" t="str">
        <f>IFERROR(IF(Inf.!$C$10="Onsight",IF(K157="TOP",10^7+(10-I157)+(3-J157)*10,K157*10^5+(3-J157)*10),IF(K157="TOP",10^7+(3-J157)*10,K157*10^5+(3-J157)*10)),"")</f>
        <v/>
      </c>
      <c r="M157" s="8" t="str">
        <f t="shared" si="7"/>
        <v/>
      </c>
      <c r="N157" s="8" t="str">
        <f>IFERROR(M157*100+Rec.!I150,"")</f>
        <v/>
      </c>
      <c r="O157" s="8" t="str">
        <f t="shared" si="8"/>
        <v/>
      </c>
    </row>
    <row r="158" spans="1:15" ht="21.95" customHeight="1">
      <c r="A158" s="19" t="str">
        <f t="shared" si="6"/>
        <v/>
      </c>
      <c r="B158" s="20" t="str">
        <f>IF(ROW()-8&gt;Inf.!$I$10,"",ROW()-8)</f>
        <v/>
      </c>
      <c r="C158" s="21" t="str">
        <f>IF(B158&gt;Inf.!$I$10,"",VLOOKUP(B158,Rec.!C:H,3,FALSE))</f>
        <v/>
      </c>
      <c r="D158" s="21" t="str">
        <f>IF(B158&gt;Inf.!$I$10,"",VLOOKUP(B158,Rec.!C:H,4,FALSE))</f>
        <v/>
      </c>
      <c r="E158" s="20" t="str">
        <f>IF(B158&gt;Inf.!$I$10,"",VLOOKUP(B158,Rec.!C:H,5,FALSE))</f>
        <v/>
      </c>
      <c r="F158" s="20" t="str">
        <f>IF(B158&gt;Inf.!$I$10,"",VLOOKUP(B158,Rec.!C:H,6,FALSE))</f>
        <v/>
      </c>
      <c r="G158" s="50"/>
      <c r="H158" s="50"/>
      <c r="I158" s="51"/>
      <c r="J158" s="50"/>
      <c r="K158" s="22" t="str">
        <f>IFERROR(IF(B158&gt;Inf.!$I$10,"",H158),"")</f>
        <v/>
      </c>
      <c r="L158" s="8" t="str">
        <f>IFERROR(IF(Inf.!$C$10="Onsight",IF(K158="TOP",10^7+(10-I158)+(3-J158)*10,K158*10^5+(3-J158)*10),IF(K158="TOP",10^7+(3-J158)*10,K158*10^5+(3-J158)*10)),"")</f>
        <v/>
      </c>
      <c r="M158" s="8" t="str">
        <f t="shared" si="7"/>
        <v/>
      </c>
      <c r="N158" s="8" t="str">
        <f>IFERROR(M158*100+Rec.!I151,"")</f>
        <v/>
      </c>
      <c r="O158" s="8" t="str">
        <f t="shared" si="8"/>
        <v/>
      </c>
    </row>
    <row r="159" spans="1:15" ht="21.95" customHeight="1">
      <c r="A159" s="19" t="str">
        <f t="shared" si="6"/>
        <v/>
      </c>
      <c r="B159" s="20" t="str">
        <f>IF(ROW()-8&gt;Inf.!$I$10,"",ROW()-8)</f>
        <v/>
      </c>
      <c r="C159" s="21" t="str">
        <f>IF(B159&gt;Inf.!$I$10,"",VLOOKUP(B159,Rec.!C:H,3,FALSE))</f>
        <v/>
      </c>
      <c r="D159" s="21" t="str">
        <f>IF(B159&gt;Inf.!$I$10,"",VLOOKUP(B159,Rec.!C:H,4,FALSE))</f>
        <v/>
      </c>
      <c r="E159" s="20" t="str">
        <f>IF(B159&gt;Inf.!$I$10,"",VLOOKUP(B159,Rec.!C:H,5,FALSE))</f>
        <v/>
      </c>
      <c r="F159" s="20" t="str">
        <f>IF(B159&gt;Inf.!$I$10,"",VLOOKUP(B159,Rec.!C:H,6,FALSE))</f>
        <v/>
      </c>
      <c r="G159" s="50"/>
      <c r="H159" s="50"/>
      <c r="I159" s="51"/>
      <c r="J159" s="50"/>
      <c r="K159" s="22" t="str">
        <f>IFERROR(IF(B159&gt;Inf.!$I$10,"",H159),"")</f>
        <v/>
      </c>
      <c r="L159" s="8" t="str">
        <f>IFERROR(IF(Inf.!$C$10="Onsight",IF(K159="TOP",10^7+(10-I159)+(3-J159)*10,K159*10^5+(3-J159)*10),IF(K159="TOP",10^7+(3-J159)*10,K159*10^5+(3-J159)*10)),"")</f>
        <v/>
      </c>
      <c r="M159" s="8" t="str">
        <f t="shared" si="7"/>
        <v/>
      </c>
      <c r="N159" s="8" t="str">
        <f>IFERROR(M159*100+Rec.!I152,"")</f>
        <v/>
      </c>
      <c r="O159" s="8" t="str">
        <f t="shared" si="8"/>
        <v/>
      </c>
    </row>
    <row r="160" spans="1:15" ht="21.95" customHeight="1">
      <c r="A160" s="19" t="str">
        <f t="shared" si="6"/>
        <v/>
      </c>
      <c r="B160" s="20" t="str">
        <f>IF(ROW()-8&gt;Inf.!$I$10,"",ROW()-8)</f>
        <v/>
      </c>
      <c r="C160" s="21" t="str">
        <f>IF(B160&gt;Inf.!$I$10,"",VLOOKUP(B160,Rec.!C:H,3,FALSE))</f>
        <v/>
      </c>
      <c r="D160" s="21" t="str">
        <f>IF(B160&gt;Inf.!$I$10,"",VLOOKUP(B160,Rec.!C:H,4,FALSE))</f>
        <v/>
      </c>
      <c r="E160" s="20" t="str">
        <f>IF(B160&gt;Inf.!$I$10,"",VLOOKUP(B160,Rec.!C:H,5,FALSE))</f>
        <v/>
      </c>
      <c r="F160" s="20" t="str">
        <f>IF(B160&gt;Inf.!$I$10,"",VLOOKUP(B160,Rec.!C:H,6,FALSE))</f>
        <v/>
      </c>
      <c r="G160" s="50"/>
      <c r="H160" s="50"/>
      <c r="I160" s="51"/>
      <c r="J160" s="50"/>
      <c r="K160" s="22" t="str">
        <f>IFERROR(IF(B160&gt;Inf.!$I$10,"",H160),"")</f>
        <v/>
      </c>
      <c r="L160" s="8" t="str">
        <f>IFERROR(IF(Inf.!$C$10="Onsight",IF(K160="TOP",10^7+(10-I160)+(3-J160)*10,K160*10^5+(3-J160)*10),IF(K160="TOP",10^7+(3-J160)*10,K160*10^5+(3-J160)*10)),"")</f>
        <v/>
      </c>
      <c r="M160" s="8" t="str">
        <f t="shared" si="7"/>
        <v/>
      </c>
      <c r="N160" s="8" t="str">
        <f>IFERROR(M160*100+Rec.!I153,"")</f>
        <v/>
      </c>
      <c r="O160" s="8" t="str">
        <f t="shared" si="8"/>
        <v/>
      </c>
    </row>
    <row r="161" spans="1:15" ht="21.95" customHeight="1">
      <c r="A161" s="19" t="str">
        <f t="shared" si="6"/>
        <v/>
      </c>
      <c r="B161" s="20" t="str">
        <f>IF(ROW()-8&gt;Inf.!$I$10,"",ROW()-8)</f>
        <v/>
      </c>
      <c r="C161" s="21" t="str">
        <f>IF(B161&gt;Inf.!$I$10,"",VLOOKUP(B161,Rec.!C:H,3,FALSE))</f>
        <v/>
      </c>
      <c r="D161" s="21" t="str">
        <f>IF(B161&gt;Inf.!$I$10,"",VLOOKUP(B161,Rec.!C:H,4,FALSE))</f>
        <v/>
      </c>
      <c r="E161" s="20" t="str">
        <f>IF(B161&gt;Inf.!$I$10,"",VLOOKUP(B161,Rec.!C:H,5,FALSE))</f>
        <v/>
      </c>
      <c r="F161" s="20" t="str">
        <f>IF(B161&gt;Inf.!$I$10,"",VLOOKUP(B161,Rec.!C:H,6,FALSE))</f>
        <v/>
      </c>
      <c r="G161" s="50"/>
      <c r="H161" s="50"/>
      <c r="I161" s="51"/>
      <c r="J161" s="50"/>
      <c r="K161" s="22" t="str">
        <f>IFERROR(IF(B161&gt;Inf.!$I$10,"",H161),"")</f>
        <v/>
      </c>
      <c r="L161" s="8" t="str">
        <f>IFERROR(IF(Inf.!$C$10="Onsight",IF(K161="TOP",10^7+(10-I161)+(3-J161)*10,K161*10^5+(3-J161)*10),IF(K161="TOP",10^7+(3-J161)*10,K161*10^5+(3-J161)*10)),"")</f>
        <v/>
      </c>
      <c r="M161" s="8" t="str">
        <f t="shared" si="7"/>
        <v/>
      </c>
      <c r="N161" s="8" t="str">
        <f>IFERROR(M161*100+Rec.!I154,"")</f>
        <v/>
      </c>
      <c r="O161" s="8" t="str">
        <f t="shared" si="8"/>
        <v/>
      </c>
    </row>
    <row r="162" spans="1:15" ht="21.95" customHeight="1">
      <c r="A162" s="19" t="str">
        <f t="shared" si="6"/>
        <v/>
      </c>
      <c r="B162" s="20" t="str">
        <f>IF(ROW()-8&gt;Inf.!$I$10,"",ROW()-8)</f>
        <v/>
      </c>
      <c r="C162" s="21" t="str">
        <f>IF(B162&gt;Inf.!$I$10,"",VLOOKUP(B162,Rec.!C:H,3,FALSE))</f>
        <v/>
      </c>
      <c r="D162" s="21" t="str">
        <f>IF(B162&gt;Inf.!$I$10,"",VLOOKUP(B162,Rec.!C:H,4,FALSE))</f>
        <v/>
      </c>
      <c r="E162" s="20" t="str">
        <f>IF(B162&gt;Inf.!$I$10,"",VLOOKUP(B162,Rec.!C:H,5,FALSE))</f>
        <v/>
      </c>
      <c r="F162" s="20" t="str">
        <f>IF(B162&gt;Inf.!$I$10,"",VLOOKUP(B162,Rec.!C:H,6,FALSE))</f>
        <v/>
      </c>
      <c r="G162" s="50"/>
      <c r="H162" s="50"/>
      <c r="I162" s="51"/>
      <c r="J162" s="50"/>
      <c r="K162" s="22" t="str">
        <f>IFERROR(IF(B162&gt;Inf.!$I$10,"",H162),"")</f>
        <v/>
      </c>
      <c r="L162" s="8" t="str">
        <f>IFERROR(IF(Inf.!$C$10="Onsight",IF(K162="TOP",10^7+(10-I162)+(3-J162)*10,K162*10^5+(3-J162)*10),IF(K162="TOP",10^7+(3-J162)*10,K162*10^5+(3-J162)*10)),"")</f>
        <v/>
      </c>
      <c r="M162" s="8" t="str">
        <f t="shared" si="7"/>
        <v/>
      </c>
      <c r="N162" s="8" t="str">
        <f>IFERROR(M162*100+Rec.!I155,"")</f>
        <v/>
      </c>
      <c r="O162" s="8" t="str">
        <f t="shared" si="8"/>
        <v/>
      </c>
    </row>
    <row r="163" spans="1:15" ht="21.95" customHeight="1">
      <c r="A163" s="19" t="str">
        <f t="shared" si="6"/>
        <v/>
      </c>
      <c r="B163" s="20" t="str">
        <f>IF(ROW()-8&gt;Inf.!$I$10,"",ROW()-8)</f>
        <v/>
      </c>
      <c r="C163" s="21" t="str">
        <f>IF(B163&gt;Inf.!$I$10,"",VLOOKUP(B163,Rec.!C:H,3,FALSE))</f>
        <v/>
      </c>
      <c r="D163" s="21" t="str">
        <f>IF(B163&gt;Inf.!$I$10,"",VLOOKUP(B163,Rec.!C:H,4,FALSE))</f>
        <v/>
      </c>
      <c r="E163" s="20" t="str">
        <f>IF(B163&gt;Inf.!$I$10,"",VLOOKUP(B163,Rec.!C:H,5,FALSE))</f>
        <v/>
      </c>
      <c r="F163" s="20" t="str">
        <f>IF(B163&gt;Inf.!$I$10,"",VLOOKUP(B163,Rec.!C:H,6,FALSE))</f>
        <v/>
      </c>
      <c r="G163" s="50"/>
      <c r="H163" s="50"/>
      <c r="I163" s="51"/>
      <c r="J163" s="50"/>
      <c r="K163" s="22" t="str">
        <f>IFERROR(IF(B163&gt;Inf.!$I$10,"",H163),"")</f>
        <v/>
      </c>
      <c r="L163" s="8" t="str">
        <f>IFERROR(IF(Inf.!$C$10="Onsight",IF(K163="TOP",10^7+(10-I163)+(3-J163)*10,K163*10^5+(3-J163)*10),IF(K163="TOP",10^7+(3-J163)*10,K163*10^5+(3-J163)*10)),"")</f>
        <v/>
      </c>
      <c r="M163" s="8" t="str">
        <f t="shared" si="7"/>
        <v/>
      </c>
      <c r="N163" s="8" t="str">
        <f>IFERROR(M163*100+Rec.!I156,"")</f>
        <v/>
      </c>
      <c r="O163" s="8" t="str">
        <f t="shared" si="8"/>
        <v/>
      </c>
    </row>
    <row r="164" spans="1:15" ht="21.95" customHeight="1">
      <c r="A164" s="19" t="str">
        <f t="shared" si="6"/>
        <v/>
      </c>
      <c r="B164" s="20" t="str">
        <f>IF(ROW()-8&gt;Inf.!$I$10,"",ROW()-8)</f>
        <v/>
      </c>
      <c r="C164" s="21" t="str">
        <f>IF(B164&gt;Inf.!$I$10,"",VLOOKUP(B164,Rec.!C:H,3,FALSE))</f>
        <v/>
      </c>
      <c r="D164" s="21" t="str">
        <f>IF(B164&gt;Inf.!$I$10,"",VLOOKUP(B164,Rec.!C:H,4,FALSE))</f>
        <v/>
      </c>
      <c r="E164" s="20" t="str">
        <f>IF(B164&gt;Inf.!$I$10,"",VLOOKUP(B164,Rec.!C:H,5,FALSE))</f>
        <v/>
      </c>
      <c r="F164" s="20" t="str">
        <f>IF(B164&gt;Inf.!$I$10,"",VLOOKUP(B164,Rec.!C:H,6,FALSE))</f>
        <v/>
      </c>
      <c r="G164" s="50"/>
      <c r="H164" s="50"/>
      <c r="I164" s="51"/>
      <c r="J164" s="50"/>
      <c r="K164" s="22" t="str">
        <f>IFERROR(IF(B164&gt;Inf.!$I$10,"",H164),"")</f>
        <v/>
      </c>
      <c r="L164" s="8" t="str">
        <f>IFERROR(IF(Inf.!$C$10="Onsight",IF(K164="TOP",10^7+(10-I164)+(3-J164)*10,K164*10^5+(3-J164)*10),IF(K164="TOP",10^7+(3-J164)*10,K164*10^5+(3-J164)*10)),"")</f>
        <v/>
      </c>
      <c r="M164" s="8" t="str">
        <f t="shared" si="7"/>
        <v/>
      </c>
      <c r="N164" s="8" t="str">
        <f>IFERROR(M164*100+Rec.!I157,"")</f>
        <v/>
      </c>
      <c r="O164" s="8" t="str">
        <f t="shared" si="8"/>
        <v/>
      </c>
    </row>
    <row r="165" spans="1:15" ht="21.95" customHeight="1">
      <c r="A165" s="19" t="str">
        <f t="shared" si="6"/>
        <v/>
      </c>
      <c r="B165" s="20" t="str">
        <f>IF(ROW()-8&gt;Inf.!$I$10,"",ROW()-8)</f>
        <v/>
      </c>
      <c r="C165" s="21" t="str">
        <f>IF(B165&gt;Inf.!$I$10,"",VLOOKUP(B165,Rec.!C:H,3,FALSE))</f>
        <v/>
      </c>
      <c r="D165" s="21" t="str">
        <f>IF(B165&gt;Inf.!$I$10,"",VLOOKUP(B165,Rec.!C:H,4,FALSE))</f>
        <v/>
      </c>
      <c r="E165" s="20" t="str">
        <f>IF(B165&gt;Inf.!$I$10,"",VLOOKUP(B165,Rec.!C:H,5,FALSE))</f>
        <v/>
      </c>
      <c r="F165" s="20" t="str">
        <f>IF(B165&gt;Inf.!$I$10,"",VLOOKUP(B165,Rec.!C:H,6,FALSE))</f>
        <v/>
      </c>
      <c r="G165" s="50"/>
      <c r="H165" s="50"/>
      <c r="I165" s="51"/>
      <c r="J165" s="50"/>
      <c r="K165" s="22" t="str">
        <f>IFERROR(IF(B165&gt;Inf.!$I$10,"",H165),"")</f>
        <v/>
      </c>
      <c r="L165" s="8" t="str">
        <f>IFERROR(IF(Inf.!$C$10="Onsight",IF(K165="TOP",10^7+(10-I165)+(3-J165)*10,K165*10^5+(3-J165)*10),IF(K165="TOP",10^7+(3-J165)*10,K165*10^5+(3-J165)*10)),"")</f>
        <v/>
      </c>
      <c r="M165" s="8" t="str">
        <f t="shared" si="7"/>
        <v/>
      </c>
      <c r="N165" s="8" t="str">
        <f>IFERROR(M165*100+Rec.!I158,"")</f>
        <v/>
      </c>
      <c r="O165" s="8" t="str">
        <f t="shared" si="8"/>
        <v/>
      </c>
    </row>
    <row r="166" spans="1:15" ht="21.95" customHeight="1">
      <c r="A166" s="19" t="str">
        <f t="shared" si="6"/>
        <v/>
      </c>
      <c r="B166" s="20" t="str">
        <f>IF(ROW()-8&gt;Inf.!$I$10,"",ROW()-8)</f>
        <v/>
      </c>
      <c r="C166" s="21" t="str">
        <f>IF(B166&gt;Inf.!$I$10,"",VLOOKUP(B166,Rec.!C:H,3,FALSE))</f>
        <v/>
      </c>
      <c r="D166" s="21" t="str">
        <f>IF(B166&gt;Inf.!$I$10,"",VLOOKUP(B166,Rec.!C:H,4,FALSE))</f>
        <v/>
      </c>
      <c r="E166" s="20" t="str">
        <f>IF(B166&gt;Inf.!$I$10,"",VLOOKUP(B166,Rec.!C:H,5,FALSE))</f>
        <v/>
      </c>
      <c r="F166" s="20" t="str">
        <f>IF(B166&gt;Inf.!$I$10,"",VLOOKUP(B166,Rec.!C:H,6,FALSE))</f>
        <v/>
      </c>
      <c r="G166" s="50"/>
      <c r="H166" s="50"/>
      <c r="I166" s="51"/>
      <c r="J166" s="50"/>
      <c r="K166" s="22" t="str">
        <f>IFERROR(IF(B166&gt;Inf.!$I$10,"",H166),"")</f>
        <v/>
      </c>
      <c r="L166" s="8" t="str">
        <f>IFERROR(IF(Inf.!$C$10="Onsight",IF(K166="TOP",10^7+(10-I166)+(3-J166)*10,K166*10^5+(3-J166)*10),IF(K166="TOP",10^7+(3-J166)*10,K166*10^5+(3-J166)*10)),"")</f>
        <v/>
      </c>
      <c r="M166" s="8" t="str">
        <f t="shared" si="7"/>
        <v/>
      </c>
      <c r="N166" s="8" t="str">
        <f>IFERROR(M166*100+Rec.!I159,"")</f>
        <v/>
      </c>
      <c r="O166" s="8" t="str">
        <f t="shared" si="8"/>
        <v/>
      </c>
    </row>
    <row r="167" spans="1:15" ht="21.95" customHeight="1">
      <c r="A167" s="19" t="str">
        <f t="shared" si="6"/>
        <v/>
      </c>
      <c r="B167" s="20" t="str">
        <f>IF(ROW()-8&gt;Inf.!$I$10,"",ROW()-8)</f>
        <v/>
      </c>
      <c r="C167" s="21" t="str">
        <f>IF(B167&gt;Inf.!$I$10,"",VLOOKUP(B167,Rec.!C:H,3,FALSE))</f>
        <v/>
      </c>
      <c r="D167" s="21" t="str">
        <f>IF(B167&gt;Inf.!$I$10,"",VLOOKUP(B167,Rec.!C:H,4,FALSE))</f>
        <v/>
      </c>
      <c r="E167" s="20" t="str">
        <f>IF(B167&gt;Inf.!$I$10,"",VLOOKUP(B167,Rec.!C:H,5,FALSE))</f>
        <v/>
      </c>
      <c r="F167" s="20" t="str">
        <f>IF(B167&gt;Inf.!$I$10,"",VLOOKUP(B167,Rec.!C:H,6,FALSE))</f>
        <v/>
      </c>
      <c r="G167" s="50"/>
      <c r="H167" s="50"/>
      <c r="I167" s="51"/>
      <c r="J167" s="50"/>
      <c r="K167" s="22" t="str">
        <f>IFERROR(IF(B167&gt;Inf.!$I$10,"",H167),"")</f>
        <v/>
      </c>
      <c r="L167" s="8" t="str">
        <f>IFERROR(IF(Inf.!$C$10="Onsight",IF(K167="TOP",10^7+(10-I167)+(3-J167)*10,K167*10^5+(3-J167)*10),IF(K167="TOP",10^7+(3-J167)*10,K167*10^5+(3-J167)*10)),"")</f>
        <v/>
      </c>
      <c r="M167" s="8" t="str">
        <f t="shared" si="7"/>
        <v/>
      </c>
      <c r="N167" s="8" t="str">
        <f>IFERROR(M167*100+Rec.!I160,"")</f>
        <v/>
      </c>
      <c r="O167" s="8" t="str">
        <f t="shared" si="8"/>
        <v/>
      </c>
    </row>
    <row r="168" spans="1:15" ht="21.95" customHeight="1">
      <c r="A168" s="19" t="str">
        <f t="shared" si="6"/>
        <v/>
      </c>
      <c r="B168" s="20" t="str">
        <f>IF(ROW()-8&gt;Inf.!$I$10,"",ROW()-8)</f>
        <v/>
      </c>
      <c r="C168" s="21" t="str">
        <f>IF(B168&gt;Inf.!$I$10,"",VLOOKUP(B168,Rec.!C:H,3,FALSE))</f>
        <v/>
      </c>
      <c r="D168" s="21" t="str">
        <f>IF(B168&gt;Inf.!$I$10,"",VLOOKUP(B168,Rec.!C:H,4,FALSE))</f>
        <v/>
      </c>
      <c r="E168" s="20" t="str">
        <f>IF(B168&gt;Inf.!$I$10,"",VLOOKUP(B168,Rec.!C:H,5,FALSE))</f>
        <v/>
      </c>
      <c r="F168" s="20" t="str">
        <f>IF(B168&gt;Inf.!$I$10,"",VLOOKUP(B168,Rec.!C:H,6,FALSE))</f>
        <v/>
      </c>
      <c r="G168" s="50"/>
      <c r="H168" s="50"/>
      <c r="I168" s="51"/>
      <c r="J168" s="50"/>
      <c r="K168" s="22" t="str">
        <f>IFERROR(IF(B168&gt;Inf.!$I$10,"",H168),"")</f>
        <v/>
      </c>
      <c r="L168" s="8" t="str">
        <f>IFERROR(IF(Inf.!$C$10="Onsight",IF(K168="TOP",10^7+(10-I168)+(3-J168)*10,K168*10^5+(3-J168)*10),IF(K168="TOP",10^7+(3-J168)*10,K168*10^5+(3-J168)*10)),"")</f>
        <v/>
      </c>
      <c r="M168" s="8" t="str">
        <f t="shared" si="7"/>
        <v/>
      </c>
      <c r="N168" s="8" t="str">
        <f>IFERROR(M168*100+Rec.!I161,"")</f>
        <v/>
      </c>
      <c r="O168" s="8" t="str">
        <f t="shared" si="8"/>
        <v/>
      </c>
    </row>
    <row r="169" spans="1:15" ht="21.95" customHeight="1">
      <c r="A169" s="19" t="str">
        <f t="shared" si="6"/>
        <v/>
      </c>
      <c r="B169" s="20" t="str">
        <f>IF(ROW()-8&gt;Inf.!$I$10,"",ROW()-8)</f>
        <v/>
      </c>
      <c r="C169" s="21" t="str">
        <f>IF(B169&gt;Inf.!$I$10,"",VLOOKUP(B169,Rec.!C:H,3,FALSE))</f>
        <v/>
      </c>
      <c r="D169" s="21" t="str">
        <f>IF(B169&gt;Inf.!$I$10,"",VLOOKUP(B169,Rec.!C:H,4,FALSE))</f>
        <v/>
      </c>
      <c r="E169" s="20" t="str">
        <f>IF(B169&gt;Inf.!$I$10,"",VLOOKUP(B169,Rec.!C:H,5,FALSE))</f>
        <v/>
      </c>
      <c r="F169" s="20" t="str">
        <f>IF(B169&gt;Inf.!$I$10,"",VLOOKUP(B169,Rec.!C:H,6,FALSE))</f>
        <v/>
      </c>
      <c r="G169" s="50"/>
      <c r="H169" s="50"/>
      <c r="I169" s="51"/>
      <c r="J169" s="50"/>
      <c r="K169" s="22" t="str">
        <f>IFERROR(IF(B169&gt;Inf.!$I$10,"",H169),"")</f>
        <v/>
      </c>
      <c r="L169" s="8" t="str">
        <f>IFERROR(IF(Inf.!$C$10="Onsight",IF(K169="TOP",10^7+(10-I169)+(3-J169)*10,K169*10^5+(3-J169)*10),IF(K169="TOP",10^7+(3-J169)*10,K169*10^5+(3-J169)*10)),"")</f>
        <v/>
      </c>
      <c r="M169" s="8" t="str">
        <f t="shared" si="7"/>
        <v/>
      </c>
      <c r="N169" s="8" t="str">
        <f>IFERROR(M169*100+Rec.!I162,"")</f>
        <v/>
      </c>
      <c r="O169" s="8" t="str">
        <f t="shared" si="8"/>
        <v/>
      </c>
    </row>
    <row r="170" spans="1:15" ht="21.95" customHeight="1">
      <c r="A170" s="19" t="str">
        <f t="shared" si="6"/>
        <v/>
      </c>
      <c r="B170" s="20" t="str">
        <f>IF(ROW()-8&gt;Inf.!$I$10,"",ROW()-8)</f>
        <v/>
      </c>
      <c r="C170" s="21" t="str">
        <f>IF(B170&gt;Inf.!$I$10,"",VLOOKUP(B170,Rec.!C:H,3,FALSE))</f>
        <v/>
      </c>
      <c r="D170" s="21" t="str">
        <f>IF(B170&gt;Inf.!$I$10,"",VLOOKUP(B170,Rec.!C:H,4,FALSE))</f>
        <v/>
      </c>
      <c r="E170" s="20" t="str">
        <f>IF(B170&gt;Inf.!$I$10,"",VLOOKUP(B170,Rec.!C:H,5,FALSE))</f>
        <v/>
      </c>
      <c r="F170" s="20" t="str">
        <f>IF(B170&gt;Inf.!$I$10,"",VLOOKUP(B170,Rec.!C:H,6,FALSE))</f>
        <v/>
      </c>
      <c r="G170" s="50"/>
      <c r="H170" s="50"/>
      <c r="I170" s="51"/>
      <c r="J170" s="50"/>
      <c r="K170" s="22" t="str">
        <f>IFERROR(IF(B170&gt;Inf.!$I$10,"",H170),"")</f>
        <v/>
      </c>
      <c r="L170" s="8" t="str">
        <f>IFERROR(IF(Inf.!$C$10="Onsight",IF(K170="TOP",10^7+(10-I170)+(3-J170)*10,K170*10^5+(3-J170)*10),IF(K170="TOP",10^7+(3-J170)*10,K170*10^5+(3-J170)*10)),"")</f>
        <v/>
      </c>
      <c r="M170" s="8" t="str">
        <f t="shared" si="7"/>
        <v/>
      </c>
      <c r="N170" s="8" t="str">
        <f>IFERROR(M170*100+Rec.!I163,"")</f>
        <v/>
      </c>
      <c r="O170" s="8" t="str">
        <f t="shared" si="8"/>
        <v/>
      </c>
    </row>
    <row r="171" spans="1:15" ht="21.95" customHeight="1">
      <c r="A171" s="19" t="str">
        <f t="shared" si="6"/>
        <v/>
      </c>
      <c r="B171" s="20" t="str">
        <f>IF(ROW()-8&gt;Inf.!$I$10,"",ROW()-8)</f>
        <v/>
      </c>
      <c r="C171" s="21" t="str">
        <f>IF(B171&gt;Inf.!$I$10,"",VLOOKUP(B171,Rec.!C:H,3,FALSE))</f>
        <v/>
      </c>
      <c r="D171" s="21" t="str">
        <f>IF(B171&gt;Inf.!$I$10,"",VLOOKUP(B171,Rec.!C:H,4,FALSE))</f>
        <v/>
      </c>
      <c r="E171" s="20" t="str">
        <f>IF(B171&gt;Inf.!$I$10,"",VLOOKUP(B171,Rec.!C:H,5,FALSE))</f>
        <v/>
      </c>
      <c r="F171" s="20" t="str">
        <f>IF(B171&gt;Inf.!$I$10,"",VLOOKUP(B171,Rec.!C:H,6,FALSE))</f>
        <v/>
      </c>
      <c r="G171" s="50"/>
      <c r="H171" s="50"/>
      <c r="I171" s="51"/>
      <c r="J171" s="50"/>
      <c r="K171" s="22" t="str">
        <f>IFERROR(IF(B171&gt;Inf.!$I$10,"",H171),"")</f>
        <v/>
      </c>
      <c r="L171" s="8" t="str">
        <f>IFERROR(IF(Inf.!$C$10="Onsight",IF(K171="TOP",10^7+(10-I171)+(3-J171)*10,K171*10^5+(3-J171)*10),IF(K171="TOP",10^7+(3-J171)*10,K171*10^5+(3-J171)*10)),"")</f>
        <v/>
      </c>
      <c r="M171" s="8" t="str">
        <f t="shared" si="7"/>
        <v/>
      </c>
      <c r="N171" s="8" t="str">
        <f>IFERROR(M171*100+Rec.!I164,"")</f>
        <v/>
      </c>
      <c r="O171" s="8" t="str">
        <f t="shared" si="8"/>
        <v/>
      </c>
    </row>
    <row r="172" spans="1:15" ht="21.95" customHeight="1">
      <c r="A172" s="19" t="str">
        <f t="shared" si="6"/>
        <v/>
      </c>
      <c r="B172" s="20" t="str">
        <f>IF(ROW()-8&gt;Inf.!$I$10,"",ROW()-8)</f>
        <v/>
      </c>
      <c r="C172" s="21" t="str">
        <f>IF(B172&gt;Inf.!$I$10,"",VLOOKUP(B172,Rec.!C:H,3,FALSE))</f>
        <v/>
      </c>
      <c r="D172" s="21" t="str">
        <f>IF(B172&gt;Inf.!$I$10,"",VLOOKUP(B172,Rec.!C:H,4,FALSE))</f>
        <v/>
      </c>
      <c r="E172" s="20" t="str">
        <f>IF(B172&gt;Inf.!$I$10,"",VLOOKUP(B172,Rec.!C:H,5,FALSE))</f>
        <v/>
      </c>
      <c r="F172" s="20" t="str">
        <f>IF(B172&gt;Inf.!$I$10,"",VLOOKUP(B172,Rec.!C:H,6,FALSE))</f>
        <v/>
      </c>
      <c r="G172" s="50"/>
      <c r="H172" s="50"/>
      <c r="I172" s="51"/>
      <c r="J172" s="50"/>
      <c r="K172" s="22" t="str">
        <f>IFERROR(IF(B172&gt;Inf.!$I$10,"",H172),"")</f>
        <v/>
      </c>
      <c r="L172" s="8" t="str">
        <f>IFERROR(IF(Inf.!$C$10="Onsight",IF(K172="TOP",10^7+(10-I172)+(3-J172)*10,K172*10^5+(3-J172)*10),IF(K172="TOP",10^7+(3-J172)*10,K172*10^5+(3-J172)*10)),"")</f>
        <v/>
      </c>
      <c r="M172" s="8" t="str">
        <f t="shared" si="7"/>
        <v/>
      </c>
      <c r="N172" s="8" t="str">
        <f>IFERROR(M172*100+Rec.!I165,"")</f>
        <v/>
      </c>
      <c r="O172" s="8" t="str">
        <f t="shared" si="8"/>
        <v/>
      </c>
    </row>
    <row r="173" spans="1:15" ht="21.95" customHeight="1">
      <c r="A173" s="19" t="str">
        <f t="shared" si="6"/>
        <v/>
      </c>
      <c r="B173" s="20" t="str">
        <f>IF(ROW()-8&gt;Inf.!$I$10,"",ROW()-8)</f>
        <v/>
      </c>
      <c r="C173" s="21" t="str">
        <f>IF(B173&gt;Inf.!$I$10,"",VLOOKUP(B173,Rec.!C:H,3,FALSE))</f>
        <v/>
      </c>
      <c r="D173" s="21" t="str">
        <f>IF(B173&gt;Inf.!$I$10,"",VLOOKUP(B173,Rec.!C:H,4,FALSE))</f>
        <v/>
      </c>
      <c r="E173" s="20" t="str">
        <f>IF(B173&gt;Inf.!$I$10,"",VLOOKUP(B173,Rec.!C:H,5,FALSE))</f>
        <v/>
      </c>
      <c r="F173" s="20" t="str">
        <f>IF(B173&gt;Inf.!$I$10,"",VLOOKUP(B173,Rec.!C:H,6,FALSE))</f>
        <v/>
      </c>
      <c r="G173" s="50"/>
      <c r="H173" s="50"/>
      <c r="I173" s="51"/>
      <c r="J173" s="50"/>
      <c r="K173" s="22" t="str">
        <f>IFERROR(IF(B173&gt;Inf.!$I$10,"",H173),"")</f>
        <v/>
      </c>
      <c r="L173" s="8" t="str">
        <f>IFERROR(IF(Inf.!$C$10="Onsight",IF(K173="TOP",10^7+(10-I173)+(3-J173)*10,K173*10^5+(3-J173)*10),IF(K173="TOP",10^7+(3-J173)*10,K173*10^5+(3-J173)*10)),"")</f>
        <v/>
      </c>
      <c r="M173" s="8" t="str">
        <f t="shared" si="7"/>
        <v/>
      </c>
      <c r="N173" s="8" t="str">
        <f>IFERROR(M173*100+Rec.!I166,"")</f>
        <v/>
      </c>
      <c r="O173" s="8" t="str">
        <f t="shared" si="8"/>
        <v/>
      </c>
    </row>
    <row r="174" spans="1:15" ht="21.95" customHeight="1">
      <c r="A174" s="19" t="str">
        <f t="shared" si="6"/>
        <v/>
      </c>
      <c r="B174" s="20" t="str">
        <f>IF(ROW()-8&gt;Inf.!$I$10,"",ROW()-8)</f>
        <v/>
      </c>
      <c r="C174" s="21" t="str">
        <f>IF(B174&gt;Inf.!$I$10,"",VLOOKUP(B174,Rec.!C:H,3,FALSE))</f>
        <v/>
      </c>
      <c r="D174" s="21" t="str">
        <f>IF(B174&gt;Inf.!$I$10,"",VLOOKUP(B174,Rec.!C:H,4,FALSE))</f>
        <v/>
      </c>
      <c r="E174" s="20" t="str">
        <f>IF(B174&gt;Inf.!$I$10,"",VLOOKUP(B174,Rec.!C:H,5,FALSE))</f>
        <v/>
      </c>
      <c r="F174" s="20" t="str">
        <f>IF(B174&gt;Inf.!$I$10,"",VLOOKUP(B174,Rec.!C:H,6,FALSE))</f>
        <v/>
      </c>
      <c r="G174" s="50"/>
      <c r="H174" s="50"/>
      <c r="I174" s="51"/>
      <c r="J174" s="50"/>
      <c r="K174" s="22" t="str">
        <f>IFERROR(IF(B174&gt;Inf.!$I$10,"",H174),"")</f>
        <v/>
      </c>
      <c r="L174" s="8" t="str">
        <f>IFERROR(IF(Inf.!$C$10="Onsight",IF(K174="TOP",10^7+(10-I174)+(3-J174)*10,K174*10^5+(3-J174)*10),IF(K174="TOP",10^7+(3-J174)*10,K174*10^5+(3-J174)*10)),"")</f>
        <v/>
      </c>
      <c r="M174" s="8" t="str">
        <f t="shared" si="7"/>
        <v/>
      </c>
      <c r="N174" s="8" t="str">
        <f>IFERROR(M174*100+Rec.!I167,"")</f>
        <v/>
      </c>
      <c r="O174" s="8" t="str">
        <f t="shared" si="8"/>
        <v/>
      </c>
    </row>
    <row r="175" spans="1:15" ht="21.95" customHeight="1">
      <c r="A175" s="19" t="str">
        <f t="shared" si="6"/>
        <v/>
      </c>
      <c r="B175" s="20" t="str">
        <f>IF(ROW()-8&gt;Inf.!$I$10,"",ROW()-8)</f>
        <v/>
      </c>
      <c r="C175" s="21" t="str">
        <f>IF(B175&gt;Inf.!$I$10,"",VLOOKUP(B175,Rec.!C:H,3,FALSE))</f>
        <v/>
      </c>
      <c r="D175" s="21" t="str">
        <f>IF(B175&gt;Inf.!$I$10,"",VLOOKUP(B175,Rec.!C:H,4,FALSE))</f>
        <v/>
      </c>
      <c r="E175" s="20" t="str">
        <f>IF(B175&gt;Inf.!$I$10,"",VLOOKUP(B175,Rec.!C:H,5,FALSE))</f>
        <v/>
      </c>
      <c r="F175" s="20" t="str">
        <f>IF(B175&gt;Inf.!$I$10,"",VLOOKUP(B175,Rec.!C:H,6,FALSE))</f>
        <v/>
      </c>
      <c r="G175" s="50"/>
      <c r="H175" s="50"/>
      <c r="I175" s="51"/>
      <c r="J175" s="50"/>
      <c r="K175" s="22" t="str">
        <f>IFERROR(IF(B175&gt;Inf.!$I$10,"",H175),"")</f>
        <v/>
      </c>
      <c r="L175" s="8" t="str">
        <f>IFERROR(IF(Inf.!$C$10="Onsight",IF(K175="TOP",10^7+(10-I175)+(3-J175)*10,K175*10^5+(3-J175)*10),IF(K175="TOP",10^7+(3-J175)*10,K175*10^5+(3-J175)*10)),"")</f>
        <v/>
      </c>
      <c r="M175" s="8" t="str">
        <f t="shared" si="7"/>
        <v/>
      </c>
      <c r="N175" s="8" t="str">
        <f>IFERROR(M175*100+Rec.!I168,"")</f>
        <v/>
      </c>
      <c r="O175" s="8" t="str">
        <f t="shared" si="8"/>
        <v/>
      </c>
    </row>
    <row r="176" spans="1:15" ht="21.95" customHeight="1">
      <c r="A176" s="19" t="str">
        <f t="shared" si="6"/>
        <v/>
      </c>
      <c r="B176" s="20" t="str">
        <f>IF(ROW()-8&gt;Inf.!$I$10,"",ROW()-8)</f>
        <v/>
      </c>
      <c r="C176" s="21" t="str">
        <f>IF(B176&gt;Inf.!$I$10,"",VLOOKUP(B176,Rec.!C:H,3,FALSE))</f>
        <v/>
      </c>
      <c r="D176" s="21" t="str">
        <f>IF(B176&gt;Inf.!$I$10,"",VLOOKUP(B176,Rec.!C:H,4,FALSE))</f>
        <v/>
      </c>
      <c r="E176" s="20" t="str">
        <f>IF(B176&gt;Inf.!$I$10,"",VLOOKUP(B176,Rec.!C:H,5,FALSE))</f>
        <v/>
      </c>
      <c r="F176" s="20" t="str">
        <f>IF(B176&gt;Inf.!$I$10,"",VLOOKUP(B176,Rec.!C:H,6,FALSE))</f>
        <v/>
      </c>
      <c r="G176" s="50"/>
      <c r="H176" s="50"/>
      <c r="I176" s="51"/>
      <c r="J176" s="50"/>
      <c r="K176" s="22" t="str">
        <f>IFERROR(IF(B176&gt;Inf.!$I$10,"",H176),"")</f>
        <v/>
      </c>
      <c r="L176" s="8" t="str">
        <f>IFERROR(IF(Inf.!$C$10="Onsight",IF(K176="TOP",10^7+(10-I176)+(3-J176)*10,K176*10^5+(3-J176)*10),IF(K176="TOP",10^7+(3-J176)*10,K176*10^5+(3-J176)*10)),"")</f>
        <v/>
      </c>
      <c r="M176" s="8" t="str">
        <f t="shared" si="7"/>
        <v/>
      </c>
      <c r="N176" s="8" t="str">
        <f>IFERROR(M176*100+Rec.!I169,"")</f>
        <v/>
      </c>
      <c r="O176" s="8" t="str">
        <f t="shared" si="8"/>
        <v/>
      </c>
    </row>
    <row r="177" spans="1:15" ht="21.95" customHeight="1">
      <c r="A177" s="19" t="str">
        <f t="shared" si="6"/>
        <v/>
      </c>
      <c r="B177" s="20" t="str">
        <f>IF(ROW()-8&gt;Inf.!$I$10,"",ROW()-8)</f>
        <v/>
      </c>
      <c r="C177" s="21" t="str">
        <f>IF(B177&gt;Inf.!$I$10,"",VLOOKUP(B177,Rec.!C:H,3,FALSE))</f>
        <v/>
      </c>
      <c r="D177" s="21" t="str">
        <f>IF(B177&gt;Inf.!$I$10,"",VLOOKUP(B177,Rec.!C:H,4,FALSE))</f>
        <v/>
      </c>
      <c r="E177" s="20" t="str">
        <f>IF(B177&gt;Inf.!$I$10,"",VLOOKUP(B177,Rec.!C:H,5,FALSE))</f>
        <v/>
      </c>
      <c r="F177" s="20" t="str">
        <f>IF(B177&gt;Inf.!$I$10,"",VLOOKUP(B177,Rec.!C:H,6,FALSE))</f>
        <v/>
      </c>
      <c r="G177" s="50"/>
      <c r="H177" s="50"/>
      <c r="I177" s="51"/>
      <c r="J177" s="50"/>
      <c r="K177" s="22" t="str">
        <f>IFERROR(IF(B177&gt;Inf.!$I$10,"",H177),"")</f>
        <v/>
      </c>
      <c r="L177" s="8" t="str">
        <f>IFERROR(IF(Inf.!$C$10="Onsight",IF(K177="TOP",10^7+(10-I177)+(3-J177)*10,K177*10^5+(3-J177)*10),IF(K177="TOP",10^7+(3-J177)*10,K177*10^5+(3-J177)*10)),"")</f>
        <v/>
      </c>
      <c r="M177" s="8" t="str">
        <f t="shared" si="7"/>
        <v/>
      </c>
      <c r="N177" s="8" t="str">
        <f>IFERROR(M177*100+Rec.!I170,"")</f>
        <v/>
      </c>
      <c r="O177" s="8" t="str">
        <f t="shared" si="8"/>
        <v/>
      </c>
    </row>
    <row r="178" spans="1:15" ht="21.95" customHeight="1">
      <c r="A178" s="19" t="str">
        <f t="shared" si="6"/>
        <v/>
      </c>
      <c r="B178" s="20" t="str">
        <f>IF(ROW()-8&gt;Inf.!$I$10,"",ROW()-8)</f>
        <v/>
      </c>
      <c r="C178" s="21" t="str">
        <f>IF(B178&gt;Inf.!$I$10,"",VLOOKUP(B178,Rec.!C:H,3,FALSE))</f>
        <v/>
      </c>
      <c r="D178" s="21" t="str">
        <f>IF(B178&gt;Inf.!$I$10,"",VLOOKUP(B178,Rec.!C:H,4,FALSE))</f>
        <v/>
      </c>
      <c r="E178" s="20" t="str">
        <f>IF(B178&gt;Inf.!$I$10,"",VLOOKUP(B178,Rec.!C:H,5,FALSE))</f>
        <v/>
      </c>
      <c r="F178" s="20" t="str">
        <f>IF(B178&gt;Inf.!$I$10,"",VLOOKUP(B178,Rec.!C:H,6,FALSE))</f>
        <v/>
      </c>
      <c r="G178" s="50"/>
      <c r="H178" s="50"/>
      <c r="I178" s="51"/>
      <c r="J178" s="50"/>
      <c r="K178" s="22" t="str">
        <f>IFERROR(IF(B178&gt;Inf.!$I$10,"",H178),"")</f>
        <v/>
      </c>
      <c r="L178" s="8" t="str">
        <f>IFERROR(IF(Inf.!$C$10="Onsight",IF(K178="TOP",10^7+(10-I178)+(3-J178)*10,K178*10^5+(3-J178)*10),IF(K178="TOP",10^7+(3-J178)*10,K178*10^5+(3-J178)*10)),"")</f>
        <v/>
      </c>
      <c r="M178" s="8" t="str">
        <f t="shared" si="7"/>
        <v/>
      </c>
      <c r="N178" s="8" t="str">
        <f>IFERROR(M178*100+Rec.!I171,"")</f>
        <v/>
      </c>
      <c r="O178" s="8" t="str">
        <f t="shared" si="8"/>
        <v/>
      </c>
    </row>
    <row r="179" spans="1:15" ht="21.95" customHeight="1">
      <c r="A179" s="19" t="str">
        <f t="shared" si="6"/>
        <v/>
      </c>
      <c r="B179" s="20" t="str">
        <f>IF(ROW()-8&gt;Inf.!$I$10,"",ROW()-8)</f>
        <v/>
      </c>
      <c r="C179" s="21" t="str">
        <f>IF(B179&gt;Inf.!$I$10,"",VLOOKUP(B179,Rec.!C:H,3,FALSE))</f>
        <v/>
      </c>
      <c r="D179" s="21" t="str">
        <f>IF(B179&gt;Inf.!$I$10,"",VLOOKUP(B179,Rec.!C:H,4,FALSE))</f>
        <v/>
      </c>
      <c r="E179" s="20" t="str">
        <f>IF(B179&gt;Inf.!$I$10,"",VLOOKUP(B179,Rec.!C:H,5,FALSE))</f>
        <v/>
      </c>
      <c r="F179" s="20" t="str">
        <f>IF(B179&gt;Inf.!$I$10,"",VLOOKUP(B179,Rec.!C:H,6,FALSE))</f>
        <v/>
      </c>
      <c r="G179" s="50"/>
      <c r="H179" s="50"/>
      <c r="I179" s="51"/>
      <c r="J179" s="50"/>
      <c r="K179" s="22" t="str">
        <f>IFERROR(IF(B179&gt;Inf.!$I$10,"",H179),"")</f>
        <v/>
      </c>
      <c r="L179" s="8" t="str">
        <f>IFERROR(IF(Inf.!$C$10="Onsight",IF(K179="TOP",10^7+(10-I179)+(3-J179)*10,K179*10^5+(3-J179)*10),IF(K179="TOP",10^7+(3-J179)*10,K179*10^5+(3-J179)*10)),"")</f>
        <v/>
      </c>
      <c r="M179" s="8" t="str">
        <f t="shared" si="7"/>
        <v/>
      </c>
      <c r="N179" s="8" t="str">
        <f>IFERROR(M179*100+Rec.!I172,"")</f>
        <v/>
      </c>
      <c r="O179" s="8" t="str">
        <f t="shared" si="8"/>
        <v/>
      </c>
    </row>
    <row r="180" spans="1:15" ht="21.95" customHeight="1">
      <c r="A180" s="19" t="str">
        <f t="shared" si="6"/>
        <v/>
      </c>
      <c r="B180" s="20" t="str">
        <f>IF(ROW()-8&gt;Inf.!$I$10,"",ROW()-8)</f>
        <v/>
      </c>
      <c r="C180" s="21" t="str">
        <f>IF(B180&gt;Inf.!$I$10,"",VLOOKUP(B180,Rec.!C:H,3,FALSE))</f>
        <v/>
      </c>
      <c r="D180" s="21" t="str">
        <f>IF(B180&gt;Inf.!$I$10,"",VLOOKUP(B180,Rec.!C:H,4,FALSE))</f>
        <v/>
      </c>
      <c r="E180" s="20" t="str">
        <f>IF(B180&gt;Inf.!$I$10,"",VLOOKUP(B180,Rec.!C:H,5,FALSE))</f>
        <v/>
      </c>
      <c r="F180" s="20" t="str">
        <f>IF(B180&gt;Inf.!$I$10,"",VLOOKUP(B180,Rec.!C:H,6,FALSE))</f>
        <v/>
      </c>
      <c r="G180" s="50"/>
      <c r="H180" s="50"/>
      <c r="I180" s="51"/>
      <c r="J180" s="50"/>
      <c r="K180" s="22" t="str">
        <f>IFERROR(IF(B180&gt;Inf.!$I$10,"",H180),"")</f>
        <v/>
      </c>
      <c r="L180" s="8" t="str">
        <f>IFERROR(IF(Inf.!$C$10="Onsight",IF(K180="TOP",10^7+(10-I180)+(3-J180)*10,K180*10^5+(3-J180)*10),IF(K180="TOP",10^7+(3-J180)*10,K180*10^5+(3-J180)*10)),"")</f>
        <v/>
      </c>
      <c r="M180" s="8" t="str">
        <f t="shared" si="7"/>
        <v/>
      </c>
      <c r="N180" s="8" t="str">
        <f>IFERROR(M180*100+Rec.!I173,"")</f>
        <v/>
      </c>
      <c r="O180" s="8" t="str">
        <f t="shared" si="8"/>
        <v/>
      </c>
    </row>
    <row r="181" spans="1:15" ht="21.95" customHeight="1">
      <c r="A181" s="19" t="str">
        <f t="shared" si="6"/>
        <v/>
      </c>
      <c r="B181" s="20" t="str">
        <f>IF(ROW()-8&gt;Inf.!$I$10,"",ROW()-8)</f>
        <v/>
      </c>
      <c r="C181" s="21" t="str">
        <f>IF(B181&gt;Inf.!$I$10,"",VLOOKUP(B181,Rec.!C:H,3,FALSE))</f>
        <v/>
      </c>
      <c r="D181" s="21" t="str">
        <f>IF(B181&gt;Inf.!$I$10,"",VLOOKUP(B181,Rec.!C:H,4,FALSE))</f>
        <v/>
      </c>
      <c r="E181" s="20" t="str">
        <f>IF(B181&gt;Inf.!$I$10,"",VLOOKUP(B181,Rec.!C:H,5,FALSE))</f>
        <v/>
      </c>
      <c r="F181" s="20" t="str">
        <f>IF(B181&gt;Inf.!$I$10,"",VLOOKUP(B181,Rec.!C:H,6,FALSE))</f>
        <v/>
      </c>
      <c r="G181" s="50"/>
      <c r="H181" s="50"/>
      <c r="I181" s="51"/>
      <c r="J181" s="50"/>
      <c r="K181" s="22" t="str">
        <f>IFERROR(IF(B181&gt;Inf.!$I$10,"",H181),"")</f>
        <v/>
      </c>
      <c r="L181" s="8" t="str">
        <f>IFERROR(IF(Inf.!$C$10="Onsight",IF(K181="TOP",10^7+(10-I181)+(3-J181)*10,K181*10^5+(3-J181)*10),IF(K181="TOP",10^7+(3-J181)*10,K181*10^5+(3-J181)*10)),"")</f>
        <v/>
      </c>
      <c r="M181" s="8" t="str">
        <f t="shared" si="7"/>
        <v/>
      </c>
      <c r="N181" s="8" t="str">
        <f>IFERROR(M181*100+Rec.!I174,"")</f>
        <v/>
      </c>
      <c r="O181" s="8" t="str">
        <f t="shared" si="8"/>
        <v/>
      </c>
    </row>
    <row r="182" spans="1:15" ht="21.95" customHeight="1">
      <c r="A182" s="19" t="str">
        <f t="shared" si="6"/>
        <v/>
      </c>
      <c r="B182" s="20" t="str">
        <f>IF(ROW()-8&gt;Inf.!$I$10,"",ROW()-8)</f>
        <v/>
      </c>
      <c r="C182" s="21" t="str">
        <f>IF(B182&gt;Inf.!$I$10,"",VLOOKUP(B182,Rec.!C:H,3,FALSE))</f>
        <v/>
      </c>
      <c r="D182" s="21" t="str">
        <f>IF(B182&gt;Inf.!$I$10,"",VLOOKUP(B182,Rec.!C:H,4,FALSE))</f>
        <v/>
      </c>
      <c r="E182" s="20" t="str">
        <f>IF(B182&gt;Inf.!$I$10,"",VLOOKUP(B182,Rec.!C:H,5,FALSE))</f>
        <v/>
      </c>
      <c r="F182" s="20" t="str">
        <f>IF(B182&gt;Inf.!$I$10,"",VLOOKUP(B182,Rec.!C:H,6,FALSE))</f>
        <v/>
      </c>
      <c r="G182" s="50"/>
      <c r="H182" s="50"/>
      <c r="I182" s="51"/>
      <c r="J182" s="50"/>
      <c r="K182" s="22" t="str">
        <f>IFERROR(IF(B182&gt;Inf.!$I$10,"",H182),"")</f>
        <v/>
      </c>
      <c r="L182" s="8" t="str">
        <f>IFERROR(IF(Inf.!$C$10="Onsight",IF(K182="TOP",10^7+(10-I182)+(3-J182)*10,K182*10^5+(3-J182)*10),IF(K182="TOP",10^7+(3-J182)*10,K182*10^5+(3-J182)*10)),"")</f>
        <v/>
      </c>
      <c r="M182" s="8" t="str">
        <f t="shared" si="7"/>
        <v/>
      </c>
      <c r="N182" s="8" t="str">
        <f>IFERROR(M182*100+Rec.!I175,"")</f>
        <v/>
      </c>
      <c r="O182" s="8" t="str">
        <f t="shared" si="8"/>
        <v/>
      </c>
    </row>
    <row r="183" spans="1:15" ht="21.95" customHeight="1">
      <c r="A183" s="19" t="str">
        <f t="shared" si="6"/>
        <v/>
      </c>
      <c r="B183" s="20" t="str">
        <f>IF(ROW()-8&gt;Inf.!$I$10,"",ROW()-8)</f>
        <v/>
      </c>
      <c r="C183" s="21" t="str">
        <f>IF(B183&gt;Inf.!$I$10,"",VLOOKUP(B183,Rec.!C:H,3,FALSE))</f>
        <v/>
      </c>
      <c r="D183" s="21" t="str">
        <f>IF(B183&gt;Inf.!$I$10,"",VLOOKUP(B183,Rec.!C:H,4,FALSE))</f>
        <v/>
      </c>
      <c r="E183" s="20" t="str">
        <f>IF(B183&gt;Inf.!$I$10,"",VLOOKUP(B183,Rec.!C:H,5,FALSE))</f>
        <v/>
      </c>
      <c r="F183" s="20" t="str">
        <f>IF(B183&gt;Inf.!$I$10,"",VLOOKUP(B183,Rec.!C:H,6,FALSE))</f>
        <v/>
      </c>
      <c r="G183" s="50"/>
      <c r="H183" s="50"/>
      <c r="I183" s="51"/>
      <c r="J183" s="50"/>
      <c r="K183" s="22" t="str">
        <f>IFERROR(IF(B183&gt;Inf.!$I$10,"",H183),"")</f>
        <v/>
      </c>
      <c r="L183" s="8" t="str">
        <f>IFERROR(IF(Inf.!$C$10="Onsight",IF(K183="TOP",10^7+(10-I183)+(3-J183)*10,K183*10^5+(3-J183)*10),IF(K183="TOP",10^7+(3-J183)*10,K183*10^5+(3-J183)*10)),"")</f>
        <v/>
      </c>
      <c r="M183" s="8" t="str">
        <f t="shared" si="7"/>
        <v/>
      </c>
      <c r="N183" s="8" t="str">
        <f>IFERROR(M183*100+Rec.!I176,"")</f>
        <v/>
      </c>
      <c r="O183" s="8" t="str">
        <f t="shared" si="8"/>
        <v/>
      </c>
    </row>
    <row r="184" spans="1:15" ht="21.95" customHeight="1">
      <c r="A184" s="19" t="str">
        <f t="shared" si="6"/>
        <v/>
      </c>
      <c r="B184" s="20" t="str">
        <f>IF(ROW()-8&gt;Inf.!$I$10,"",ROW()-8)</f>
        <v/>
      </c>
      <c r="C184" s="21" t="str">
        <f>IF(B184&gt;Inf.!$I$10,"",VLOOKUP(B184,Rec.!C:H,3,FALSE))</f>
        <v/>
      </c>
      <c r="D184" s="21" t="str">
        <f>IF(B184&gt;Inf.!$I$10,"",VLOOKUP(B184,Rec.!C:H,4,FALSE))</f>
        <v/>
      </c>
      <c r="E184" s="20" t="str">
        <f>IF(B184&gt;Inf.!$I$10,"",VLOOKUP(B184,Rec.!C:H,5,FALSE))</f>
        <v/>
      </c>
      <c r="F184" s="20" t="str">
        <f>IF(B184&gt;Inf.!$I$10,"",VLOOKUP(B184,Rec.!C:H,6,FALSE))</f>
        <v/>
      </c>
      <c r="G184" s="50"/>
      <c r="H184" s="50"/>
      <c r="I184" s="51"/>
      <c r="J184" s="50"/>
      <c r="K184" s="22" t="str">
        <f>IFERROR(IF(B184&gt;Inf.!$I$10,"",H184),"")</f>
        <v/>
      </c>
      <c r="L184" s="8" t="str">
        <f>IFERROR(IF(Inf.!$C$10="Onsight",IF(K184="TOP",10^7+(10-I184)+(3-J184)*10,K184*10^5+(3-J184)*10),IF(K184="TOP",10^7+(3-J184)*10,K184*10^5+(3-J184)*10)),"")</f>
        <v/>
      </c>
      <c r="M184" s="8" t="str">
        <f t="shared" si="7"/>
        <v/>
      </c>
      <c r="N184" s="8" t="str">
        <f>IFERROR(M184*100+Rec.!I177,"")</f>
        <v/>
      </c>
      <c r="O184" s="8" t="str">
        <f t="shared" si="8"/>
        <v/>
      </c>
    </row>
    <row r="185" spans="1:15" ht="21.95" customHeight="1">
      <c r="A185" s="19" t="str">
        <f t="shared" si="6"/>
        <v/>
      </c>
      <c r="B185" s="20" t="str">
        <f>IF(ROW()-8&gt;Inf.!$I$10,"",ROW()-8)</f>
        <v/>
      </c>
      <c r="C185" s="21" t="str">
        <f>IF(B185&gt;Inf.!$I$10,"",VLOOKUP(B185,Rec.!C:H,3,FALSE))</f>
        <v/>
      </c>
      <c r="D185" s="21" t="str">
        <f>IF(B185&gt;Inf.!$I$10,"",VLOOKUP(B185,Rec.!C:H,4,FALSE))</f>
        <v/>
      </c>
      <c r="E185" s="20" t="str">
        <f>IF(B185&gt;Inf.!$I$10,"",VLOOKUP(B185,Rec.!C:H,5,FALSE))</f>
        <v/>
      </c>
      <c r="F185" s="20" t="str">
        <f>IF(B185&gt;Inf.!$I$10,"",VLOOKUP(B185,Rec.!C:H,6,FALSE))</f>
        <v/>
      </c>
      <c r="G185" s="50"/>
      <c r="H185" s="50"/>
      <c r="I185" s="51"/>
      <c r="J185" s="50"/>
      <c r="K185" s="22" t="str">
        <f>IFERROR(IF(B185&gt;Inf.!$I$10,"",H185),"")</f>
        <v/>
      </c>
      <c r="L185" s="8" t="str">
        <f>IFERROR(IF(Inf.!$C$10="Onsight",IF(K185="TOP",10^7+(10-I185)+(3-J185)*10,K185*10^5+(3-J185)*10),IF(K185="TOP",10^7+(3-J185)*10,K185*10^5+(3-J185)*10)),"")</f>
        <v/>
      </c>
      <c r="M185" s="8" t="str">
        <f t="shared" si="7"/>
        <v/>
      </c>
      <c r="N185" s="8" t="str">
        <f>IFERROR(M185*100+Rec.!I178,"")</f>
        <v/>
      </c>
      <c r="O185" s="8" t="str">
        <f t="shared" si="8"/>
        <v/>
      </c>
    </row>
    <row r="186" spans="1:15" ht="21.95" customHeight="1">
      <c r="A186" s="19" t="str">
        <f t="shared" si="6"/>
        <v/>
      </c>
      <c r="B186" s="20" t="str">
        <f>IF(ROW()-8&gt;Inf.!$I$10,"",ROW()-8)</f>
        <v/>
      </c>
      <c r="C186" s="21" t="str">
        <f>IF(B186&gt;Inf.!$I$10,"",VLOOKUP(B186,Rec.!C:H,3,FALSE))</f>
        <v/>
      </c>
      <c r="D186" s="21" t="str">
        <f>IF(B186&gt;Inf.!$I$10,"",VLOOKUP(B186,Rec.!C:H,4,FALSE))</f>
        <v/>
      </c>
      <c r="E186" s="20" t="str">
        <f>IF(B186&gt;Inf.!$I$10,"",VLOOKUP(B186,Rec.!C:H,5,FALSE))</f>
        <v/>
      </c>
      <c r="F186" s="20" t="str">
        <f>IF(B186&gt;Inf.!$I$10,"",VLOOKUP(B186,Rec.!C:H,6,FALSE))</f>
        <v/>
      </c>
      <c r="G186" s="50"/>
      <c r="H186" s="50"/>
      <c r="I186" s="51"/>
      <c r="J186" s="50"/>
      <c r="K186" s="22" t="str">
        <f>IFERROR(IF(B186&gt;Inf.!$I$10,"",H186),"")</f>
        <v/>
      </c>
      <c r="L186" s="8" t="str">
        <f>IFERROR(IF(Inf.!$C$10="Onsight",IF(K186="TOP",10^7+(10-I186)+(3-J186)*10,K186*10^5+(3-J186)*10),IF(K186="TOP",10^7+(3-J186)*10,K186*10^5+(3-J186)*10)),"")</f>
        <v/>
      </c>
      <c r="M186" s="8" t="str">
        <f t="shared" si="7"/>
        <v/>
      </c>
      <c r="N186" s="8" t="str">
        <f>IFERROR(M186*100+Rec.!I179,"")</f>
        <v/>
      </c>
      <c r="O186" s="8" t="str">
        <f t="shared" si="8"/>
        <v/>
      </c>
    </row>
    <row r="187" spans="1:15" ht="21.95" customHeight="1">
      <c r="A187" s="19" t="str">
        <f t="shared" si="6"/>
        <v/>
      </c>
      <c r="B187" s="20" t="str">
        <f>IF(ROW()-8&gt;Inf.!$I$10,"",ROW()-8)</f>
        <v/>
      </c>
      <c r="C187" s="21" t="str">
        <f>IF(B187&gt;Inf.!$I$10,"",VLOOKUP(B187,Rec.!C:H,3,FALSE))</f>
        <v/>
      </c>
      <c r="D187" s="21" t="str">
        <f>IF(B187&gt;Inf.!$I$10,"",VLOOKUP(B187,Rec.!C:H,4,FALSE))</f>
        <v/>
      </c>
      <c r="E187" s="20" t="str">
        <f>IF(B187&gt;Inf.!$I$10,"",VLOOKUP(B187,Rec.!C:H,5,FALSE))</f>
        <v/>
      </c>
      <c r="F187" s="20" t="str">
        <f>IF(B187&gt;Inf.!$I$10,"",VLOOKUP(B187,Rec.!C:H,6,FALSE))</f>
        <v/>
      </c>
      <c r="G187" s="50"/>
      <c r="H187" s="50"/>
      <c r="I187" s="51"/>
      <c r="J187" s="50"/>
      <c r="K187" s="22" t="str">
        <f>IFERROR(IF(B187&gt;Inf.!$I$10,"",H187),"")</f>
        <v/>
      </c>
      <c r="L187" s="8" t="str">
        <f>IFERROR(IF(Inf.!$C$10="Onsight",IF(K187="TOP",10^7+(10-I187)+(3-J187)*10,K187*10^5+(3-J187)*10),IF(K187="TOP",10^7+(3-J187)*10,K187*10^5+(3-J187)*10)),"")</f>
        <v/>
      </c>
      <c r="M187" s="8" t="str">
        <f t="shared" si="7"/>
        <v/>
      </c>
      <c r="N187" s="8" t="str">
        <f>IFERROR(M187*100+Rec.!I180,"")</f>
        <v/>
      </c>
      <c r="O187" s="8" t="str">
        <f t="shared" si="8"/>
        <v/>
      </c>
    </row>
    <row r="188" spans="1:15" ht="21.95" customHeight="1">
      <c r="A188" s="19" t="str">
        <f t="shared" si="6"/>
        <v/>
      </c>
      <c r="B188" s="20" t="str">
        <f>IF(ROW()-8&gt;Inf.!$I$10,"",ROW()-8)</f>
        <v/>
      </c>
      <c r="C188" s="21" t="str">
        <f>IF(B188&gt;Inf.!$I$10,"",VLOOKUP(B188,Rec.!C:H,3,FALSE))</f>
        <v/>
      </c>
      <c r="D188" s="21" t="str">
        <f>IF(B188&gt;Inf.!$I$10,"",VLOOKUP(B188,Rec.!C:H,4,FALSE))</f>
        <v/>
      </c>
      <c r="E188" s="20" t="str">
        <f>IF(B188&gt;Inf.!$I$10,"",VLOOKUP(B188,Rec.!C:H,5,FALSE))</f>
        <v/>
      </c>
      <c r="F188" s="20" t="str">
        <f>IF(B188&gt;Inf.!$I$10,"",VLOOKUP(B188,Rec.!C:H,6,FALSE))</f>
        <v/>
      </c>
      <c r="G188" s="50"/>
      <c r="H188" s="50"/>
      <c r="I188" s="51"/>
      <c r="J188" s="50"/>
      <c r="K188" s="22" t="str">
        <f>IFERROR(IF(B188&gt;Inf.!$I$10,"",H188),"")</f>
        <v/>
      </c>
      <c r="L188" s="8" t="str">
        <f>IFERROR(IF(Inf.!$C$10="Onsight",IF(K188="TOP",10^7+(10-I188)+(3-J188)*10,K188*10^5+(3-J188)*10),IF(K188="TOP",10^7+(3-J188)*10,K188*10^5+(3-J188)*10)),"")</f>
        <v/>
      </c>
      <c r="M188" s="8" t="str">
        <f t="shared" si="7"/>
        <v/>
      </c>
      <c r="N188" s="8" t="str">
        <f>IFERROR(M188*100+Rec.!I181,"")</f>
        <v/>
      </c>
      <c r="O188" s="8" t="str">
        <f t="shared" si="8"/>
        <v/>
      </c>
    </row>
    <row r="189" spans="1:15" ht="21.95" customHeight="1">
      <c r="A189" s="19" t="str">
        <f t="shared" si="6"/>
        <v/>
      </c>
      <c r="B189" s="20" t="str">
        <f>IF(ROW()-8&gt;Inf.!$I$10,"",ROW()-8)</f>
        <v/>
      </c>
      <c r="C189" s="21" t="str">
        <f>IF(B189&gt;Inf.!$I$10,"",VLOOKUP(B189,Rec.!C:H,3,FALSE))</f>
        <v/>
      </c>
      <c r="D189" s="21" t="str">
        <f>IF(B189&gt;Inf.!$I$10,"",VLOOKUP(B189,Rec.!C:H,4,FALSE))</f>
        <v/>
      </c>
      <c r="E189" s="20" t="str">
        <f>IF(B189&gt;Inf.!$I$10,"",VLOOKUP(B189,Rec.!C:H,5,FALSE))</f>
        <v/>
      </c>
      <c r="F189" s="20" t="str">
        <f>IF(B189&gt;Inf.!$I$10,"",VLOOKUP(B189,Rec.!C:H,6,FALSE))</f>
        <v/>
      </c>
      <c r="G189" s="50"/>
      <c r="H189" s="50"/>
      <c r="I189" s="51"/>
      <c r="J189" s="50"/>
      <c r="K189" s="22" t="str">
        <f>IFERROR(IF(B189&gt;Inf.!$I$10,"",H189),"")</f>
        <v/>
      </c>
      <c r="L189" s="8" t="str">
        <f>IFERROR(IF(Inf.!$C$10="Onsight",IF(K189="TOP",10^7+(10-I189)+(3-J189)*10,K189*10^5+(3-J189)*10),IF(K189="TOP",10^7+(3-J189)*10,K189*10^5+(3-J189)*10)),"")</f>
        <v/>
      </c>
      <c r="M189" s="8" t="str">
        <f t="shared" si="7"/>
        <v/>
      </c>
      <c r="N189" s="8" t="str">
        <f>IFERROR(M189*100+Rec.!I182,"")</f>
        <v/>
      </c>
      <c r="O189" s="8" t="str">
        <f t="shared" si="8"/>
        <v/>
      </c>
    </row>
    <row r="190" spans="1:15" ht="21.95" customHeight="1">
      <c r="A190" s="19" t="str">
        <f t="shared" si="6"/>
        <v/>
      </c>
      <c r="B190" s="20" t="str">
        <f>IF(ROW()-8&gt;Inf.!$I$10,"",ROW()-8)</f>
        <v/>
      </c>
      <c r="C190" s="21" t="str">
        <f>IF(B190&gt;Inf.!$I$10,"",VLOOKUP(B190,Rec.!C:H,3,FALSE))</f>
        <v/>
      </c>
      <c r="D190" s="21" t="str">
        <f>IF(B190&gt;Inf.!$I$10,"",VLOOKUP(B190,Rec.!C:H,4,FALSE))</f>
        <v/>
      </c>
      <c r="E190" s="20" t="str">
        <f>IF(B190&gt;Inf.!$I$10,"",VLOOKUP(B190,Rec.!C:H,5,FALSE))</f>
        <v/>
      </c>
      <c r="F190" s="20" t="str">
        <f>IF(B190&gt;Inf.!$I$10,"",VLOOKUP(B190,Rec.!C:H,6,FALSE))</f>
        <v/>
      </c>
      <c r="G190" s="50"/>
      <c r="H190" s="50"/>
      <c r="I190" s="51"/>
      <c r="J190" s="50"/>
      <c r="K190" s="22" t="str">
        <f>IFERROR(IF(B190&gt;Inf.!$I$10,"",H190),"")</f>
        <v/>
      </c>
      <c r="L190" s="8" t="str">
        <f>IFERROR(IF(Inf.!$C$10="Onsight",IF(K190="TOP",10^7+(10-I190)+(3-J190)*10,K190*10^5+(3-J190)*10),IF(K190="TOP",10^7+(3-J190)*10,K190*10^5+(3-J190)*10)),"")</f>
        <v/>
      </c>
      <c r="M190" s="8" t="str">
        <f t="shared" si="7"/>
        <v/>
      </c>
      <c r="N190" s="8" t="str">
        <f>IFERROR(M190*100+Rec.!I183,"")</f>
        <v/>
      </c>
      <c r="O190" s="8" t="str">
        <f t="shared" si="8"/>
        <v/>
      </c>
    </row>
    <row r="191" spans="1:15" ht="21.95" customHeight="1">
      <c r="A191" s="19" t="str">
        <f t="shared" si="6"/>
        <v/>
      </c>
      <c r="B191" s="20" t="str">
        <f>IF(ROW()-8&gt;Inf.!$I$10,"",ROW()-8)</f>
        <v/>
      </c>
      <c r="C191" s="21" t="str">
        <f>IF(B191&gt;Inf.!$I$10,"",VLOOKUP(B191,Rec.!C:H,3,FALSE))</f>
        <v/>
      </c>
      <c r="D191" s="21" t="str">
        <f>IF(B191&gt;Inf.!$I$10,"",VLOOKUP(B191,Rec.!C:H,4,FALSE))</f>
        <v/>
      </c>
      <c r="E191" s="20" t="str">
        <f>IF(B191&gt;Inf.!$I$10,"",VLOOKUP(B191,Rec.!C:H,5,FALSE))</f>
        <v/>
      </c>
      <c r="F191" s="20" t="str">
        <f>IF(B191&gt;Inf.!$I$10,"",VLOOKUP(B191,Rec.!C:H,6,FALSE))</f>
        <v/>
      </c>
      <c r="G191" s="50"/>
      <c r="H191" s="50"/>
      <c r="I191" s="51"/>
      <c r="J191" s="50"/>
      <c r="K191" s="22" t="str">
        <f>IFERROR(IF(B191&gt;Inf.!$I$10,"",H191),"")</f>
        <v/>
      </c>
      <c r="L191" s="8" t="str">
        <f>IFERROR(IF(Inf.!$C$10="Onsight",IF(K191="TOP",10^7+(10-I191)+(3-J191)*10,K191*10^5+(3-J191)*10),IF(K191="TOP",10^7+(3-J191)*10,K191*10^5+(3-J191)*10)),"")</f>
        <v/>
      </c>
      <c r="M191" s="8" t="str">
        <f t="shared" si="7"/>
        <v/>
      </c>
      <c r="N191" s="8" t="str">
        <f>IFERROR(M191*100+Rec.!I184,"")</f>
        <v/>
      </c>
      <c r="O191" s="8" t="str">
        <f t="shared" si="8"/>
        <v/>
      </c>
    </row>
    <row r="192" spans="1:15" ht="21.95" customHeight="1">
      <c r="A192" s="19" t="str">
        <f t="shared" si="6"/>
        <v/>
      </c>
      <c r="B192" s="20" t="str">
        <f>IF(ROW()-8&gt;Inf.!$I$10,"",ROW()-8)</f>
        <v/>
      </c>
      <c r="C192" s="21" t="str">
        <f>IF(B192&gt;Inf.!$I$10,"",VLOOKUP(B192,Rec.!C:H,3,FALSE))</f>
        <v/>
      </c>
      <c r="D192" s="21" t="str">
        <f>IF(B192&gt;Inf.!$I$10,"",VLOOKUP(B192,Rec.!C:H,4,FALSE))</f>
        <v/>
      </c>
      <c r="E192" s="20" t="str">
        <f>IF(B192&gt;Inf.!$I$10,"",VLOOKUP(B192,Rec.!C:H,5,FALSE))</f>
        <v/>
      </c>
      <c r="F192" s="20" t="str">
        <f>IF(B192&gt;Inf.!$I$10,"",VLOOKUP(B192,Rec.!C:H,6,FALSE))</f>
        <v/>
      </c>
      <c r="G192" s="50"/>
      <c r="H192" s="50"/>
      <c r="I192" s="51"/>
      <c r="J192" s="50"/>
      <c r="K192" s="22" t="str">
        <f>IFERROR(IF(B192&gt;Inf.!$I$10,"",H192),"")</f>
        <v/>
      </c>
      <c r="L192" s="8" t="str">
        <f>IFERROR(IF(Inf.!$C$10="Onsight",IF(K192="TOP",10^7+(10-I192)+(3-J192)*10,K192*10^5+(3-J192)*10),IF(K192="TOP",10^7+(3-J192)*10,K192*10^5+(3-J192)*10)),"")</f>
        <v/>
      </c>
      <c r="M192" s="8" t="str">
        <f t="shared" si="7"/>
        <v/>
      </c>
      <c r="N192" s="8" t="str">
        <f>IFERROR(M192*100+Rec.!I185,"")</f>
        <v/>
      </c>
      <c r="O192" s="8" t="str">
        <f t="shared" si="8"/>
        <v/>
      </c>
    </row>
    <row r="193" spans="1:15" ht="21.95" customHeight="1">
      <c r="A193" s="19" t="str">
        <f t="shared" si="6"/>
        <v/>
      </c>
      <c r="B193" s="20" t="str">
        <f>IF(ROW()-8&gt;Inf.!$I$10,"",ROW()-8)</f>
        <v/>
      </c>
      <c r="C193" s="21" t="str">
        <f>IF(B193&gt;Inf.!$I$10,"",VLOOKUP(B193,Rec.!C:H,3,FALSE))</f>
        <v/>
      </c>
      <c r="D193" s="21" t="str">
        <f>IF(B193&gt;Inf.!$I$10,"",VLOOKUP(B193,Rec.!C:H,4,FALSE))</f>
        <v/>
      </c>
      <c r="E193" s="20" t="str">
        <f>IF(B193&gt;Inf.!$I$10,"",VLOOKUP(B193,Rec.!C:H,5,FALSE))</f>
        <v/>
      </c>
      <c r="F193" s="20" t="str">
        <f>IF(B193&gt;Inf.!$I$10,"",VLOOKUP(B193,Rec.!C:H,6,FALSE))</f>
        <v/>
      </c>
      <c r="G193" s="50"/>
      <c r="H193" s="50"/>
      <c r="I193" s="51"/>
      <c r="J193" s="50"/>
      <c r="K193" s="22" t="str">
        <f>IFERROR(IF(B193&gt;Inf.!$I$10,"",H193),"")</f>
        <v/>
      </c>
      <c r="L193" s="8" t="str">
        <f>IFERROR(IF(Inf.!$C$10="Onsight",IF(K193="TOP",10^7+(10-I193)+(3-J193)*10,K193*10^5+(3-J193)*10),IF(K193="TOP",10^7+(3-J193)*10,K193*10^5+(3-J193)*10)),"")</f>
        <v/>
      </c>
      <c r="M193" s="8" t="str">
        <f t="shared" si="7"/>
        <v/>
      </c>
      <c r="N193" s="8" t="str">
        <f>IFERROR(M193*100+Rec.!I186,"")</f>
        <v/>
      </c>
      <c r="O193" s="8" t="str">
        <f t="shared" si="8"/>
        <v/>
      </c>
    </row>
    <row r="194" spans="1:15" ht="21.95" customHeight="1">
      <c r="A194" s="19" t="str">
        <f t="shared" si="6"/>
        <v/>
      </c>
      <c r="B194" s="20" t="str">
        <f>IF(ROW()-8&gt;Inf.!$I$10,"",ROW()-8)</f>
        <v/>
      </c>
      <c r="C194" s="21" t="str">
        <f>IF(B194&gt;Inf.!$I$10,"",VLOOKUP(B194,Rec.!C:H,3,FALSE))</f>
        <v/>
      </c>
      <c r="D194" s="21" t="str">
        <f>IF(B194&gt;Inf.!$I$10,"",VLOOKUP(B194,Rec.!C:H,4,FALSE))</f>
        <v/>
      </c>
      <c r="E194" s="20" t="str">
        <f>IF(B194&gt;Inf.!$I$10,"",VLOOKUP(B194,Rec.!C:H,5,FALSE))</f>
        <v/>
      </c>
      <c r="F194" s="20" t="str">
        <f>IF(B194&gt;Inf.!$I$10,"",VLOOKUP(B194,Rec.!C:H,6,FALSE))</f>
        <v/>
      </c>
      <c r="G194" s="50"/>
      <c r="H194" s="50"/>
      <c r="I194" s="51"/>
      <c r="J194" s="50"/>
      <c r="K194" s="22" t="str">
        <f>IFERROR(IF(B194&gt;Inf.!$I$10,"",H194),"")</f>
        <v/>
      </c>
      <c r="L194" s="8" t="str">
        <f>IFERROR(IF(Inf.!$C$10="Onsight",IF(K194="TOP",10^7+(10-I194)+(3-J194)*10,K194*10^5+(3-J194)*10),IF(K194="TOP",10^7+(3-J194)*10,K194*10^5+(3-J194)*10)),"")</f>
        <v/>
      </c>
      <c r="M194" s="8" t="str">
        <f t="shared" si="7"/>
        <v/>
      </c>
      <c r="N194" s="8" t="str">
        <f>IFERROR(M194*100+Rec.!I187,"")</f>
        <v/>
      </c>
      <c r="O194" s="8" t="str">
        <f t="shared" si="8"/>
        <v/>
      </c>
    </row>
    <row r="195" spans="1:15" ht="21.95" customHeight="1">
      <c r="A195" s="19" t="str">
        <f t="shared" si="6"/>
        <v/>
      </c>
      <c r="B195" s="20" t="str">
        <f>IF(ROW()-8&gt;Inf.!$I$10,"",ROW()-8)</f>
        <v/>
      </c>
      <c r="C195" s="21" t="str">
        <f>IF(B195&gt;Inf.!$I$10,"",VLOOKUP(B195,Rec.!C:H,3,FALSE))</f>
        <v/>
      </c>
      <c r="D195" s="21" t="str">
        <f>IF(B195&gt;Inf.!$I$10,"",VLOOKUP(B195,Rec.!C:H,4,FALSE))</f>
        <v/>
      </c>
      <c r="E195" s="20" t="str">
        <f>IF(B195&gt;Inf.!$I$10,"",VLOOKUP(B195,Rec.!C:H,5,FALSE))</f>
        <v/>
      </c>
      <c r="F195" s="20" t="str">
        <f>IF(B195&gt;Inf.!$I$10,"",VLOOKUP(B195,Rec.!C:H,6,FALSE))</f>
        <v/>
      </c>
      <c r="G195" s="50"/>
      <c r="H195" s="50"/>
      <c r="I195" s="51"/>
      <c r="J195" s="50"/>
      <c r="K195" s="22" t="str">
        <f>IFERROR(IF(B195&gt;Inf.!$I$10,"",H195),"")</f>
        <v/>
      </c>
      <c r="L195" s="8" t="str">
        <f>IFERROR(IF(Inf.!$C$10="Onsight",IF(K195="TOP",10^7+(10-I195)+(3-J195)*10,K195*10^5+(3-J195)*10),IF(K195="TOP",10^7+(3-J195)*10,K195*10^5+(3-J195)*10)),"")</f>
        <v/>
      </c>
      <c r="M195" s="8" t="str">
        <f t="shared" si="7"/>
        <v/>
      </c>
      <c r="N195" s="8" t="str">
        <f>IFERROR(M195*100+Rec.!I188,"")</f>
        <v/>
      </c>
      <c r="O195" s="8" t="str">
        <f t="shared" si="8"/>
        <v/>
      </c>
    </row>
    <row r="196" spans="1:15" ht="21.95" customHeight="1">
      <c r="A196" s="19" t="str">
        <f t="shared" si="6"/>
        <v/>
      </c>
      <c r="B196" s="20" t="str">
        <f>IF(ROW()-8&gt;Inf.!$I$10,"",ROW()-8)</f>
        <v/>
      </c>
      <c r="C196" s="21" t="str">
        <f>IF(B196&gt;Inf.!$I$10,"",VLOOKUP(B196,Rec.!C:H,3,FALSE))</f>
        <v/>
      </c>
      <c r="D196" s="21" t="str">
        <f>IF(B196&gt;Inf.!$I$10,"",VLOOKUP(B196,Rec.!C:H,4,FALSE))</f>
        <v/>
      </c>
      <c r="E196" s="20" t="str">
        <f>IF(B196&gt;Inf.!$I$10,"",VLOOKUP(B196,Rec.!C:H,5,FALSE))</f>
        <v/>
      </c>
      <c r="F196" s="20" t="str">
        <f>IF(B196&gt;Inf.!$I$10,"",VLOOKUP(B196,Rec.!C:H,6,FALSE))</f>
        <v/>
      </c>
      <c r="G196" s="50"/>
      <c r="H196" s="50"/>
      <c r="I196" s="51"/>
      <c r="J196" s="50"/>
      <c r="K196" s="22" t="str">
        <f>IFERROR(IF(B196&gt;Inf.!$I$10,"",H196),"")</f>
        <v/>
      </c>
      <c r="L196" s="8" t="str">
        <f>IFERROR(IF(Inf.!$C$10="Onsight",IF(K196="TOP",10^7+(10-I196)+(3-J196)*10,K196*10^5+(3-J196)*10),IF(K196="TOP",10^7+(3-J196)*10,K196*10^5+(3-J196)*10)),"")</f>
        <v/>
      </c>
      <c r="M196" s="8" t="str">
        <f t="shared" si="7"/>
        <v/>
      </c>
      <c r="N196" s="8" t="str">
        <f>IFERROR(M196*100+Rec.!I189,"")</f>
        <v/>
      </c>
      <c r="O196" s="8" t="str">
        <f t="shared" si="8"/>
        <v/>
      </c>
    </row>
    <row r="197" spans="1:15" ht="21.95" customHeight="1">
      <c r="A197" s="19" t="str">
        <f t="shared" si="6"/>
        <v/>
      </c>
      <c r="B197" s="20" t="str">
        <f>IF(ROW()-8&gt;Inf.!$I$10,"",ROW()-8)</f>
        <v/>
      </c>
      <c r="C197" s="21" t="str">
        <f>IF(B197&gt;Inf.!$I$10,"",VLOOKUP(B197,Rec.!C:H,3,FALSE))</f>
        <v/>
      </c>
      <c r="D197" s="21" t="str">
        <f>IF(B197&gt;Inf.!$I$10,"",VLOOKUP(B197,Rec.!C:H,4,FALSE))</f>
        <v/>
      </c>
      <c r="E197" s="20" t="str">
        <f>IF(B197&gt;Inf.!$I$10,"",VLOOKUP(B197,Rec.!C:H,5,FALSE))</f>
        <v/>
      </c>
      <c r="F197" s="20" t="str">
        <f>IF(B197&gt;Inf.!$I$10,"",VLOOKUP(B197,Rec.!C:H,6,FALSE))</f>
        <v/>
      </c>
      <c r="G197" s="50"/>
      <c r="H197" s="50"/>
      <c r="I197" s="51"/>
      <c r="J197" s="50"/>
      <c r="K197" s="22" t="str">
        <f>IFERROR(IF(B197&gt;Inf.!$I$10,"",H197),"")</f>
        <v/>
      </c>
      <c r="L197" s="8" t="str">
        <f>IFERROR(IF(Inf.!$C$10="Onsight",IF(K197="TOP",10^7+(10-I197)+(3-J197)*10,K197*10^5+(3-J197)*10),IF(K197="TOP",10^7+(3-J197)*10,K197*10^5+(3-J197)*10)),"")</f>
        <v/>
      </c>
      <c r="M197" s="8" t="str">
        <f t="shared" si="7"/>
        <v/>
      </c>
      <c r="N197" s="8" t="str">
        <f>IFERROR(M197*100+Rec.!I190,"")</f>
        <v/>
      </c>
      <c r="O197" s="8" t="str">
        <f t="shared" si="8"/>
        <v/>
      </c>
    </row>
    <row r="198" spans="1:15" ht="21.95" customHeight="1">
      <c r="A198" s="19" t="str">
        <f t="shared" si="6"/>
        <v/>
      </c>
      <c r="B198" s="20" t="str">
        <f>IF(ROW()-8&gt;Inf.!$I$10,"",ROW()-8)</f>
        <v/>
      </c>
      <c r="C198" s="21" t="str">
        <f>IF(B198&gt;Inf.!$I$10,"",VLOOKUP(B198,Rec.!C:H,3,FALSE))</f>
        <v/>
      </c>
      <c r="D198" s="21" t="str">
        <f>IF(B198&gt;Inf.!$I$10,"",VLOOKUP(B198,Rec.!C:H,4,FALSE))</f>
        <v/>
      </c>
      <c r="E198" s="20" t="str">
        <f>IF(B198&gt;Inf.!$I$10,"",VLOOKUP(B198,Rec.!C:H,5,FALSE))</f>
        <v/>
      </c>
      <c r="F198" s="20" t="str">
        <f>IF(B198&gt;Inf.!$I$10,"",VLOOKUP(B198,Rec.!C:H,6,FALSE))</f>
        <v/>
      </c>
      <c r="G198" s="50"/>
      <c r="H198" s="50"/>
      <c r="I198" s="51"/>
      <c r="J198" s="50"/>
      <c r="K198" s="22" t="str">
        <f>IFERROR(IF(B198&gt;Inf.!$I$10,"",H198),"")</f>
        <v/>
      </c>
      <c r="L198" s="8" t="str">
        <f>IFERROR(IF(Inf.!$C$10="Onsight",IF(K198="TOP",10^7+(10-I198)+(3-J198)*10,K198*10^5+(3-J198)*10),IF(K198="TOP",10^7+(3-J198)*10,K198*10^5+(3-J198)*10)),"")</f>
        <v/>
      </c>
      <c r="M198" s="8" t="str">
        <f t="shared" si="7"/>
        <v/>
      </c>
      <c r="N198" s="8" t="str">
        <f>IFERROR(M198*100+Rec.!I191,"")</f>
        <v/>
      </c>
      <c r="O198" s="8" t="str">
        <f t="shared" si="8"/>
        <v/>
      </c>
    </row>
    <row r="199" spans="1:15" ht="21.95" customHeight="1">
      <c r="A199" s="19" t="str">
        <f t="shared" si="6"/>
        <v/>
      </c>
      <c r="B199" s="20" t="str">
        <f>IF(ROW()-8&gt;Inf.!$I$10,"",ROW()-8)</f>
        <v/>
      </c>
      <c r="C199" s="21" t="str">
        <f>IF(B199&gt;Inf.!$I$10,"",VLOOKUP(B199,Rec.!C:H,3,FALSE))</f>
        <v/>
      </c>
      <c r="D199" s="21" t="str">
        <f>IF(B199&gt;Inf.!$I$10,"",VLOOKUP(B199,Rec.!C:H,4,FALSE))</f>
        <v/>
      </c>
      <c r="E199" s="20" t="str">
        <f>IF(B199&gt;Inf.!$I$10,"",VLOOKUP(B199,Rec.!C:H,5,FALSE))</f>
        <v/>
      </c>
      <c r="F199" s="20" t="str">
        <f>IF(B199&gt;Inf.!$I$10,"",VLOOKUP(B199,Rec.!C:H,6,FALSE))</f>
        <v/>
      </c>
      <c r="G199" s="50"/>
      <c r="H199" s="50"/>
      <c r="I199" s="51"/>
      <c r="J199" s="50"/>
      <c r="K199" s="22" t="str">
        <f>IFERROR(IF(B199&gt;Inf.!$I$10,"",H199),"")</f>
        <v/>
      </c>
      <c r="L199" s="8" t="str">
        <f>IFERROR(IF(Inf.!$C$10="Onsight",IF(K199="TOP",10^7+(10-I199)+(3-J199)*10,K199*10^5+(3-J199)*10),IF(K199="TOP",10^7+(3-J199)*10,K199*10^5+(3-J199)*10)),"")</f>
        <v/>
      </c>
      <c r="M199" s="8" t="str">
        <f t="shared" si="7"/>
        <v/>
      </c>
      <c r="N199" s="8" t="str">
        <f>IFERROR(M199*100+Rec.!I192,"")</f>
        <v/>
      </c>
      <c r="O199" s="8" t="str">
        <f t="shared" si="8"/>
        <v/>
      </c>
    </row>
    <row r="200" spans="1:15" ht="21.95" customHeight="1">
      <c r="A200" s="19" t="str">
        <f t="shared" si="6"/>
        <v/>
      </c>
      <c r="B200" s="20" t="str">
        <f>IF(ROW()-8&gt;Inf.!$I$10,"",ROW()-8)</f>
        <v/>
      </c>
      <c r="C200" s="21" t="str">
        <f>IF(B200&gt;Inf.!$I$10,"",VLOOKUP(B200,Rec.!C:H,3,FALSE))</f>
        <v/>
      </c>
      <c r="D200" s="21" t="str">
        <f>IF(B200&gt;Inf.!$I$10,"",VLOOKUP(B200,Rec.!C:H,4,FALSE))</f>
        <v/>
      </c>
      <c r="E200" s="20" t="str">
        <f>IF(B200&gt;Inf.!$I$10,"",VLOOKUP(B200,Rec.!C:H,5,FALSE))</f>
        <v/>
      </c>
      <c r="F200" s="20" t="str">
        <f>IF(B200&gt;Inf.!$I$10,"",VLOOKUP(B200,Rec.!C:H,6,FALSE))</f>
        <v/>
      </c>
      <c r="G200" s="50"/>
      <c r="H200" s="50"/>
      <c r="I200" s="51"/>
      <c r="J200" s="50"/>
      <c r="K200" s="22" t="str">
        <f>IFERROR(IF(B200&gt;Inf.!$I$10,"",H200),"")</f>
        <v/>
      </c>
      <c r="L200" s="8" t="str">
        <f>IFERROR(IF(Inf.!$C$10="Onsight",IF(K200="TOP",10^7+(10-I200)+(3-J200)*10,K200*10^5+(3-J200)*10),IF(K200="TOP",10^7+(3-J200)*10,K200*10^5+(3-J200)*10)),"")</f>
        <v/>
      </c>
      <c r="M200" s="8" t="str">
        <f t="shared" si="7"/>
        <v/>
      </c>
      <c r="N200" s="8" t="str">
        <f>IFERROR(M200*100+Rec.!I193,"")</f>
        <v/>
      </c>
      <c r="O200" s="8" t="str">
        <f t="shared" si="8"/>
        <v/>
      </c>
    </row>
    <row r="201" spans="1:15" ht="21.95" customHeight="1">
      <c r="A201" s="19" t="str">
        <f t="shared" si="6"/>
        <v/>
      </c>
      <c r="B201" s="20" t="str">
        <f>IF(ROW()-8&gt;Inf.!$I$10,"",ROW()-8)</f>
        <v/>
      </c>
      <c r="C201" s="21" t="str">
        <f>IF(B201&gt;Inf.!$I$10,"",VLOOKUP(B201,Rec.!C:H,3,FALSE))</f>
        <v/>
      </c>
      <c r="D201" s="21" t="str">
        <f>IF(B201&gt;Inf.!$I$10,"",VLOOKUP(B201,Rec.!C:H,4,FALSE))</f>
        <v/>
      </c>
      <c r="E201" s="20" t="str">
        <f>IF(B201&gt;Inf.!$I$10,"",VLOOKUP(B201,Rec.!C:H,5,FALSE))</f>
        <v/>
      </c>
      <c r="F201" s="20" t="str">
        <f>IF(B201&gt;Inf.!$I$10,"",VLOOKUP(B201,Rec.!C:H,6,FALSE))</f>
        <v/>
      </c>
      <c r="G201" s="50"/>
      <c r="H201" s="50"/>
      <c r="I201" s="51"/>
      <c r="J201" s="50"/>
      <c r="K201" s="22" t="str">
        <f>IFERROR(IF(B201&gt;Inf.!$I$10,"",H201),"")</f>
        <v/>
      </c>
      <c r="L201" s="8" t="str">
        <f>IFERROR(IF(Inf.!$C$10="Onsight",IF(K201="TOP",10^7+(10-I201)+(3-J201)*10,K201*10^5+(3-J201)*10),IF(K201="TOP",10^7+(3-J201)*10,K201*10^5+(3-J201)*10)),"")</f>
        <v/>
      </c>
      <c r="M201" s="8" t="str">
        <f t="shared" si="7"/>
        <v/>
      </c>
      <c r="N201" s="8" t="str">
        <f>IFERROR(M201*100+Rec.!I194,"")</f>
        <v/>
      </c>
      <c r="O201" s="8" t="str">
        <f t="shared" si="8"/>
        <v/>
      </c>
    </row>
    <row r="202" spans="1:15" ht="21.95" customHeight="1">
      <c r="A202" s="19" t="str">
        <f t="shared" ref="A202:A265" si="9">O202</f>
        <v/>
      </c>
      <c r="B202" s="20" t="str">
        <f>IF(ROW()-8&gt;Inf.!$I$10,"",ROW()-8)</f>
        <v/>
      </c>
      <c r="C202" s="21" t="str">
        <f>IF(B202&gt;Inf.!$I$10,"",VLOOKUP(B202,Rec.!C:H,3,FALSE))</f>
        <v/>
      </c>
      <c r="D202" s="21" t="str">
        <f>IF(B202&gt;Inf.!$I$10,"",VLOOKUP(B202,Rec.!C:H,4,FALSE))</f>
        <v/>
      </c>
      <c r="E202" s="20" t="str">
        <f>IF(B202&gt;Inf.!$I$10,"",VLOOKUP(B202,Rec.!C:H,5,FALSE))</f>
        <v/>
      </c>
      <c r="F202" s="20" t="str">
        <f>IF(B202&gt;Inf.!$I$10,"",VLOOKUP(B202,Rec.!C:H,6,FALSE))</f>
        <v/>
      </c>
      <c r="G202" s="50"/>
      <c r="H202" s="50"/>
      <c r="I202" s="51"/>
      <c r="J202" s="50"/>
      <c r="K202" s="22" t="str">
        <f>IFERROR(IF(B202&gt;Inf.!$I$10,"",H202),"")</f>
        <v/>
      </c>
      <c r="L202" s="8" t="str">
        <f>IFERROR(IF(Inf.!$C$10="Onsight",IF(K202="TOP",10^7+(10-I202)+(3-J202)*10,K202*10^5+(3-J202)*10),IF(K202="TOP",10^7+(3-J202)*10,K202*10^5+(3-J202)*10)),"")</f>
        <v/>
      </c>
      <c r="M202" s="8" t="str">
        <f t="shared" ref="M202:M265" si="10">IFERROR(RANK(L202,L:L,0),"")</f>
        <v/>
      </c>
      <c r="N202" s="8" t="str">
        <f>IFERROR(M202*100+Rec.!I195,"")</f>
        <v/>
      </c>
      <c r="O202" s="8" t="str">
        <f t="shared" ref="O202:O265" si="11">IFERROR(RANK(N202,N:N,1),"")</f>
        <v/>
      </c>
    </row>
    <row r="203" spans="1:15" ht="21.95" customHeight="1">
      <c r="A203" s="19" t="str">
        <f t="shared" si="9"/>
        <v/>
      </c>
      <c r="B203" s="20" t="str">
        <f>IF(ROW()-8&gt;Inf.!$I$10,"",ROW()-8)</f>
        <v/>
      </c>
      <c r="C203" s="21" t="str">
        <f>IF(B203&gt;Inf.!$I$10,"",VLOOKUP(B203,Rec.!C:H,3,FALSE))</f>
        <v/>
      </c>
      <c r="D203" s="21" t="str">
        <f>IF(B203&gt;Inf.!$I$10,"",VLOOKUP(B203,Rec.!C:H,4,FALSE))</f>
        <v/>
      </c>
      <c r="E203" s="20" t="str">
        <f>IF(B203&gt;Inf.!$I$10,"",VLOOKUP(B203,Rec.!C:H,5,FALSE))</f>
        <v/>
      </c>
      <c r="F203" s="20" t="str">
        <f>IF(B203&gt;Inf.!$I$10,"",VLOOKUP(B203,Rec.!C:H,6,FALSE))</f>
        <v/>
      </c>
      <c r="G203" s="50"/>
      <c r="H203" s="50"/>
      <c r="I203" s="51"/>
      <c r="J203" s="50"/>
      <c r="K203" s="22" t="str">
        <f>IFERROR(IF(B203&gt;Inf.!$I$10,"",H203),"")</f>
        <v/>
      </c>
      <c r="L203" s="8" t="str">
        <f>IFERROR(IF(Inf.!$C$10="Onsight",IF(K203="TOP",10^7+(10-I203)+(3-J203)*10,K203*10^5+(3-J203)*10),IF(K203="TOP",10^7+(3-J203)*10,K203*10^5+(3-J203)*10)),"")</f>
        <v/>
      </c>
      <c r="M203" s="8" t="str">
        <f t="shared" si="10"/>
        <v/>
      </c>
      <c r="N203" s="8" t="str">
        <f>IFERROR(M203*100+Rec.!I196,"")</f>
        <v/>
      </c>
      <c r="O203" s="8" t="str">
        <f t="shared" si="11"/>
        <v/>
      </c>
    </row>
    <row r="204" spans="1:15" ht="21.95" customHeight="1">
      <c r="A204" s="19" t="str">
        <f t="shared" si="9"/>
        <v/>
      </c>
      <c r="B204" s="20" t="str">
        <f>IF(ROW()-8&gt;Inf.!$I$10,"",ROW()-8)</f>
        <v/>
      </c>
      <c r="C204" s="21" t="str">
        <f>IF(B204&gt;Inf.!$I$10,"",VLOOKUP(B204,Rec.!C:H,3,FALSE))</f>
        <v/>
      </c>
      <c r="D204" s="21" t="str">
        <f>IF(B204&gt;Inf.!$I$10,"",VLOOKUP(B204,Rec.!C:H,4,FALSE))</f>
        <v/>
      </c>
      <c r="E204" s="20" t="str">
        <f>IF(B204&gt;Inf.!$I$10,"",VLOOKUP(B204,Rec.!C:H,5,FALSE))</f>
        <v/>
      </c>
      <c r="F204" s="20" t="str">
        <f>IF(B204&gt;Inf.!$I$10,"",VLOOKUP(B204,Rec.!C:H,6,FALSE))</f>
        <v/>
      </c>
      <c r="G204" s="50"/>
      <c r="H204" s="50"/>
      <c r="I204" s="51"/>
      <c r="J204" s="50"/>
      <c r="K204" s="22" t="str">
        <f>IFERROR(IF(B204&gt;Inf.!$I$10,"",H204),"")</f>
        <v/>
      </c>
      <c r="L204" s="8" t="str">
        <f>IFERROR(IF(Inf.!$C$10="Onsight",IF(K204="TOP",10^7+(10-I204)+(3-J204)*10,K204*10^5+(3-J204)*10),IF(K204="TOP",10^7+(3-J204)*10,K204*10^5+(3-J204)*10)),"")</f>
        <v/>
      </c>
      <c r="M204" s="8" t="str">
        <f t="shared" si="10"/>
        <v/>
      </c>
      <c r="N204" s="8" t="str">
        <f>IFERROR(M204*100+Rec.!I197,"")</f>
        <v/>
      </c>
      <c r="O204" s="8" t="str">
        <f t="shared" si="11"/>
        <v/>
      </c>
    </row>
    <row r="205" spans="1:15" ht="21.95" customHeight="1">
      <c r="A205" s="19" t="str">
        <f t="shared" si="9"/>
        <v/>
      </c>
      <c r="B205" s="20" t="str">
        <f>IF(ROW()-8&gt;Inf.!$I$10,"",ROW()-8)</f>
        <v/>
      </c>
      <c r="C205" s="21" t="str">
        <f>IF(B205&gt;Inf.!$I$10,"",VLOOKUP(B205,Rec.!C:H,3,FALSE))</f>
        <v/>
      </c>
      <c r="D205" s="21" t="str">
        <f>IF(B205&gt;Inf.!$I$10,"",VLOOKUP(B205,Rec.!C:H,4,FALSE))</f>
        <v/>
      </c>
      <c r="E205" s="20" t="str">
        <f>IF(B205&gt;Inf.!$I$10,"",VLOOKUP(B205,Rec.!C:H,5,FALSE))</f>
        <v/>
      </c>
      <c r="F205" s="20" t="str">
        <f>IF(B205&gt;Inf.!$I$10,"",VLOOKUP(B205,Rec.!C:H,6,FALSE))</f>
        <v/>
      </c>
      <c r="G205" s="50"/>
      <c r="H205" s="50"/>
      <c r="I205" s="51"/>
      <c r="J205" s="50"/>
      <c r="K205" s="22" t="str">
        <f>IFERROR(IF(B205&gt;Inf.!$I$10,"",H205),"")</f>
        <v/>
      </c>
      <c r="L205" s="8" t="str">
        <f>IFERROR(IF(Inf.!$C$10="Onsight",IF(K205="TOP",10^7+(10-I205)+(3-J205)*10,K205*10^5+(3-J205)*10),IF(K205="TOP",10^7+(3-J205)*10,K205*10^5+(3-J205)*10)),"")</f>
        <v/>
      </c>
      <c r="M205" s="8" t="str">
        <f t="shared" si="10"/>
        <v/>
      </c>
      <c r="N205" s="8" t="str">
        <f>IFERROR(M205*100+Rec.!I198,"")</f>
        <v/>
      </c>
      <c r="O205" s="8" t="str">
        <f t="shared" si="11"/>
        <v/>
      </c>
    </row>
    <row r="206" spans="1:15" ht="21.95" customHeight="1">
      <c r="A206" s="19" t="str">
        <f t="shared" si="9"/>
        <v/>
      </c>
      <c r="B206" s="20" t="str">
        <f>IF(ROW()-8&gt;Inf.!$I$10,"",ROW()-8)</f>
        <v/>
      </c>
      <c r="C206" s="21" t="str">
        <f>IF(B206&gt;Inf.!$I$10,"",VLOOKUP(B206,Rec.!C:H,3,FALSE))</f>
        <v/>
      </c>
      <c r="D206" s="21" t="str">
        <f>IF(B206&gt;Inf.!$I$10,"",VLOOKUP(B206,Rec.!C:H,4,FALSE))</f>
        <v/>
      </c>
      <c r="E206" s="20" t="str">
        <f>IF(B206&gt;Inf.!$I$10,"",VLOOKUP(B206,Rec.!C:H,5,FALSE))</f>
        <v/>
      </c>
      <c r="F206" s="20" t="str">
        <f>IF(B206&gt;Inf.!$I$10,"",VLOOKUP(B206,Rec.!C:H,6,FALSE))</f>
        <v/>
      </c>
      <c r="G206" s="50"/>
      <c r="H206" s="50"/>
      <c r="I206" s="51"/>
      <c r="J206" s="50"/>
      <c r="K206" s="22" t="str">
        <f>IFERROR(IF(B206&gt;Inf.!$I$10,"",H206),"")</f>
        <v/>
      </c>
      <c r="L206" s="8" t="str">
        <f>IFERROR(IF(Inf.!$C$10="Onsight",IF(K206="TOP",10^7+(10-I206)+(3-J206)*10,K206*10^5+(3-J206)*10),IF(K206="TOP",10^7+(3-J206)*10,K206*10^5+(3-J206)*10)),"")</f>
        <v/>
      </c>
      <c r="M206" s="8" t="str">
        <f t="shared" si="10"/>
        <v/>
      </c>
      <c r="N206" s="8" t="str">
        <f>IFERROR(M206*100+Rec.!I199,"")</f>
        <v/>
      </c>
      <c r="O206" s="8" t="str">
        <f t="shared" si="11"/>
        <v/>
      </c>
    </row>
    <row r="207" spans="1:15" ht="21.95" customHeight="1">
      <c r="A207" s="19" t="str">
        <f t="shared" si="9"/>
        <v/>
      </c>
      <c r="B207" s="20" t="str">
        <f>IF(ROW()-8&gt;Inf.!$I$10,"",ROW()-8)</f>
        <v/>
      </c>
      <c r="C207" s="21" t="str">
        <f>IF(B207&gt;Inf.!$I$10,"",VLOOKUP(B207,Rec.!C:H,3,FALSE))</f>
        <v/>
      </c>
      <c r="D207" s="21" t="str">
        <f>IF(B207&gt;Inf.!$I$10,"",VLOOKUP(B207,Rec.!C:H,4,FALSE))</f>
        <v/>
      </c>
      <c r="E207" s="20" t="str">
        <f>IF(B207&gt;Inf.!$I$10,"",VLOOKUP(B207,Rec.!C:H,5,FALSE))</f>
        <v/>
      </c>
      <c r="F207" s="20" t="str">
        <f>IF(B207&gt;Inf.!$I$10,"",VLOOKUP(B207,Rec.!C:H,6,FALSE))</f>
        <v/>
      </c>
      <c r="G207" s="50"/>
      <c r="H207" s="50"/>
      <c r="I207" s="51"/>
      <c r="J207" s="50"/>
      <c r="K207" s="22" t="str">
        <f>IFERROR(IF(B207&gt;Inf.!$I$10,"",H207),"")</f>
        <v/>
      </c>
      <c r="L207" s="8" t="str">
        <f>IFERROR(IF(Inf.!$C$10="Onsight",IF(K207="TOP",10^7+(10-I207)+(3-J207)*10,K207*10^5+(3-J207)*10),IF(K207="TOP",10^7+(3-J207)*10,K207*10^5+(3-J207)*10)),"")</f>
        <v/>
      </c>
      <c r="M207" s="8" t="str">
        <f t="shared" si="10"/>
        <v/>
      </c>
      <c r="N207" s="8" t="str">
        <f>IFERROR(M207*100+Rec.!I200,"")</f>
        <v/>
      </c>
      <c r="O207" s="8" t="str">
        <f t="shared" si="11"/>
        <v/>
      </c>
    </row>
    <row r="208" spans="1:15" ht="21.95" customHeight="1">
      <c r="A208" s="19" t="str">
        <f t="shared" si="9"/>
        <v/>
      </c>
      <c r="B208" s="20" t="str">
        <f>IF(ROW()-8&gt;Inf.!$I$10,"",ROW()-8)</f>
        <v/>
      </c>
      <c r="C208" s="21" t="str">
        <f>IF(B208&gt;Inf.!$I$10,"",VLOOKUP(B208,Rec.!C:H,3,FALSE))</f>
        <v/>
      </c>
      <c r="D208" s="21" t="str">
        <f>IF(B208&gt;Inf.!$I$10,"",VLOOKUP(B208,Rec.!C:H,4,FALSE))</f>
        <v/>
      </c>
      <c r="E208" s="20" t="str">
        <f>IF(B208&gt;Inf.!$I$10,"",VLOOKUP(B208,Rec.!C:H,5,FALSE))</f>
        <v/>
      </c>
      <c r="F208" s="20" t="str">
        <f>IF(B208&gt;Inf.!$I$10,"",VLOOKUP(B208,Rec.!C:H,6,FALSE))</f>
        <v/>
      </c>
      <c r="G208" s="50"/>
      <c r="H208" s="50"/>
      <c r="I208" s="51"/>
      <c r="J208" s="50"/>
      <c r="K208" s="22" t="str">
        <f>IFERROR(IF(B208&gt;Inf.!$I$10,"",H208),"")</f>
        <v/>
      </c>
      <c r="L208" s="8" t="str">
        <f>IFERROR(IF(Inf.!$C$10="Onsight",IF(K208="TOP",10^7+(10-I208)+(3-J208)*10,K208*10^5+(3-J208)*10),IF(K208="TOP",10^7+(3-J208)*10,K208*10^5+(3-J208)*10)),"")</f>
        <v/>
      </c>
      <c r="M208" s="8" t="str">
        <f t="shared" si="10"/>
        <v/>
      </c>
      <c r="N208" s="8" t="str">
        <f>IFERROR(M208*100+Rec.!I201,"")</f>
        <v/>
      </c>
      <c r="O208" s="8" t="str">
        <f t="shared" si="11"/>
        <v/>
      </c>
    </row>
    <row r="209" spans="1:15" ht="21.95" customHeight="1">
      <c r="A209" s="19" t="str">
        <f t="shared" si="9"/>
        <v/>
      </c>
      <c r="B209" s="20" t="str">
        <f>IF(ROW()-8&gt;Inf.!$I$10,"",ROW()-8)</f>
        <v/>
      </c>
      <c r="C209" s="21" t="str">
        <f>IF(B209&gt;Inf.!$I$10,"",VLOOKUP(B209,Rec.!C:H,3,FALSE))</f>
        <v/>
      </c>
      <c r="D209" s="21" t="str">
        <f>IF(B209&gt;Inf.!$I$10,"",VLOOKUP(B209,Rec.!C:H,4,FALSE))</f>
        <v/>
      </c>
      <c r="E209" s="20" t="str">
        <f>IF(B209&gt;Inf.!$I$10,"",VLOOKUP(B209,Rec.!C:H,5,FALSE))</f>
        <v/>
      </c>
      <c r="F209" s="20" t="str">
        <f>IF(B209&gt;Inf.!$I$10,"",VLOOKUP(B209,Rec.!C:H,6,FALSE))</f>
        <v/>
      </c>
      <c r="G209" s="50"/>
      <c r="H209" s="50"/>
      <c r="I209" s="51"/>
      <c r="J209" s="50"/>
      <c r="K209" s="22" t="str">
        <f>IFERROR(IF(B209&gt;Inf.!$I$10,"",H209),"")</f>
        <v/>
      </c>
      <c r="L209" s="8" t="str">
        <f>IFERROR(IF(Inf.!$C$10="Onsight",IF(K209="TOP",10^7+(10-I209)+(3-J209)*10,K209*10^5+(3-J209)*10),IF(K209="TOP",10^7+(3-J209)*10,K209*10^5+(3-J209)*10)),"")</f>
        <v/>
      </c>
      <c r="M209" s="8" t="str">
        <f t="shared" si="10"/>
        <v/>
      </c>
      <c r="N209" s="8" t="str">
        <f>IFERROR(M209*100+Rec.!I202,"")</f>
        <v/>
      </c>
      <c r="O209" s="8" t="str">
        <f t="shared" si="11"/>
        <v/>
      </c>
    </row>
    <row r="210" spans="1:15" ht="21.95" customHeight="1">
      <c r="A210" s="19" t="str">
        <f t="shared" si="9"/>
        <v/>
      </c>
      <c r="B210" s="20" t="str">
        <f>IF(ROW()-8&gt;Inf.!$I$10,"",ROW()-8)</f>
        <v/>
      </c>
      <c r="C210" s="21" t="str">
        <f>IF(B210&gt;Inf.!$I$10,"",VLOOKUP(B210,Rec.!C:H,3,FALSE))</f>
        <v/>
      </c>
      <c r="D210" s="21" t="str">
        <f>IF(B210&gt;Inf.!$I$10,"",VLOOKUP(B210,Rec.!C:H,4,FALSE))</f>
        <v/>
      </c>
      <c r="E210" s="20" t="str">
        <f>IF(B210&gt;Inf.!$I$10,"",VLOOKUP(B210,Rec.!C:H,5,FALSE))</f>
        <v/>
      </c>
      <c r="F210" s="20" t="str">
        <f>IF(B210&gt;Inf.!$I$10,"",VLOOKUP(B210,Rec.!C:H,6,FALSE))</f>
        <v/>
      </c>
      <c r="G210" s="50"/>
      <c r="H210" s="50"/>
      <c r="I210" s="51"/>
      <c r="J210" s="50"/>
      <c r="K210" s="22" t="str">
        <f>IFERROR(IF(B210&gt;Inf.!$I$10,"",H210),"")</f>
        <v/>
      </c>
      <c r="L210" s="8" t="str">
        <f>IFERROR(IF(Inf.!$C$10="Onsight",IF(K210="TOP",10^7+(10-I210)+(3-J210)*10,K210*10^5+(3-J210)*10),IF(K210="TOP",10^7+(3-J210)*10,K210*10^5+(3-J210)*10)),"")</f>
        <v/>
      </c>
      <c r="M210" s="8" t="str">
        <f t="shared" si="10"/>
        <v/>
      </c>
      <c r="N210" s="8" t="str">
        <f>IFERROR(M210*100+Rec.!I203,"")</f>
        <v/>
      </c>
      <c r="O210" s="8" t="str">
        <f t="shared" si="11"/>
        <v/>
      </c>
    </row>
    <row r="211" spans="1:15" ht="21.95" customHeight="1">
      <c r="A211" s="19" t="str">
        <f t="shared" si="9"/>
        <v/>
      </c>
      <c r="B211" s="20" t="str">
        <f>IF(ROW()-8&gt;Inf.!$I$10,"",ROW()-8)</f>
        <v/>
      </c>
      <c r="C211" s="21" t="str">
        <f>IF(B211&gt;Inf.!$I$10,"",VLOOKUP(B211,Rec.!C:H,3,FALSE))</f>
        <v/>
      </c>
      <c r="D211" s="21" t="str">
        <f>IF(B211&gt;Inf.!$I$10,"",VLOOKUP(B211,Rec.!C:H,4,FALSE))</f>
        <v/>
      </c>
      <c r="E211" s="20" t="str">
        <f>IF(B211&gt;Inf.!$I$10,"",VLOOKUP(B211,Rec.!C:H,5,FALSE))</f>
        <v/>
      </c>
      <c r="F211" s="20" t="str">
        <f>IF(B211&gt;Inf.!$I$10,"",VLOOKUP(B211,Rec.!C:H,6,FALSE))</f>
        <v/>
      </c>
      <c r="G211" s="50"/>
      <c r="H211" s="50"/>
      <c r="I211" s="51"/>
      <c r="J211" s="50"/>
      <c r="K211" s="22" t="str">
        <f>IFERROR(IF(B211&gt;Inf.!$I$10,"",H211),"")</f>
        <v/>
      </c>
      <c r="L211" s="8" t="str">
        <f>IFERROR(IF(Inf.!$C$10="Onsight",IF(K211="TOP",10^7+(10-I211)+(3-J211)*10,K211*10^5+(3-J211)*10),IF(K211="TOP",10^7+(3-J211)*10,K211*10^5+(3-J211)*10)),"")</f>
        <v/>
      </c>
      <c r="M211" s="8" t="str">
        <f t="shared" si="10"/>
        <v/>
      </c>
      <c r="N211" s="8" t="str">
        <f>IFERROR(M211*100+Rec.!I204,"")</f>
        <v/>
      </c>
      <c r="O211" s="8" t="str">
        <f t="shared" si="11"/>
        <v/>
      </c>
    </row>
    <row r="212" spans="1:15" ht="21.95" customHeight="1">
      <c r="A212" s="19" t="str">
        <f t="shared" si="9"/>
        <v/>
      </c>
      <c r="B212" s="20" t="str">
        <f>IF(ROW()-8&gt;Inf.!$I$10,"",ROW()-8)</f>
        <v/>
      </c>
      <c r="C212" s="21" t="str">
        <f>IF(B212&gt;Inf.!$I$10,"",VLOOKUP(B212,Rec.!C:H,3,FALSE))</f>
        <v/>
      </c>
      <c r="D212" s="21" t="str">
        <f>IF(B212&gt;Inf.!$I$10,"",VLOOKUP(B212,Rec.!C:H,4,FALSE))</f>
        <v/>
      </c>
      <c r="E212" s="20" t="str">
        <f>IF(B212&gt;Inf.!$I$10,"",VLOOKUP(B212,Rec.!C:H,5,FALSE))</f>
        <v/>
      </c>
      <c r="F212" s="20" t="str">
        <f>IF(B212&gt;Inf.!$I$10,"",VLOOKUP(B212,Rec.!C:H,6,FALSE))</f>
        <v/>
      </c>
      <c r="G212" s="50"/>
      <c r="H212" s="50"/>
      <c r="I212" s="51"/>
      <c r="J212" s="50"/>
      <c r="K212" s="22" t="str">
        <f>IFERROR(IF(B212&gt;Inf.!$I$10,"",H212),"")</f>
        <v/>
      </c>
      <c r="L212" s="8" t="str">
        <f>IFERROR(IF(Inf.!$C$10="Onsight",IF(K212="TOP",10^7+(10-I212)+(3-J212)*10,K212*10^5+(3-J212)*10),IF(K212="TOP",10^7+(3-J212)*10,K212*10^5+(3-J212)*10)),"")</f>
        <v/>
      </c>
      <c r="M212" s="8" t="str">
        <f t="shared" si="10"/>
        <v/>
      </c>
      <c r="N212" s="8" t="str">
        <f>IFERROR(M212*100+Rec.!I205,"")</f>
        <v/>
      </c>
      <c r="O212" s="8" t="str">
        <f t="shared" si="11"/>
        <v/>
      </c>
    </row>
    <row r="213" spans="1:15" ht="21.95" customHeight="1">
      <c r="A213" s="19" t="str">
        <f t="shared" si="9"/>
        <v/>
      </c>
      <c r="B213" s="20" t="str">
        <f>IF(ROW()-8&gt;Inf.!$I$10,"",ROW()-8)</f>
        <v/>
      </c>
      <c r="C213" s="21" t="str">
        <f>IF(B213&gt;Inf.!$I$10,"",VLOOKUP(B213,Rec.!C:H,3,FALSE))</f>
        <v/>
      </c>
      <c r="D213" s="21" t="str">
        <f>IF(B213&gt;Inf.!$I$10,"",VLOOKUP(B213,Rec.!C:H,4,FALSE))</f>
        <v/>
      </c>
      <c r="E213" s="20" t="str">
        <f>IF(B213&gt;Inf.!$I$10,"",VLOOKUP(B213,Rec.!C:H,5,FALSE))</f>
        <v/>
      </c>
      <c r="F213" s="20" t="str">
        <f>IF(B213&gt;Inf.!$I$10,"",VLOOKUP(B213,Rec.!C:H,6,FALSE))</f>
        <v/>
      </c>
      <c r="G213" s="50"/>
      <c r="H213" s="50"/>
      <c r="I213" s="51"/>
      <c r="J213" s="50"/>
      <c r="K213" s="22" t="str">
        <f>IFERROR(IF(B213&gt;Inf.!$I$10,"",H213),"")</f>
        <v/>
      </c>
      <c r="L213" s="8" t="str">
        <f>IFERROR(IF(Inf.!$C$10="Onsight",IF(K213="TOP",10^7+(10-I213)+(3-J213)*10,K213*10^5+(3-J213)*10),IF(K213="TOP",10^7+(3-J213)*10,K213*10^5+(3-J213)*10)),"")</f>
        <v/>
      </c>
      <c r="M213" s="8" t="str">
        <f t="shared" si="10"/>
        <v/>
      </c>
      <c r="N213" s="8" t="str">
        <f>IFERROR(M213*100+Rec.!I206,"")</f>
        <v/>
      </c>
      <c r="O213" s="8" t="str">
        <f t="shared" si="11"/>
        <v/>
      </c>
    </row>
    <row r="214" spans="1:15" ht="21.95" customHeight="1">
      <c r="A214" s="19" t="str">
        <f t="shared" si="9"/>
        <v/>
      </c>
      <c r="B214" s="20" t="str">
        <f>IF(ROW()-8&gt;Inf.!$I$10,"",ROW()-8)</f>
        <v/>
      </c>
      <c r="C214" s="21" t="str">
        <f>IF(B214&gt;Inf.!$I$10,"",VLOOKUP(B214,Rec.!C:H,3,FALSE))</f>
        <v/>
      </c>
      <c r="D214" s="21" t="str">
        <f>IF(B214&gt;Inf.!$I$10,"",VLOOKUP(B214,Rec.!C:H,4,FALSE))</f>
        <v/>
      </c>
      <c r="E214" s="20" t="str">
        <f>IF(B214&gt;Inf.!$I$10,"",VLOOKUP(B214,Rec.!C:H,5,FALSE))</f>
        <v/>
      </c>
      <c r="F214" s="20" t="str">
        <f>IF(B214&gt;Inf.!$I$10,"",VLOOKUP(B214,Rec.!C:H,6,FALSE))</f>
        <v/>
      </c>
      <c r="G214" s="50"/>
      <c r="H214" s="50"/>
      <c r="I214" s="51"/>
      <c r="J214" s="50"/>
      <c r="K214" s="22" t="str">
        <f>IFERROR(IF(B214&gt;Inf.!$I$10,"",H214),"")</f>
        <v/>
      </c>
      <c r="L214" s="8" t="str">
        <f>IFERROR(IF(Inf.!$C$10="Onsight",IF(K214="TOP",10^7+(10-I214)+(3-J214)*10,K214*10^5+(3-J214)*10),IF(K214="TOP",10^7+(3-J214)*10,K214*10^5+(3-J214)*10)),"")</f>
        <v/>
      </c>
      <c r="M214" s="8" t="str">
        <f t="shared" si="10"/>
        <v/>
      </c>
      <c r="N214" s="8" t="str">
        <f>IFERROR(M214*100+Rec.!I207,"")</f>
        <v/>
      </c>
      <c r="O214" s="8" t="str">
        <f t="shared" si="11"/>
        <v/>
      </c>
    </row>
    <row r="215" spans="1:15" ht="21.95" customHeight="1">
      <c r="A215" s="19" t="str">
        <f t="shared" si="9"/>
        <v/>
      </c>
      <c r="B215" s="20" t="str">
        <f>IF(ROW()-8&gt;Inf.!$I$10,"",ROW()-8)</f>
        <v/>
      </c>
      <c r="C215" s="21" t="str">
        <f>IF(B215&gt;Inf.!$I$10,"",VLOOKUP(B215,Rec.!C:H,3,FALSE))</f>
        <v/>
      </c>
      <c r="D215" s="21" t="str">
        <f>IF(B215&gt;Inf.!$I$10,"",VLOOKUP(B215,Rec.!C:H,4,FALSE))</f>
        <v/>
      </c>
      <c r="E215" s="20" t="str">
        <f>IF(B215&gt;Inf.!$I$10,"",VLOOKUP(B215,Rec.!C:H,5,FALSE))</f>
        <v/>
      </c>
      <c r="F215" s="20" t="str">
        <f>IF(B215&gt;Inf.!$I$10,"",VLOOKUP(B215,Rec.!C:H,6,FALSE))</f>
        <v/>
      </c>
      <c r="G215" s="50"/>
      <c r="H215" s="50"/>
      <c r="I215" s="51"/>
      <c r="J215" s="50"/>
      <c r="K215" s="22" t="str">
        <f>IFERROR(IF(B215&gt;Inf.!$I$10,"",H215),"")</f>
        <v/>
      </c>
      <c r="L215" s="8" t="str">
        <f>IFERROR(IF(Inf.!$C$10="Onsight",IF(K215="TOP",10^7+(10-I215)+(3-J215)*10,K215*10^5+(3-J215)*10),IF(K215="TOP",10^7+(3-J215)*10,K215*10^5+(3-J215)*10)),"")</f>
        <v/>
      </c>
      <c r="M215" s="8" t="str">
        <f t="shared" si="10"/>
        <v/>
      </c>
      <c r="N215" s="8" t="str">
        <f>IFERROR(M215*100+Rec.!I208,"")</f>
        <v/>
      </c>
      <c r="O215" s="8" t="str">
        <f t="shared" si="11"/>
        <v/>
      </c>
    </row>
    <row r="216" spans="1:15" ht="21.95" customHeight="1">
      <c r="A216" s="19" t="str">
        <f t="shared" si="9"/>
        <v/>
      </c>
      <c r="B216" s="20" t="str">
        <f>IF(ROW()-8&gt;Inf.!$I$10,"",ROW()-8)</f>
        <v/>
      </c>
      <c r="C216" s="21" t="str">
        <f>IF(B216&gt;Inf.!$I$10,"",VLOOKUP(B216,Rec.!C:H,3,FALSE))</f>
        <v/>
      </c>
      <c r="D216" s="21" t="str">
        <f>IF(B216&gt;Inf.!$I$10,"",VLOOKUP(B216,Rec.!C:H,4,FALSE))</f>
        <v/>
      </c>
      <c r="E216" s="20" t="str">
        <f>IF(B216&gt;Inf.!$I$10,"",VLOOKUP(B216,Rec.!C:H,5,FALSE))</f>
        <v/>
      </c>
      <c r="F216" s="20" t="str">
        <f>IF(B216&gt;Inf.!$I$10,"",VLOOKUP(B216,Rec.!C:H,6,FALSE))</f>
        <v/>
      </c>
      <c r="G216" s="50"/>
      <c r="H216" s="50"/>
      <c r="I216" s="51"/>
      <c r="J216" s="50"/>
      <c r="K216" s="22" t="str">
        <f>IFERROR(IF(B216&gt;Inf.!$I$10,"",H216),"")</f>
        <v/>
      </c>
      <c r="L216" s="8" t="str">
        <f>IFERROR(IF(Inf.!$C$10="Onsight",IF(K216="TOP",10^7+(10-I216)+(3-J216)*10,K216*10^5+(3-J216)*10),IF(K216="TOP",10^7+(3-J216)*10,K216*10^5+(3-J216)*10)),"")</f>
        <v/>
      </c>
      <c r="M216" s="8" t="str">
        <f t="shared" si="10"/>
        <v/>
      </c>
      <c r="N216" s="8" t="str">
        <f>IFERROR(M216*100+Rec.!I209,"")</f>
        <v/>
      </c>
      <c r="O216" s="8" t="str">
        <f t="shared" si="11"/>
        <v/>
      </c>
    </row>
    <row r="217" spans="1:15" ht="21.95" customHeight="1">
      <c r="A217" s="19" t="str">
        <f t="shared" si="9"/>
        <v/>
      </c>
      <c r="B217" s="20" t="str">
        <f>IF(ROW()-8&gt;Inf.!$I$10,"",ROW()-8)</f>
        <v/>
      </c>
      <c r="C217" s="21" t="str">
        <f>IF(B217&gt;Inf.!$I$10,"",VLOOKUP(B217,Rec.!C:H,3,FALSE))</f>
        <v/>
      </c>
      <c r="D217" s="21" t="str">
        <f>IF(B217&gt;Inf.!$I$10,"",VLOOKUP(B217,Rec.!C:H,4,FALSE))</f>
        <v/>
      </c>
      <c r="E217" s="20" t="str">
        <f>IF(B217&gt;Inf.!$I$10,"",VLOOKUP(B217,Rec.!C:H,5,FALSE))</f>
        <v/>
      </c>
      <c r="F217" s="20" t="str">
        <f>IF(B217&gt;Inf.!$I$10,"",VLOOKUP(B217,Rec.!C:H,6,FALSE))</f>
        <v/>
      </c>
      <c r="G217" s="50"/>
      <c r="H217" s="50"/>
      <c r="I217" s="51"/>
      <c r="J217" s="50"/>
      <c r="K217" s="22" t="str">
        <f>IFERROR(IF(B217&gt;Inf.!$I$10,"",H217),"")</f>
        <v/>
      </c>
      <c r="L217" s="8" t="str">
        <f>IFERROR(IF(Inf.!$C$10="Onsight",IF(K217="TOP",10^7+(10-I217)+(3-J217)*10,K217*10^5+(3-J217)*10),IF(K217="TOP",10^7+(3-J217)*10,K217*10^5+(3-J217)*10)),"")</f>
        <v/>
      </c>
      <c r="M217" s="8" t="str">
        <f t="shared" si="10"/>
        <v/>
      </c>
      <c r="N217" s="8" t="str">
        <f>IFERROR(M217*100+Rec.!I210,"")</f>
        <v/>
      </c>
      <c r="O217" s="8" t="str">
        <f t="shared" si="11"/>
        <v/>
      </c>
    </row>
    <row r="218" spans="1:15" ht="21.95" customHeight="1">
      <c r="A218" s="19" t="str">
        <f t="shared" si="9"/>
        <v/>
      </c>
      <c r="B218" s="20" t="str">
        <f>IF(ROW()-8&gt;Inf.!$I$10,"",ROW()-8)</f>
        <v/>
      </c>
      <c r="C218" s="21" t="str">
        <f>IF(B218&gt;Inf.!$I$10,"",VLOOKUP(B218,Rec.!C:H,3,FALSE))</f>
        <v/>
      </c>
      <c r="D218" s="21" t="str">
        <f>IF(B218&gt;Inf.!$I$10,"",VLOOKUP(B218,Rec.!C:H,4,FALSE))</f>
        <v/>
      </c>
      <c r="E218" s="20" t="str">
        <f>IF(B218&gt;Inf.!$I$10,"",VLOOKUP(B218,Rec.!C:H,5,FALSE))</f>
        <v/>
      </c>
      <c r="F218" s="20" t="str">
        <f>IF(B218&gt;Inf.!$I$10,"",VLOOKUP(B218,Rec.!C:H,6,FALSE))</f>
        <v/>
      </c>
      <c r="G218" s="50"/>
      <c r="H218" s="50"/>
      <c r="I218" s="51"/>
      <c r="J218" s="50"/>
      <c r="K218" s="22" t="str">
        <f>IFERROR(IF(B218&gt;Inf.!$I$10,"",H218),"")</f>
        <v/>
      </c>
      <c r="L218" s="8" t="str">
        <f>IFERROR(IF(Inf.!$C$10="Onsight",IF(K218="TOP",10^7+(10-I218)+(3-J218)*10,K218*10^5+(3-J218)*10),IF(K218="TOP",10^7+(3-J218)*10,K218*10^5+(3-J218)*10)),"")</f>
        <v/>
      </c>
      <c r="M218" s="8" t="str">
        <f t="shared" si="10"/>
        <v/>
      </c>
      <c r="N218" s="8" t="str">
        <f>IFERROR(M218*100+Rec.!I211,"")</f>
        <v/>
      </c>
      <c r="O218" s="8" t="str">
        <f t="shared" si="11"/>
        <v/>
      </c>
    </row>
    <row r="219" spans="1:15" ht="21.95" customHeight="1">
      <c r="A219" s="19" t="str">
        <f t="shared" si="9"/>
        <v/>
      </c>
      <c r="B219" s="20" t="str">
        <f>IF(ROW()-8&gt;Inf.!$I$10,"",ROW()-8)</f>
        <v/>
      </c>
      <c r="C219" s="21" t="str">
        <f>IF(B219&gt;Inf.!$I$10,"",VLOOKUP(B219,Rec.!C:H,3,FALSE))</f>
        <v/>
      </c>
      <c r="D219" s="21" t="str">
        <f>IF(B219&gt;Inf.!$I$10,"",VLOOKUP(B219,Rec.!C:H,4,FALSE))</f>
        <v/>
      </c>
      <c r="E219" s="20" t="str">
        <f>IF(B219&gt;Inf.!$I$10,"",VLOOKUP(B219,Rec.!C:H,5,FALSE))</f>
        <v/>
      </c>
      <c r="F219" s="20" t="str">
        <f>IF(B219&gt;Inf.!$I$10,"",VLOOKUP(B219,Rec.!C:H,6,FALSE))</f>
        <v/>
      </c>
      <c r="G219" s="50"/>
      <c r="H219" s="50"/>
      <c r="I219" s="51"/>
      <c r="J219" s="50"/>
      <c r="K219" s="22" t="str">
        <f>IFERROR(IF(B219&gt;Inf.!$I$10,"",H219),"")</f>
        <v/>
      </c>
      <c r="L219" s="8" t="str">
        <f>IFERROR(IF(Inf.!$C$10="Onsight",IF(K219="TOP",10^7+(10-I219)+(3-J219)*10,K219*10^5+(3-J219)*10),IF(K219="TOP",10^7+(3-J219)*10,K219*10^5+(3-J219)*10)),"")</f>
        <v/>
      </c>
      <c r="M219" s="8" t="str">
        <f t="shared" si="10"/>
        <v/>
      </c>
      <c r="N219" s="8" t="str">
        <f>IFERROR(M219*100+Rec.!I212,"")</f>
        <v/>
      </c>
      <c r="O219" s="8" t="str">
        <f t="shared" si="11"/>
        <v/>
      </c>
    </row>
    <row r="220" spans="1:15" ht="21.95" customHeight="1">
      <c r="A220" s="19" t="str">
        <f t="shared" si="9"/>
        <v/>
      </c>
      <c r="B220" s="20" t="str">
        <f>IF(ROW()-8&gt;Inf.!$I$10,"",ROW()-8)</f>
        <v/>
      </c>
      <c r="C220" s="21" t="str">
        <f>IF(B220&gt;Inf.!$I$10,"",VLOOKUP(B220,Rec.!C:H,3,FALSE))</f>
        <v/>
      </c>
      <c r="D220" s="21" t="str">
        <f>IF(B220&gt;Inf.!$I$10,"",VLOOKUP(B220,Rec.!C:H,4,FALSE))</f>
        <v/>
      </c>
      <c r="E220" s="20" t="str">
        <f>IF(B220&gt;Inf.!$I$10,"",VLOOKUP(B220,Rec.!C:H,5,FALSE))</f>
        <v/>
      </c>
      <c r="F220" s="20" t="str">
        <f>IF(B220&gt;Inf.!$I$10,"",VLOOKUP(B220,Rec.!C:H,6,FALSE))</f>
        <v/>
      </c>
      <c r="G220" s="50"/>
      <c r="H220" s="50"/>
      <c r="I220" s="51"/>
      <c r="J220" s="50"/>
      <c r="K220" s="22" t="str">
        <f>IFERROR(IF(B220&gt;Inf.!$I$10,"",H220),"")</f>
        <v/>
      </c>
      <c r="L220" s="8" t="str">
        <f>IFERROR(IF(Inf.!$C$10="Onsight",IF(K220="TOP",10^7+(10-I220)+(3-J220)*10,K220*10^5+(3-J220)*10),IF(K220="TOP",10^7+(3-J220)*10,K220*10^5+(3-J220)*10)),"")</f>
        <v/>
      </c>
      <c r="M220" s="8" t="str">
        <f t="shared" si="10"/>
        <v/>
      </c>
      <c r="N220" s="8" t="str">
        <f>IFERROR(M220*100+Rec.!I213,"")</f>
        <v/>
      </c>
      <c r="O220" s="8" t="str">
        <f t="shared" si="11"/>
        <v/>
      </c>
    </row>
    <row r="221" spans="1:15" ht="21.95" customHeight="1">
      <c r="A221" s="19" t="str">
        <f t="shared" si="9"/>
        <v/>
      </c>
      <c r="B221" s="20" t="str">
        <f>IF(ROW()-8&gt;Inf.!$I$10,"",ROW()-8)</f>
        <v/>
      </c>
      <c r="C221" s="21" t="str">
        <f>IF(B221&gt;Inf.!$I$10,"",VLOOKUP(B221,Rec.!C:H,3,FALSE))</f>
        <v/>
      </c>
      <c r="D221" s="21" t="str">
        <f>IF(B221&gt;Inf.!$I$10,"",VLOOKUP(B221,Rec.!C:H,4,FALSE))</f>
        <v/>
      </c>
      <c r="E221" s="20" t="str">
        <f>IF(B221&gt;Inf.!$I$10,"",VLOOKUP(B221,Rec.!C:H,5,FALSE))</f>
        <v/>
      </c>
      <c r="F221" s="20" t="str">
        <f>IF(B221&gt;Inf.!$I$10,"",VLOOKUP(B221,Rec.!C:H,6,FALSE))</f>
        <v/>
      </c>
      <c r="G221" s="50"/>
      <c r="H221" s="50"/>
      <c r="I221" s="51"/>
      <c r="J221" s="50"/>
      <c r="K221" s="22" t="str">
        <f>IFERROR(IF(B221&gt;Inf.!$I$10,"",H221),"")</f>
        <v/>
      </c>
      <c r="L221" s="8" t="str">
        <f>IFERROR(IF(Inf.!$C$10="Onsight",IF(K221="TOP",10^7+(10-I221)+(3-J221)*10,K221*10^5+(3-J221)*10),IF(K221="TOP",10^7+(3-J221)*10,K221*10^5+(3-J221)*10)),"")</f>
        <v/>
      </c>
      <c r="M221" s="8" t="str">
        <f t="shared" si="10"/>
        <v/>
      </c>
      <c r="N221" s="8" t="str">
        <f>IFERROR(M221*100+Rec.!I214,"")</f>
        <v/>
      </c>
      <c r="O221" s="8" t="str">
        <f t="shared" si="11"/>
        <v/>
      </c>
    </row>
    <row r="222" spans="1:15" ht="21.95" customHeight="1">
      <c r="A222" s="19" t="str">
        <f t="shared" si="9"/>
        <v/>
      </c>
      <c r="B222" s="20" t="str">
        <f>IF(ROW()-8&gt;Inf.!$I$10,"",ROW()-8)</f>
        <v/>
      </c>
      <c r="C222" s="21" t="str">
        <f>IF(B222&gt;Inf.!$I$10,"",VLOOKUP(B222,Rec.!C:H,3,FALSE))</f>
        <v/>
      </c>
      <c r="D222" s="21" t="str">
        <f>IF(B222&gt;Inf.!$I$10,"",VLOOKUP(B222,Rec.!C:H,4,FALSE))</f>
        <v/>
      </c>
      <c r="E222" s="20" t="str">
        <f>IF(B222&gt;Inf.!$I$10,"",VLOOKUP(B222,Rec.!C:H,5,FALSE))</f>
        <v/>
      </c>
      <c r="F222" s="20" t="str">
        <f>IF(B222&gt;Inf.!$I$10,"",VLOOKUP(B222,Rec.!C:H,6,FALSE))</f>
        <v/>
      </c>
      <c r="G222" s="50"/>
      <c r="H222" s="50"/>
      <c r="I222" s="51"/>
      <c r="J222" s="50"/>
      <c r="K222" s="22" t="str">
        <f>IFERROR(IF(B222&gt;Inf.!$I$10,"",H222),"")</f>
        <v/>
      </c>
      <c r="L222" s="8" t="str">
        <f>IFERROR(IF(Inf.!$C$10="Onsight",IF(K222="TOP",10^7+(10-I222)+(3-J222)*10,K222*10^5+(3-J222)*10),IF(K222="TOP",10^7+(3-J222)*10,K222*10^5+(3-J222)*10)),"")</f>
        <v/>
      </c>
      <c r="M222" s="8" t="str">
        <f t="shared" si="10"/>
        <v/>
      </c>
      <c r="N222" s="8" t="str">
        <f>IFERROR(M222*100+Rec.!I215,"")</f>
        <v/>
      </c>
      <c r="O222" s="8" t="str">
        <f t="shared" si="11"/>
        <v/>
      </c>
    </row>
    <row r="223" spans="1:15" ht="21.95" customHeight="1">
      <c r="A223" s="19" t="str">
        <f t="shared" si="9"/>
        <v/>
      </c>
      <c r="B223" s="20" t="str">
        <f>IF(ROW()-8&gt;Inf.!$I$10,"",ROW()-8)</f>
        <v/>
      </c>
      <c r="C223" s="21" t="str">
        <f>IF(B223&gt;Inf.!$I$10,"",VLOOKUP(B223,Rec.!C:H,3,FALSE))</f>
        <v/>
      </c>
      <c r="D223" s="21" t="str">
        <f>IF(B223&gt;Inf.!$I$10,"",VLOOKUP(B223,Rec.!C:H,4,FALSE))</f>
        <v/>
      </c>
      <c r="E223" s="20" t="str">
        <f>IF(B223&gt;Inf.!$I$10,"",VLOOKUP(B223,Rec.!C:H,5,FALSE))</f>
        <v/>
      </c>
      <c r="F223" s="20" t="str">
        <f>IF(B223&gt;Inf.!$I$10,"",VLOOKUP(B223,Rec.!C:H,6,FALSE))</f>
        <v/>
      </c>
      <c r="G223" s="50"/>
      <c r="H223" s="50"/>
      <c r="I223" s="51"/>
      <c r="J223" s="50"/>
      <c r="K223" s="22" t="str">
        <f>IFERROR(IF(B223&gt;Inf.!$I$10,"",H223),"")</f>
        <v/>
      </c>
      <c r="L223" s="8" t="str">
        <f>IFERROR(IF(Inf.!$C$10="Onsight",IF(K223="TOP",10^7+(10-I223)+(3-J223)*10,K223*10^5+(3-J223)*10),IF(K223="TOP",10^7+(3-J223)*10,K223*10^5+(3-J223)*10)),"")</f>
        <v/>
      </c>
      <c r="M223" s="8" t="str">
        <f t="shared" si="10"/>
        <v/>
      </c>
      <c r="N223" s="8" t="str">
        <f>IFERROR(M223*100+Rec.!I216,"")</f>
        <v/>
      </c>
      <c r="O223" s="8" t="str">
        <f t="shared" si="11"/>
        <v/>
      </c>
    </row>
    <row r="224" spans="1:15" ht="21.95" customHeight="1">
      <c r="A224" s="19" t="str">
        <f t="shared" si="9"/>
        <v/>
      </c>
      <c r="B224" s="20" t="str">
        <f>IF(ROW()-8&gt;Inf.!$I$10,"",ROW()-8)</f>
        <v/>
      </c>
      <c r="C224" s="21" t="str">
        <f>IF(B224&gt;Inf.!$I$10,"",VLOOKUP(B224,Rec.!C:H,3,FALSE))</f>
        <v/>
      </c>
      <c r="D224" s="21" t="str">
        <f>IF(B224&gt;Inf.!$I$10,"",VLOOKUP(B224,Rec.!C:H,4,FALSE))</f>
        <v/>
      </c>
      <c r="E224" s="20" t="str">
        <f>IF(B224&gt;Inf.!$I$10,"",VLOOKUP(B224,Rec.!C:H,5,FALSE))</f>
        <v/>
      </c>
      <c r="F224" s="20" t="str">
        <f>IF(B224&gt;Inf.!$I$10,"",VLOOKUP(B224,Rec.!C:H,6,FALSE))</f>
        <v/>
      </c>
      <c r="G224" s="50"/>
      <c r="H224" s="50"/>
      <c r="I224" s="51"/>
      <c r="J224" s="50"/>
      <c r="K224" s="22" t="str">
        <f>IFERROR(IF(B224&gt;Inf.!$I$10,"",H224),"")</f>
        <v/>
      </c>
      <c r="L224" s="8" t="str">
        <f>IFERROR(IF(Inf.!$C$10="Onsight",IF(K224="TOP",10^7+(10-I224)+(3-J224)*10,K224*10^5+(3-J224)*10),IF(K224="TOP",10^7+(3-J224)*10,K224*10^5+(3-J224)*10)),"")</f>
        <v/>
      </c>
      <c r="M224" s="8" t="str">
        <f t="shared" si="10"/>
        <v/>
      </c>
      <c r="N224" s="8" t="str">
        <f>IFERROR(M224*100+Rec.!I217,"")</f>
        <v/>
      </c>
      <c r="O224" s="8" t="str">
        <f t="shared" si="11"/>
        <v/>
      </c>
    </row>
    <row r="225" spans="1:15" ht="21.95" customHeight="1">
      <c r="A225" s="19" t="str">
        <f t="shared" si="9"/>
        <v/>
      </c>
      <c r="B225" s="20" t="str">
        <f>IF(ROW()-8&gt;Inf.!$I$10,"",ROW()-8)</f>
        <v/>
      </c>
      <c r="C225" s="21" t="str">
        <f>IF(B225&gt;Inf.!$I$10,"",VLOOKUP(B225,Rec.!C:H,3,FALSE))</f>
        <v/>
      </c>
      <c r="D225" s="21" t="str">
        <f>IF(B225&gt;Inf.!$I$10,"",VLOOKUP(B225,Rec.!C:H,4,FALSE))</f>
        <v/>
      </c>
      <c r="E225" s="20" t="str">
        <f>IF(B225&gt;Inf.!$I$10,"",VLOOKUP(B225,Rec.!C:H,5,FALSE))</f>
        <v/>
      </c>
      <c r="F225" s="20" t="str">
        <f>IF(B225&gt;Inf.!$I$10,"",VLOOKUP(B225,Rec.!C:H,6,FALSE))</f>
        <v/>
      </c>
      <c r="G225" s="50"/>
      <c r="H225" s="50"/>
      <c r="I225" s="51"/>
      <c r="J225" s="50"/>
      <c r="K225" s="22" t="str">
        <f>IFERROR(IF(B225&gt;Inf.!$I$10,"",H225),"")</f>
        <v/>
      </c>
      <c r="L225" s="8" t="str">
        <f>IFERROR(IF(Inf.!$C$10="Onsight",IF(K225="TOP",10^7+(10-I225)+(3-J225)*10,K225*10^5+(3-J225)*10),IF(K225="TOP",10^7+(3-J225)*10,K225*10^5+(3-J225)*10)),"")</f>
        <v/>
      </c>
      <c r="M225" s="8" t="str">
        <f t="shared" si="10"/>
        <v/>
      </c>
      <c r="N225" s="8" t="str">
        <f>IFERROR(M225*100+Rec.!I218,"")</f>
        <v/>
      </c>
      <c r="O225" s="8" t="str">
        <f t="shared" si="11"/>
        <v/>
      </c>
    </row>
    <row r="226" spans="1:15" ht="21.95" customHeight="1">
      <c r="A226" s="19" t="str">
        <f t="shared" si="9"/>
        <v/>
      </c>
      <c r="B226" s="20" t="str">
        <f>IF(ROW()-8&gt;Inf.!$I$10,"",ROW()-8)</f>
        <v/>
      </c>
      <c r="C226" s="21" t="str">
        <f>IF(B226&gt;Inf.!$I$10,"",VLOOKUP(B226,Rec.!C:H,3,FALSE))</f>
        <v/>
      </c>
      <c r="D226" s="21" t="str">
        <f>IF(B226&gt;Inf.!$I$10,"",VLOOKUP(B226,Rec.!C:H,4,FALSE))</f>
        <v/>
      </c>
      <c r="E226" s="20" t="str">
        <f>IF(B226&gt;Inf.!$I$10,"",VLOOKUP(B226,Rec.!C:H,5,FALSE))</f>
        <v/>
      </c>
      <c r="F226" s="20" t="str">
        <f>IF(B226&gt;Inf.!$I$10,"",VLOOKUP(B226,Rec.!C:H,6,FALSE))</f>
        <v/>
      </c>
      <c r="G226" s="50"/>
      <c r="H226" s="50"/>
      <c r="I226" s="51"/>
      <c r="J226" s="50"/>
      <c r="K226" s="22" t="str">
        <f>IFERROR(IF(B226&gt;Inf.!$I$10,"",H226),"")</f>
        <v/>
      </c>
      <c r="L226" s="8" t="str">
        <f>IFERROR(IF(Inf.!$C$10="Onsight",IF(K226="TOP",10^7+(10-I226)+(3-J226)*10,K226*10^5+(3-J226)*10),IF(K226="TOP",10^7+(3-J226)*10,K226*10^5+(3-J226)*10)),"")</f>
        <v/>
      </c>
      <c r="M226" s="8" t="str">
        <f t="shared" si="10"/>
        <v/>
      </c>
      <c r="N226" s="8" t="str">
        <f>IFERROR(M226*100+Rec.!I219,"")</f>
        <v/>
      </c>
      <c r="O226" s="8" t="str">
        <f t="shared" si="11"/>
        <v/>
      </c>
    </row>
    <row r="227" spans="1:15" ht="21.95" customHeight="1">
      <c r="A227" s="19" t="str">
        <f t="shared" si="9"/>
        <v/>
      </c>
      <c r="B227" s="20" t="str">
        <f>IF(ROW()-8&gt;Inf.!$I$10,"",ROW()-8)</f>
        <v/>
      </c>
      <c r="C227" s="21" t="str">
        <f>IF(B227&gt;Inf.!$I$10,"",VLOOKUP(B227,Rec.!C:H,3,FALSE))</f>
        <v/>
      </c>
      <c r="D227" s="21" t="str">
        <f>IF(B227&gt;Inf.!$I$10,"",VLOOKUP(B227,Rec.!C:H,4,FALSE))</f>
        <v/>
      </c>
      <c r="E227" s="20" t="str">
        <f>IF(B227&gt;Inf.!$I$10,"",VLOOKUP(B227,Rec.!C:H,5,FALSE))</f>
        <v/>
      </c>
      <c r="F227" s="20" t="str">
        <f>IF(B227&gt;Inf.!$I$10,"",VLOOKUP(B227,Rec.!C:H,6,FALSE))</f>
        <v/>
      </c>
      <c r="G227" s="50"/>
      <c r="H227" s="50"/>
      <c r="I227" s="51"/>
      <c r="J227" s="50"/>
      <c r="K227" s="22" t="str">
        <f>IFERROR(IF(B227&gt;Inf.!$I$10,"",H227),"")</f>
        <v/>
      </c>
      <c r="L227" s="8" t="str">
        <f>IFERROR(IF(Inf.!$C$10="Onsight",IF(K227="TOP",10^7+(10-I227)+(3-J227)*10,K227*10^5+(3-J227)*10),IF(K227="TOP",10^7+(3-J227)*10,K227*10^5+(3-J227)*10)),"")</f>
        <v/>
      </c>
      <c r="M227" s="8" t="str">
        <f t="shared" si="10"/>
        <v/>
      </c>
      <c r="N227" s="8" t="str">
        <f>IFERROR(M227*100+Rec.!I220,"")</f>
        <v/>
      </c>
      <c r="O227" s="8" t="str">
        <f t="shared" si="11"/>
        <v/>
      </c>
    </row>
    <row r="228" spans="1:15" ht="21.95" customHeight="1">
      <c r="A228" s="19" t="str">
        <f t="shared" si="9"/>
        <v/>
      </c>
      <c r="B228" s="20" t="str">
        <f>IF(ROW()-8&gt;Inf.!$I$10,"",ROW()-8)</f>
        <v/>
      </c>
      <c r="C228" s="21" t="str">
        <f>IF(B228&gt;Inf.!$I$10,"",VLOOKUP(B228,Rec.!C:H,3,FALSE))</f>
        <v/>
      </c>
      <c r="D228" s="21" t="str">
        <f>IF(B228&gt;Inf.!$I$10,"",VLOOKUP(B228,Rec.!C:H,4,FALSE))</f>
        <v/>
      </c>
      <c r="E228" s="20" t="str">
        <f>IF(B228&gt;Inf.!$I$10,"",VLOOKUP(B228,Rec.!C:H,5,FALSE))</f>
        <v/>
      </c>
      <c r="F228" s="20" t="str">
        <f>IF(B228&gt;Inf.!$I$10,"",VLOOKUP(B228,Rec.!C:H,6,FALSE))</f>
        <v/>
      </c>
      <c r="G228" s="50"/>
      <c r="H228" s="50"/>
      <c r="I228" s="51"/>
      <c r="J228" s="50"/>
      <c r="K228" s="22" t="str">
        <f>IFERROR(IF(B228&gt;Inf.!$I$10,"",H228),"")</f>
        <v/>
      </c>
      <c r="L228" s="8" t="str">
        <f>IFERROR(IF(Inf.!$C$10="Onsight",IF(K228="TOP",10^7+(10-I228)+(3-J228)*10,K228*10^5+(3-J228)*10),IF(K228="TOP",10^7+(3-J228)*10,K228*10^5+(3-J228)*10)),"")</f>
        <v/>
      </c>
      <c r="M228" s="8" t="str">
        <f t="shared" si="10"/>
        <v/>
      </c>
      <c r="N228" s="8" t="str">
        <f>IFERROR(M228*100+Rec.!I221,"")</f>
        <v/>
      </c>
      <c r="O228" s="8" t="str">
        <f t="shared" si="11"/>
        <v/>
      </c>
    </row>
    <row r="229" spans="1:15" ht="21.95" customHeight="1">
      <c r="A229" s="19" t="str">
        <f t="shared" si="9"/>
        <v/>
      </c>
      <c r="B229" s="20" t="str">
        <f>IF(ROW()-8&gt;Inf.!$I$10,"",ROW()-8)</f>
        <v/>
      </c>
      <c r="C229" s="21" t="str">
        <f>IF(B229&gt;Inf.!$I$10,"",VLOOKUP(B229,Rec.!C:H,3,FALSE))</f>
        <v/>
      </c>
      <c r="D229" s="21" t="str">
        <f>IF(B229&gt;Inf.!$I$10,"",VLOOKUP(B229,Rec.!C:H,4,FALSE))</f>
        <v/>
      </c>
      <c r="E229" s="20" t="str">
        <f>IF(B229&gt;Inf.!$I$10,"",VLOOKUP(B229,Rec.!C:H,5,FALSE))</f>
        <v/>
      </c>
      <c r="F229" s="20" t="str">
        <f>IF(B229&gt;Inf.!$I$10,"",VLOOKUP(B229,Rec.!C:H,6,FALSE))</f>
        <v/>
      </c>
      <c r="G229" s="50"/>
      <c r="H229" s="50"/>
      <c r="I229" s="51"/>
      <c r="J229" s="50"/>
      <c r="K229" s="22" t="str">
        <f>IFERROR(IF(B229&gt;Inf.!$I$10,"",H229),"")</f>
        <v/>
      </c>
      <c r="L229" s="8" t="str">
        <f>IFERROR(IF(Inf.!$C$10="Onsight",IF(K229="TOP",10^7+(10-I229)+(3-J229)*10,K229*10^5+(3-J229)*10),IF(K229="TOP",10^7+(3-J229)*10,K229*10^5+(3-J229)*10)),"")</f>
        <v/>
      </c>
      <c r="M229" s="8" t="str">
        <f t="shared" si="10"/>
        <v/>
      </c>
      <c r="N229" s="8" t="str">
        <f>IFERROR(M229*100+Rec.!I222,"")</f>
        <v/>
      </c>
      <c r="O229" s="8" t="str">
        <f t="shared" si="11"/>
        <v/>
      </c>
    </row>
    <row r="230" spans="1:15" ht="21.95" customHeight="1">
      <c r="A230" s="19" t="str">
        <f t="shared" si="9"/>
        <v/>
      </c>
      <c r="B230" s="20" t="str">
        <f>IF(ROW()-8&gt;Inf.!$I$10,"",ROW()-8)</f>
        <v/>
      </c>
      <c r="C230" s="21" t="str">
        <f>IF(B230&gt;Inf.!$I$10,"",VLOOKUP(B230,Rec.!C:H,3,FALSE))</f>
        <v/>
      </c>
      <c r="D230" s="21" t="str">
        <f>IF(B230&gt;Inf.!$I$10,"",VLOOKUP(B230,Rec.!C:H,4,FALSE))</f>
        <v/>
      </c>
      <c r="E230" s="20" t="str">
        <f>IF(B230&gt;Inf.!$I$10,"",VLOOKUP(B230,Rec.!C:H,5,FALSE))</f>
        <v/>
      </c>
      <c r="F230" s="20" t="str">
        <f>IF(B230&gt;Inf.!$I$10,"",VLOOKUP(B230,Rec.!C:H,6,FALSE))</f>
        <v/>
      </c>
      <c r="G230" s="50"/>
      <c r="H230" s="50"/>
      <c r="I230" s="51"/>
      <c r="J230" s="50"/>
      <c r="K230" s="22" t="str">
        <f>IFERROR(IF(B230&gt;Inf.!$I$10,"",H230),"")</f>
        <v/>
      </c>
      <c r="L230" s="8" t="str">
        <f>IFERROR(IF(Inf.!$C$10="Onsight",IF(K230="TOP",10^7+(10-I230)+(3-J230)*10,K230*10^5+(3-J230)*10),IF(K230="TOP",10^7+(3-J230)*10,K230*10^5+(3-J230)*10)),"")</f>
        <v/>
      </c>
      <c r="M230" s="8" t="str">
        <f t="shared" si="10"/>
        <v/>
      </c>
      <c r="N230" s="8" t="str">
        <f>IFERROR(M230*100+Rec.!I223,"")</f>
        <v/>
      </c>
      <c r="O230" s="8" t="str">
        <f t="shared" si="11"/>
        <v/>
      </c>
    </row>
    <row r="231" spans="1:15" ht="21.95" customHeight="1">
      <c r="A231" s="19" t="str">
        <f t="shared" si="9"/>
        <v/>
      </c>
      <c r="B231" s="20" t="str">
        <f>IF(ROW()-8&gt;Inf.!$I$10,"",ROW()-8)</f>
        <v/>
      </c>
      <c r="C231" s="21" t="str">
        <f>IF(B231&gt;Inf.!$I$10,"",VLOOKUP(B231,Rec.!C:H,3,FALSE))</f>
        <v/>
      </c>
      <c r="D231" s="21" t="str">
        <f>IF(B231&gt;Inf.!$I$10,"",VLOOKUP(B231,Rec.!C:H,4,FALSE))</f>
        <v/>
      </c>
      <c r="E231" s="20" t="str">
        <f>IF(B231&gt;Inf.!$I$10,"",VLOOKUP(B231,Rec.!C:H,5,FALSE))</f>
        <v/>
      </c>
      <c r="F231" s="20" t="str">
        <f>IF(B231&gt;Inf.!$I$10,"",VLOOKUP(B231,Rec.!C:H,6,FALSE))</f>
        <v/>
      </c>
      <c r="G231" s="50"/>
      <c r="H231" s="50"/>
      <c r="I231" s="51"/>
      <c r="J231" s="50"/>
      <c r="K231" s="22" t="str">
        <f>IFERROR(IF(B231&gt;Inf.!$I$10,"",H231),"")</f>
        <v/>
      </c>
      <c r="L231" s="8" t="str">
        <f>IFERROR(IF(Inf.!$C$10="Onsight",IF(K231="TOP",10^7+(10-I231)+(3-J231)*10,K231*10^5+(3-J231)*10),IF(K231="TOP",10^7+(3-J231)*10,K231*10^5+(3-J231)*10)),"")</f>
        <v/>
      </c>
      <c r="M231" s="8" t="str">
        <f t="shared" si="10"/>
        <v/>
      </c>
      <c r="N231" s="8" t="str">
        <f>IFERROR(M231*100+Rec.!I224,"")</f>
        <v/>
      </c>
      <c r="O231" s="8" t="str">
        <f t="shared" si="11"/>
        <v/>
      </c>
    </row>
    <row r="232" spans="1:15" ht="21.95" customHeight="1">
      <c r="A232" s="19" t="str">
        <f t="shared" si="9"/>
        <v/>
      </c>
      <c r="B232" s="20" t="str">
        <f>IF(ROW()-8&gt;Inf.!$I$10,"",ROW()-8)</f>
        <v/>
      </c>
      <c r="C232" s="21" t="str">
        <f>IF(B232&gt;Inf.!$I$10,"",VLOOKUP(B232,Rec.!C:H,3,FALSE))</f>
        <v/>
      </c>
      <c r="D232" s="21" t="str">
        <f>IF(B232&gt;Inf.!$I$10,"",VLOOKUP(B232,Rec.!C:H,4,FALSE))</f>
        <v/>
      </c>
      <c r="E232" s="20" t="str">
        <f>IF(B232&gt;Inf.!$I$10,"",VLOOKUP(B232,Rec.!C:H,5,FALSE))</f>
        <v/>
      </c>
      <c r="F232" s="20" t="str">
        <f>IF(B232&gt;Inf.!$I$10,"",VLOOKUP(B232,Rec.!C:H,6,FALSE))</f>
        <v/>
      </c>
      <c r="G232" s="50"/>
      <c r="H232" s="50"/>
      <c r="I232" s="51"/>
      <c r="J232" s="50"/>
      <c r="K232" s="22" t="str">
        <f>IFERROR(IF(B232&gt;Inf.!$I$10,"",H232),"")</f>
        <v/>
      </c>
      <c r="L232" s="8" t="str">
        <f>IFERROR(IF(Inf.!$C$10="Onsight",IF(K232="TOP",10^7+(10-I232)+(3-J232)*10,K232*10^5+(3-J232)*10),IF(K232="TOP",10^7+(3-J232)*10,K232*10^5+(3-J232)*10)),"")</f>
        <v/>
      </c>
      <c r="M232" s="8" t="str">
        <f t="shared" si="10"/>
        <v/>
      </c>
      <c r="N232" s="8" t="str">
        <f>IFERROR(M232*100+Rec.!I225,"")</f>
        <v/>
      </c>
      <c r="O232" s="8" t="str">
        <f t="shared" si="11"/>
        <v/>
      </c>
    </row>
    <row r="233" spans="1:15" ht="21.95" customHeight="1">
      <c r="A233" s="19" t="str">
        <f t="shared" si="9"/>
        <v/>
      </c>
      <c r="B233" s="20" t="str">
        <f>IF(ROW()-8&gt;Inf.!$I$10,"",ROW()-8)</f>
        <v/>
      </c>
      <c r="C233" s="21" t="str">
        <f>IF(B233&gt;Inf.!$I$10,"",VLOOKUP(B233,Rec.!C:H,3,FALSE))</f>
        <v/>
      </c>
      <c r="D233" s="21" t="str">
        <f>IF(B233&gt;Inf.!$I$10,"",VLOOKUP(B233,Rec.!C:H,4,FALSE))</f>
        <v/>
      </c>
      <c r="E233" s="20" t="str">
        <f>IF(B233&gt;Inf.!$I$10,"",VLOOKUP(B233,Rec.!C:H,5,FALSE))</f>
        <v/>
      </c>
      <c r="F233" s="20" t="str">
        <f>IF(B233&gt;Inf.!$I$10,"",VLOOKUP(B233,Rec.!C:H,6,FALSE))</f>
        <v/>
      </c>
      <c r="G233" s="50"/>
      <c r="H233" s="50"/>
      <c r="I233" s="51"/>
      <c r="J233" s="50"/>
      <c r="K233" s="22" t="str">
        <f>IFERROR(IF(B233&gt;Inf.!$I$10,"",H233),"")</f>
        <v/>
      </c>
      <c r="L233" s="8" t="str">
        <f>IFERROR(IF(Inf.!$C$10="Onsight",IF(K233="TOP",10^7+(10-I233)+(3-J233)*10,K233*10^5+(3-J233)*10),IF(K233="TOP",10^7+(3-J233)*10,K233*10^5+(3-J233)*10)),"")</f>
        <v/>
      </c>
      <c r="M233" s="8" t="str">
        <f t="shared" si="10"/>
        <v/>
      </c>
      <c r="N233" s="8" t="str">
        <f>IFERROR(M233*100+Rec.!I226,"")</f>
        <v/>
      </c>
      <c r="O233" s="8" t="str">
        <f t="shared" si="11"/>
        <v/>
      </c>
    </row>
    <row r="234" spans="1:15" ht="21.95" customHeight="1">
      <c r="A234" s="19" t="str">
        <f t="shared" si="9"/>
        <v/>
      </c>
      <c r="B234" s="20" t="str">
        <f>IF(ROW()-8&gt;Inf.!$I$10,"",ROW()-8)</f>
        <v/>
      </c>
      <c r="C234" s="21" t="str">
        <f>IF(B234&gt;Inf.!$I$10,"",VLOOKUP(B234,Rec.!C:H,3,FALSE))</f>
        <v/>
      </c>
      <c r="D234" s="21" t="str">
        <f>IF(B234&gt;Inf.!$I$10,"",VLOOKUP(B234,Rec.!C:H,4,FALSE))</f>
        <v/>
      </c>
      <c r="E234" s="20" t="str">
        <f>IF(B234&gt;Inf.!$I$10,"",VLOOKUP(B234,Rec.!C:H,5,FALSE))</f>
        <v/>
      </c>
      <c r="F234" s="20" t="str">
        <f>IF(B234&gt;Inf.!$I$10,"",VLOOKUP(B234,Rec.!C:H,6,FALSE))</f>
        <v/>
      </c>
      <c r="G234" s="50"/>
      <c r="H234" s="50"/>
      <c r="I234" s="51"/>
      <c r="J234" s="50"/>
      <c r="K234" s="22" t="str">
        <f>IFERROR(IF(B234&gt;Inf.!$I$10,"",H234),"")</f>
        <v/>
      </c>
      <c r="L234" s="8" t="str">
        <f>IFERROR(IF(Inf.!$C$10="Onsight",IF(K234="TOP",10^7+(10-I234)+(3-J234)*10,K234*10^5+(3-J234)*10),IF(K234="TOP",10^7+(3-J234)*10,K234*10^5+(3-J234)*10)),"")</f>
        <v/>
      </c>
      <c r="M234" s="8" t="str">
        <f t="shared" si="10"/>
        <v/>
      </c>
      <c r="N234" s="8" t="str">
        <f>IFERROR(M234*100+Rec.!I227,"")</f>
        <v/>
      </c>
      <c r="O234" s="8" t="str">
        <f t="shared" si="11"/>
        <v/>
      </c>
    </row>
    <row r="235" spans="1:15" ht="21.95" customHeight="1">
      <c r="A235" s="19" t="str">
        <f t="shared" si="9"/>
        <v/>
      </c>
      <c r="B235" s="20" t="str">
        <f>IF(ROW()-8&gt;Inf.!$I$10,"",ROW()-8)</f>
        <v/>
      </c>
      <c r="C235" s="21" t="str">
        <f>IF(B235&gt;Inf.!$I$10,"",VLOOKUP(B235,Rec.!C:H,3,FALSE))</f>
        <v/>
      </c>
      <c r="D235" s="21" t="str">
        <f>IF(B235&gt;Inf.!$I$10,"",VLOOKUP(B235,Rec.!C:H,4,FALSE))</f>
        <v/>
      </c>
      <c r="E235" s="20" t="str">
        <f>IF(B235&gt;Inf.!$I$10,"",VLOOKUP(B235,Rec.!C:H,5,FALSE))</f>
        <v/>
      </c>
      <c r="F235" s="20" t="str">
        <f>IF(B235&gt;Inf.!$I$10,"",VLOOKUP(B235,Rec.!C:H,6,FALSE))</f>
        <v/>
      </c>
      <c r="G235" s="50"/>
      <c r="H235" s="50"/>
      <c r="I235" s="51"/>
      <c r="J235" s="50"/>
      <c r="K235" s="22" t="str">
        <f>IFERROR(IF(B235&gt;Inf.!$I$10,"",H235),"")</f>
        <v/>
      </c>
      <c r="L235" s="8" t="str">
        <f>IFERROR(IF(Inf.!$C$10="Onsight",IF(K235="TOP",10^7+(10-I235)+(3-J235)*10,K235*10^5+(3-J235)*10),IF(K235="TOP",10^7+(3-J235)*10,K235*10^5+(3-J235)*10)),"")</f>
        <v/>
      </c>
      <c r="M235" s="8" t="str">
        <f t="shared" si="10"/>
        <v/>
      </c>
      <c r="N235" s="8" t="str">
        <f>IFERROR(M235*100+Rec.!I228,"")</f>
        <v/>
      </c>
      <c r="O235" s="8" t="str">
        <f t="shared" si="11"/>
        <v/>
      </c>
    </row>
    <row r="236" spans="1:15" ht="21.95" customHeight="1">
      <c r="A236" s="19" t="str">
        <f t="shared" si="9"/>
        <v/>
      </c>
      <c r="B236" s="20" t="str">
        <f>IF(ROW()-8&gt;Inf.!$I$10,"",ROW()-8)</f>
        <v/>
      </c>
      <c r="C236" s="21" t="str">
        <f>IF(B236&gt;Inf.!$I$10,"",VLOOKUP(B236,Rec.!C:H,3,FALSE))</f>
        <v/>
      </c>
      <c r="D236" s="21" t="str">
        <f>IF(B236&gt;Inf.!$I$10,"",VLOOKUP(B236,Rec.!C:H,4,FALSE))</f>
        <v/>
      </c>
      <c r="E236" s="20" t="str">
        <f>IF(B236&gt;Inf.!$I$10,"",VLOOKUP(B236,Rec.!C:H,5,FALSE))</f>
        <v/>
      </c>
      <c r="F236" s="20" t="str">
        <f>IF(B236&gt;Inf.!$I$10,"",VLOOKUP(B236,Rec.!C:H,6,FALSE))</f>
        <v/>
      </c>
      <c r="G236" s="50"/>
      <c r="H236" s="50"/>
      <c r="I236" s="51"/>
      <c r="J236" s="50"/>
      <c r="K236" s="22" t="str">
        <f>IFERROR(IF(B236&gt;Inf.!$I$10,"",H236),"")</f>
        <v/>
      </c>
      <c r="L236" s="8" t="str">
        <f>IFERROR(IF(Inf.!$C$10="Onsight",IF(K236="TOP",10^7+(10-I236)+(3-J236)*10,K236*10^5+(3-J236)*10),IF(K236="TOP",10^7+(3-J236)*10,K236*10^5+(3-J236)*10)),"")</f>
        <v/>
      </c>
      <c r="M236" s="8" t="str">
        <f t="shared" si="10"/>
        <v/>
      </c>
      <c r="N236" s="8" t="str">
        <f>IFERROR(M236*100+Rec.!I229,"")</f>
        <v/>
      </c>
      <c r="O236" s="8" t="str">
        <f t="shared" si="11"/>
        <v/>
      </c>
    </row>
    <row r="237" spans="1:15" ht="21.95" customHeight="1">
      <c r="A237" s="19" t="str">
        <f t="shared" si="9"/>
        <v/>
      </c>
      <c r="B237" s="20" t="str">
        <f>IF(ROW()-8&gt;Inf.!$I$10,"",ROW()-8)</f>
        <v/>
      </c>
      <c r="C237" s="21" t="str">
        <f>IF(B237&gt;Inf.!$I$10,"",VLOOKUP(B237,Rec.!C:H,3,FALSE))</f>
        <v/>
      </c>
      <c r="D237" s="21" t="str">
        <f>IF(B237&gt;Inf.!$I$10,"",VLOOKUP(B237,Rec.!C:H,4,FALSE))</f>
        <v/>
      </c>
      <c r="E237" s="20" t="str">
        <f>IF(B237&gt;Inf.!$I$10,"",VLOOKUP(B237,Rec.!C:H,5,FALSE))</f>
        <v/>
      </c>
      <c r="F237" s="20" t="str">
        <f>IF(B237&gt;Inf.!$I$10,"",VLOOKUP(B237,Rec.!C:H,6,FALSE))</f>
        <v/>
      </c>
      <c r="G237" s="50"/>
      <c r="H237" s="50"/>
      <c r="I237" s="51"/>
      <c r="J237" s="50"/>
      <c r="K237" s="22" t="str">
        <f>IFERROR(IF(B237&gt;Inf.!$I$10,"",H237),"")</f>
        <v/>
      </c>
      <c r="L237" s="8" t="str">
        <f>IFERROR(IF(Inf.!$C$10="Onsight",IF(K237="TOP",10^7+(10-I237)+(3-J237)*10,K237*10^5+(3-J237)*10),IF(K237="TOP",10^7+(3-J237)*10,K237*10^5+(3-J237)*10)),"")</f>
        <v/>
      </c>
      <c r="M237" s="8" t="str">
        <f t="shared" si="10"/>
        <v/>
      </c>
      <c r="N237" s="8" t="str">
        <f>IFERROR(M237*100+Rec.!I230,"")</f>
        <v/>
      </c>
      <c r="O237" s="8" t="str">
        <f t="shared" si="11"/>
        <v/>
      </c>
    </row>
    <row r="238" spans="1:15" ht="21.95" customHeight="1">
      <c r="A238" s="19" t="str">
        <f t="shared" si="9"/>
        <v/>
      </c>
      <c r="B238" s="20" t="str">
        <f>IF(ROW()-8&gt;Inf.!$I$10,"",ROW()-8)</f>
        <v/>
      </c>
      <c r="C238" s="21" t="str">
        <f>IF(B238&gt;Inf.!$I$10,"",VLOOKUP(B238,Rec.!C:H,3,FALSE))</f>
        <v/>
      </c>
      <c r="D238" s="21" t="str">
        <f>IF(B238&gt;Inf.!$I$10,"",VLOOKUP(B238,Rec.!C:H,4,FALSE))</f>
        <v/>
      </c>
      <c r="E238" s="20" t="str">
        <f>IF(B238&gt;Inf.!$I$10,"",VLOOKUP(B238,Rec.!C:H,5,FALSE))</f>
        <v/>
      </c>
      <c r="F238" s="20" t="str">
        <f>IF(B238&gt;Inf.!$I$10,"",VLOOKUP(B238,Rec.!C:H,6,FALSE))</f>
        <v/>
      </c>
      <c r="G238" s="50"/>
      <c r="H238" s="50"/>
      <c r="I238" s="51"/>
      <c r="J238" s="50"/>
      <c r="K238" s="22" t="str">
        <f>IFERROR(IF(B238&gt;Inf.!$I$10,"",H238),"")</f>
        <v/>
      </c>
      <c r="L238" s="8" t="str">
        <f>IFERROR(IF(Inf.!$C$10="Onsight",IF(K238="TOP",10^7+(10-I238)+(3-J238)*10,K238*10^5+(3-J238)*10),IF(K238="TOP",10^7+(3-J238)*10,K238*10^5+(3-J238)*10)),"")</f>
        <v/>
      </c>
      <c r="M238" s="8" t="str">
        <f t="shared" si="10"/>
        <v/>
      </c>
      <c r="N238" s="8" t="str">
        <f>IFERROR(M238*100+Rec.!I231,"")</f>
        <v/>
      </c>
      <c r="O238" s="8" t="str">
        <f t="shared" si="11"/>
        <v/>
      </c>
    </row>
    <row r="239" spans="1:15" ht="21.95" customHeight="1">
      <c r="A239" s="19" t="str">
        <f t="shared" si="9"/>
        <v/>
      </c>
      <c r="B239" s="20" t="str">
        <f>IF(ROW()-8&gt;Inf.!$I$10,"",ROW()-8)</f>
        <v/>
      </c>
      <c r="C239" s="21" t="str">
        <f>IF(B239&gt;Inf.!$I$10,"",VLOOKUP(B239,Rec.!C:H,3,FALSE))</f>
        <v/>
      </c>
      <c r="D239" s="21" t="str">
        <f>IF(B239&gt;Inf.!$I$10,"",VLOOKUP(B239,Rec.!C:H,4,FALSE))</f>
        <v/>
      </c>
      <c r="E239" s="20" t="str">
        <f>IF(B239&gt;Inf.!$I$10,"",VLOOKUP(B239,Rec.!C:H,5,FALSE))</f>
        <v/>
      </c>
      <c r="F239" s="20" t="str">
        <f>IF(B239&gt;Inf.!$I$10,"",VLOOKUP(B239,Rec.!C:H,6,FALSE))</f>
        <v/>
      </c>
      <c r="G239" s="50"/>
      <c r="H239" s="50"/>
      <c r="I239" s="51"/>
      <c r="J239" s="50"/>
      <c r="K239" s="22" t="str">
        <f>IFERROR(IF(B239&gt;Inf.!$I$10,"",H239),"")</f>
        <v/>
      </c>
      <c r="L239" s="8" t="str">
        <f>IFERROR(IF(Inf.!$C$10="Onsight",IF(K239="TOP",10^7+(10-I239)+(3-J239)*10,K239*10^5+(3-J239)*10),IF(K239="TOP",10^7+(3-J239)*10,K239*10^5+(3-J239)*10)),"")</f>
        <v/>
      </c>
      <c r="M239" s="8" t="str">
        <f t="shared" si="10"/>
        <v/>
      </c>
      <c r="N239" s="8" t="str">
        <f>IFERROR(M239*100+Rec.!I232,"")</f>
        <v/>
      </c>
      <c r="O239" s="8" t="str">
        <f t="shared" si="11"/>
        <v/>
      </c>
    </row>
    <row r="240" spans="1:15" ht="21.95" customHeight="1">
      <c r="A240" s="19" t="str">
        <f t="shared" si="9"/>
        <v/>
      </c>
      <c r="B240" s="20" t="str">
        <f>IF(ROW()-8&gt;Inf.!$I$10,"",ROW()-8)</f>
        <v/>
      </c>
      <c r="C240" s="21" t="str">
        <f>IF(B240&gt;Inf.!$I$10,"",VLOOKUP(B240,Rec.!C:H,3,FALSE))</f>
        <v/>
      </c>
      <c r="D240" s="21" t="str">
        <f>IF(B240&gt;Inf.!$I$10,"",VLOOKUP(B240,Rec.!C:H,4,FALSE))</f>
        <v/>
      </c>
      <c r="E240" s="20" t="str">
        <f>IF(B240&gt;Inf.!$I$10,"",VLOOKUP(B240,Rec.!C:H,5,FALSE))</f>
        <v/>
      </c>
      <c r="F240" s="20" t="str">
        <f>IF(B240&gt;Inf.!$I$10,"",VLOOKUP(B240,Rec.!C:H,6,FALSE))</f>
        <v/>
      </c>
      <c r="G240" s="50"/>
      <c r="H240" s="50"/>
      <c r="I240" s="51"/>
      <c r="J240" s="50"/>
      <c r="K240" s="22" t="str">
        <f>IFERROR(IF(B240&gt;Inf.!$I$10,"",H240),"")</f>
        <v/>
      </c>
      <c r="L240" s="8" t="str">
        <f>IFERROR(IF(Inf.!$C$10="Onsight",IF(K240="TOP",10^7+(10-I240)+(3-J240)*10,K240*10^5+(3-J240)*10),IF(K240="TOP",10^7+(3-J240)*10,K240*10^5+(3-J240)*10)),"")</f>
        <v/>
      </c>
      <c r="M240" s="8" t="str">
        <f t="shared" si="10"/>
        <v/>
      </c>
      <c r="N240" s="8" t="str">
        <f>IFERROR(M240*100+Rec.!I233,"")</f>
        <v/>
      </c>
      <c r="O240" s="8" t="str">
        <f t="shared" si="11"/>
        <v/>
      </c>
    </row>
    <row r="241" spans="1:15" ht="21.95" customHeight="1">
      <c r="A241" s="19" t="str">
        <f t="shared" si="9"/>
        <v/>
      </c>
      <c r="B241" s="20" t="str">
        <f>IF(ROW()-8&gt;Inf.!$I$10,"",ROW()-8)</f>
        <v/>
      </c>
      <c r="C241" s="21" t="str">
        <f>IF(B241&gt;Inf.!$I$10,"",VLOOKUP(B241,Rec.!C:H,3,FALSE))</f>
        <v/>
      </c>
      <c r="D241" s="21" t="str">
        <f>IF(B241&gt;Inf.!$I$10,"",VLOOKUP(B241,Rec.!C:H,4,FALSE))</f>
        <v/>
      </c>
      <c r="E241" s="20" t="str">
        <f>IF(B241&gt;Inf.!$I$10,"",VLOOKUP(B241,Rec.!C:H,5,FALSE))</f>
        <v/>
      </c>
      <c r="F241" s="20" t="str">
        <f>IF(B241&gt;Inf.!$I$10,"",VLOOKUP(B241,Rec.!C:H,6,FALSE))</f>
        <v/>
      </c>
      <c r="G241" s="50"/>
      <c r="H241" s="50"/>
      <c r="I241" s="51"/>
      <c r="J241" s="50"/>
      <c r="K241" s="22" t="str">
        <f>IFERROR(IF(B241&gt;Inf.!$I$10,"",H241),"")</f>
        <v/>
      </c>
      <c r="L241" s="8" t="str">
        <f>IFERROR(IF(Inf.!$C$10="Onsight",IF(K241="TOP",10^7+(10-I241)+(3-J241)*10,K241*10^5+(3-J241)*10),IF(K241="TOP",10^7+(3-J241)*10,K241*10^5+(3-J241)*10)),"")</f>
        <v/>
      </c>
      <c r="M241" s="8" t="str">
        <f t="shared" si="10"/>
        <v/>
      </c>
      <c r="N241" s="8" t="str">
        <f>IFERROR(M241*100+Rec.!I234,"")</f>
        <v/>
      </c>
      <c r="O241" s="8" t="str">
        <f t="shared" si="11"/>
        <v/>
      </c>
    </row>
    <row r="242" spans="1:15" ht="21.95" customHeight="1">
      <c r="A242" s="19" t="str">
        <f t="shared" si="9"/>
        <v/>
      </c>
      <c r="B242" s="20" t="str">
        <f>IF(ROW()-8&gt;Inf.!$I$10,"",ROW()-8)</f>
        <v/>
      </c>
      <c r="C242" s="21" t="str">
        <f>IF(B242&gt;Inf.!$I$10,"",VLOOKUP(B242,Rec.!C:H,3,FALSE))</f>
        <v/>
      </c>
      <c r="D242" s="21" t="str">
        <f>IF(B242&gt;Inf.!$I$10,"",VLOOKUP(B242,Rec.!C:H,4,FALSE))</f>
        <v/>
      </c>
      <c r="E242" s="20" t="str">
        <f>IF(B242&gt;Inf.!$I$10,"",VLOOKUP(B242,Rec.!C:H,5,FALSE))</f>
        <v/>
      </c>
      <c r="F242" s="20" t="str">
        <f>IF(B242&gt;Inf.!$I$10,"",VLOOKUP(B242,Rec.!C:H,6,FALSE))</f>
        <v/>
      </c>
      <c r="G242" s="50"/>
      <c r="H242" s="50"/>
      <c r="I242" s="51"/>
      <c r="J242" s="50"/>
      <c r="K242" s="22" t="str">
        <f>IFERROR(IF(B242&gt;Inf.!$I$10,"",H242),"")</f>
        <v/>
      </c>
      <c r="L242" s="8" t="str">
        <f>IFERROR(IF(Inf.!$C$10="Onsight",IF(K242="TOP",10^7+(10-I242)+(3-J242)*10,K242*10^5+(3-J242)*10),IF(K242="TOP",10^7+(3-J242)*10,K242*10^5+(3-J242)*10)),"")</f>
        <v/>
      </c>
      <c r="M242" s="8" t="str">
        <f t="shared" si="10"/>
        <v/>
      </c>
      <c r="N242" s="8" t="str">
        <f>IFERROR(M242*100+Rec.!I235,"")</f>
        <v/>
      </c>
      <c r="O242" s="8" t="str">
        <f t="shared" si="11"/>
        <v/>
      </c>
    </row>
    <row r="243" spans="1:15" ht="21.95" customHeight="1">
      <c r="A243" s="19" t="str">
        <f t="shared" si="9"/>
        <v/>
      </c>
      <c r="B243" s="20" t="str">
        <f>IF(ROW()-8&gt;Inf.!$I$10,"",ROW()-8)</f>
        <v/>
      </c>
      <c r="C243" s="21" t="str">
        <f>IF(B243&gt;Inf.!$I$10,"",VLOOKUP(B243,Rec.!C:H,3,FALSE))</f>
        <v/>
      </c>
      <c r="D243" s="21" t="str">
        <f>IF(B243&gt;Inf.!$I$10,"",VLOOKUP(B243,Rec.!C:H,4,FALSE))</f>
        <v/>
      </c>
      <c r="E243" s="20" t="str">
        <f>IF(B243&gt;Inf.!$I$10,"",VLOOKUP(B243,Rec.!C:H,5,FALSE))</f>
        <v/>
      </c>
      <c r="F243" s="20" t="str">
        <f>IF(B243&gt;Inf.!$I$10,"",VLOOKUP(B243,Rec.!C:H,6,FALSE))</f>
        <v/>
      </c>
      <c r="G243" s="50"/>
      <c r="H243" s="50"/>
      <c r="I243" s="51"/>
      <c r="J243" s="50"/>
      <c r="K243" s="22" t="str">
        <f>IFERROR(IF(B243&gt;Inf.!$I$10,"",H243),"")</f>
        <v/>
      </c>
      <c r="L243" s="8" t="str">
        <f>IFERROR(IF(Inf.!$C$10="Onsight",IF(K243="TOP",10^7+(10-I243)+(3-J243)*10,K243*10^5+(3-J243)*10),IF(K243="TOP",10^7+(3-J243)*10,K243*10^5+(3-J243)*10)),"")</f>
        <v/>
      </c>
      <c r="M243" s="8" t="str">
        <f t="shared" si="10"/>
        <v/>
      </c>
      <c r="N243" s="8" t="str">
        <f>IFERROR(M243*100+Rec.!I236,"")</f>
        <v/>
      </c>
      <c r="O243" s="8" t="str">
        <f t="shared" si="11"/>
        <v/>
      </c>
    </row>
    <row r="244" spans="1:15" ht="21.95" customHeight="1">
      <c r="A244" s="19" t="str">
        <f t="shared" si="9"/>
        <v/>
      </c>
      <c r="B244" s="20" t="str">
        <f>IF(ROW()-8&gt;Inf.!$I$10,"",ROW()-8)</f>
        <v/>
      </c>
      <c r="C244" s="21" t="str">
        <f>IF(B244&gt;Inf.!$I$10,"",VLOOKUP(B244,Rec.!C:H,3,FALSE))</f>
        <v/>
      </c>
      <c r="D244" s="21" t="str">
        <f>IF(B244&gt;Inf.!$I$10,"",VLOOKUP(B244,Rec.!C:H,4,FALSE))</f>
        <v/>
      </c>
      <c r="E244" s="20" t="str">
        <f>IF(B244&gt;Inf.!$I$10,"",VLOOKUP(B244,Rec.!C:H,5,FALSE))</f>
        <v/>
      </c>
      <c r="F244" s="20" t="str">
        <f>IF(B244&gt;Inf.!$I$10,"",VLOOKUP(B244,Rec.!C:H,6,FALSE))</f>
        <v/>
      </c>
      <c r="G244" s="50"/>
      <c r="H244" s="50"/>
      <c r="I244" s="51"/>
      <c r="J244" s="50"/>
      <c r="K244" s="22" t="str">
        <f>IFERROR(IF(B244&gt;Inf.!$I$10,"",H244),"")</f>
        <v/>
      </c>
      <c r="L244" s="8" t="str">
        <f>IFERROR(IF(Inf.!$C$10="Onsight",IF(K244="TOP",10^7+(10-I244)+(3-J244)*10,K244*10^5+(3-J244)*10),IF(K244="TOP",10^7+(3-J244)*10,K244*10^5+(3-J244)*10)),"")</f>
        <v/>
      </c>
      <c r="M244" s="8" t="str">
        <f t="shared" si="10"/>
        <v/>
      </c>
      <c r="N244" s="8" t="str">
        <f>IFERROR(M244*100+Rec.!I237,"")</f>
        <v/>
      </c>
      <c r="O244" s="8" t="str">
        <f t="shared" si="11"/>
        <v/>
      </c>
    </row>
    <row r="245" spans="1:15" ht="21.95" customHeight="1">
      <c r="A245" s="19" t="str">
        <f t="shared" si="9"/>
        <v/>
      </c>
      <c r="B245" s="20" t="str">
        <f>IF(ROW()-8&gt;Inf.!$I$10,"",ROW()-8)</f>
        <v/>
      </c>
      <c r="C245" s="21" t="str">
        <f>IF(B245&gt;Inf.!$I$10,"",VLOOKUP(B245,Rec.!C:H,3,FALSE))</f>
        <v/>
      </c>
      <c r="D245" s="21" t="str">
        <f>IF(B245&gt;Inf.!$I$10,"",VLOOKUP(B245,Rec.!C:H,4,FALSE))</f>
        <v/>
      </c>
      <c r="E245" s="20" t="str">
        <f>IF(B245&gt;Inf.!$I$10,"",VLOOKUP(B245,Rec.!C:H,5,FALSE))</f>
        <v/>
      </c>
      <c r="F245" s="20" t="str">
        <f>IF(B245&gt;Inf.!$I$10,"",VLOOKUP(B245,Rec.!C:H,6,FALSE))</f>
        <v/>
      </c>
      <c r="G245" s="50"/>
      <c r="H245" s="50"/>
      <c r="I245" s="51"/>
      <c r="J245" s="50"/>
      <c r="K245" s="22" t="str">
        <f>IFERROR(IF(B245&gt;Inf.!$I$10,"",H245),"")</f>
        <v/>
      </c>
      <c r="L245" s="8" t="str">
        <f>IFERROR(IF(Inf.!$C$10="Onsight",IF(K245="TOP",10^7+(10-I245)+(3-J245)*10,K245*10^5+(3-J245)*10),IF(K245="TOP",10^7+(3-J245)*10,K245*10^5+(3-J245)*10)),"")</f>
        <v/>
      </c>
      <c r="M245" s="8" t="str">
        <f t="shared" si="10"/>
        <v/>
      </c>
      <c r="N245" s="8" t="str">
        <f>IFERROR(M245*100+Rec.!I238,"")</f>
        <v/>
      </c>
      <c r="O245" s="8" t="str">
        <f t="shared" si="11"/>
        <v/>
      </c>
    </row>
    <row r="246" spans="1:15" ht="21.95" customHeight="1">
      <c r="A246" s="19" t="str">
        <f t="shared" si="9"/>
        <v/>
      </c>
      <c r="B246" s="20" t="str">
        <f>IF(ROW()-8&gt;Inf.!$I$10,"",ROW()-8)</f>
        <v/>
      </c>
      <c r="C246" s="21" t="str">
        <f>IF(B246&gt;Inf.!$I$10,"",VLOOKUP(B246,Rec.!C:H,3,FALSE))</f>
        <v/>
      </c>
      <c r="D246" s="21" t="str">
        <f>IF(B246&gt;Inf.!$I$10,"",VLOOKUP(B246,Rec.!C:H,4,FALSE))</f>
        <v/>
      </c>
      <c r="E246" s="20" t="str">
        <f>IF(B246&gt;Inf.!$I$10,"",VLOOKUP(B246,Rec.!C:H,5,FALSE))</f>
        <v/>
      </c>
      <c r="F246" s="20" t="str">
        <f>IF(B246&gt;Inf.!$I$10,"",VLOOKUP(B246,Rec.!C:H,6,FALSE))</f>
        <v/>
      </c>
      <c r="G246" s="50"/>
      <c r="H246" s="50"/>
      <c r="I246" s="51"/>
      <c r="J246" s="50"/>
      <c r="K246" s="22" t="str">
        <f>IFERROR(IF(B246&gt;Inf.!$I$10,"",H246),"")</f>
        <v/>
      </c>
      <c r="L246" s="8" t="str">
        <f>IFERROR(IF(Inf.!$C$10="Onsight",IF(K246="TOP",10^7+(10-I246)+(3-J246)*10,K246*10^5+(3-J246)*10),IF(K246="TOP",10^7+(3-J246)*10,K246*10^5+(3-J246)*10)),"")</f>
        <v/>
      </c>
      <c r="M246" s="8" t="str">
        <f t="shared" si="10"/>
        <v/>
      </c>
      <c r="N246" s="8" t="str">
        <f>IFERROR(M246*100+Rec.!I239,"")</f>
        <v/>
      </c>
      <c r="O246" s="8" t="str">
        <f t="shared" si="11"/>
        <v/>
      </c>
    </row>
    <row r="247" spans="1:15" ht="21.95" customHeight="1">
      <c r="A247" s="19" t="str">
        <f t="shared" si="9"/>
        <v/>
      </c>
      <c r="B247" s="20" t="str">
        <f>IF(ROW()-8&gt;Inf.!$I$10,"",ROW()-8)</f>
        <v/>
      </c>
      <c r="C247" s="21" t="str">
        <f>IF(B247&gt;Inf.!$I$10,"",VLOOKUP(B247,Rec.!C:H,3,FALSE))</f>
        <v/>
      </c>
      <c r="D247" s="21" t="str">
        <f>IF(B247&gt;Inf.!$I$10,"",VLOOKUP(B247,Rec.!C:H,4,FALSE))</f>
        <v/>
      </c>
      <c r="E247" s="20" t="str">
        <f>IF(B247&gt;Inf.!$I$10,"",VLOOKUP(B247,Rec.!C:H,5,FALSE))</f>
        <v/>
      </c>
      <c r="F247" s="20" t="str">
        <f>IF(B247&gt;Inf.!$I$10,"",VLOOKUP(B247,Rec.!C:H,6,FALSE))</f>
        <v/>
      </c>
      <c r="G247" s="50"/>
      <c r="H247" s="50"/>
      <c r="I247" s="51"/>
      <c r="J247" s="50"/>
      <c r="K247" s="22" t="str">
        <f>IFERROR(IF(B247&gt;Inf.!$I$10,"",H247),"")</f>
        <v/>
      </c>
      <c r="L247" s="8" t="str">
        <f>IFERROR(IF(Inf.!$C$10="Onsight",IF(K247="TOP",10^7+(10-I247)+(3-J247)*10,K247*10^5+(3-J247)*10),IF(K247="TOP",10^7+(3-J247)*10,K247*10^5+(3-J247)*10)),"")</f>
        <v/>
      </c>
      <c r="M247" s="8" t="str">
        <f t="shared" si="10"/>
        <v/>
      </c>
      <c r="N247" s="8" t="str">
        <f>IFERROR(M247*100+Rec.!I240,"")</f>
        <v/>
      </c>
      <c r="O247" s="8" t="str">
        <f t="shared" si="11"/>
        <v/>
      </c>
    </row>
    <row r="248" spans="1:15" ht="21.95" customHeight="1">
      <c r="A248" s="19" t="str">
        <f t="shared" si="9"/>
        <v/>
      </c>
      <c r="B248" s="20" t="str">
        <f>IF(ROW()-8&gt;Inf.!$I$10,"",ROW()-8)</f>
        <v/>
      </c>
      <c r="C248" s="21" t="str">
        <f>IF(B248&gt;Inf.!$I$10,"",VLOOKUP(B248,Rec.!C:H,3,FALSE))</f>
        <v/>
      </c>
      <c r="D248" s="21" t="str">
        <f>IF(B248&gt;Inf.!$I$10,"",VLOOKUP(B248,Rec.!C:H,4,FALSE))</f>
        <v/>
      </c>
      <c r="E248" s="20" t="str">
        <f>IF(B248&gt;Inf.!$I$10,"",VLOOKUP(B248,Rec.!C:H,5,FALSE))</f>
        <v/>
      </c>
      <c r="F248" s="20" t="str">
        <f>IF(B248&gt;Inf.!$I$10,"",VLOOKUP(B248,Rec.!C:H,6,FALSE))</f>
        <v/>
      </c>
      <c r="G248" s="50"/>
      <c r="H248" s="50"/>
      <c r="I248" s="51"/>
      <c r="J248" s="50"/>
      <c r="K248" s="22" t="str">
        <f>IFERROR(IF(B248&gt;Inf.!$I$10,"",H248),"")</f>
        <v/>
      </c>
      <c r="L248" s="8" t="str">
        <f>IFERROR(IF(Inf.!$C$10="Onsight",IF(K248="TOP",10^7+(10-I248)+(3-J248)*10,K248*10^5+(3-J248)*10),IF(K248="TOP",10^7+(3-J248)*10,K248*10^5+(3-J248)*10)),"")</f>
        <v/>
      </c>
      <c r="M248" s="8" t="str">
        <f t="shared" si="10"/>
        <v/>
      </c>
      <c r="N248" s="8" t="str">
        <f>IFERROR(M248*100+Rec.!I241,"")</f>
        <v/>
      </c>
      <c r="O248" s="8" t="str">
        <f t="shared" si="11"/>
        <v/>
      </c>
    </row>
    <row r="249" spans="1:15" ht="21.95" customHeight="1">
      <c r="A249" s="19" t="str">
        <f t="shared" si="9"/>
        <v/>
      </c>
      <c r="B249" s="20" t="str">
        <f>IF(ROW()-8&gt;Inf.!$I$10,"",ROW()-8)</f>
        <v/>
      </c>
      <c r="C249" s="21" t="str">
        <f>IF(B249&gt;Inf.!$I$10,"",VLOOKUP(B249,Rec.!C:H,3,FALSE))</f>
        <v/>
      </c>
      <c r="D249" s="21" t="str">
        <f>IF(B249&gt;Inf.!$I$10,"",VLOOKUP(B249,Rec.!C:H,4,FALSE))</f>
        <v/>
      </c>
      <c r="E249" s="20" t="str">
        <f>IF(B249&gt;Inf.!$I$10,"",VLOOKUP(B249,Rec.!C:H,5,FALSE))</f>
        <v/>
      </c>
      <c r="F249" s="20" t="str">
        <f>IF(B249&gt;Inf.!$I$10,"",VLOOKUP(B249,Rec.!C:H,6,FALSE))</f>
        <v/>
      </c>
      <c r="G249" s="50"/>
      <c r="H249" s="50"/>
      <c r="I249" s="51"/>
      <c r="J249" s="50"/>
      <c r="K249" s="22" t="str">
        <f>IFERROR(IF(B249&gt;Inf.!$I$10,"",H249),"")</f>
        <v/>
      </c>
      <c r="L249" s="8" t="str">
        <f>IFERROR(IF(Inf.!$C$10="Onsight",IF(K249="TOP",10^7+(10-I249)+(3-J249)*10,K249*10^5+(3-J249)*10),IF(K249="TOP",10^7+(3-J249)*10,K249*10^5+(3-J249)*10)),"")</f>
        <v/>
      </c>
      <c r="M249" s="8" t="str">
        <f t="shared" si="10"/>
        <v/>
      </c>
      <c r="N249" s="8" t="str">
        <f>IFERROR(M249*100+Rec.!I242,"")</f>
        <v/>
      </c>
      <c r="O249" s="8" t="str">
        <f t="shared" si="11"/>
        <v/>
      </c>
    </row>
    <row r="250" spans="1:15" ht="21.95" customHeight="1">
      <c r="A250" s="19" t="str">
        <f t="shared" si="9"/>
        <v/>
      </c>
      <c r="B250" s="20" t="str">
        <f>IF(ROW()-8&gt;Inf.!$I$10,"",ROW()-8)</f>
        <v/>
      </c>
      <c r="C250" s="21" t="str">
        <f>IF(B250&gt;Inf.!$I$10,"",VLOOKUP(B250,Rec.!C:H,3,FALSE))</f>
        <v/>
      </c>
      <c r="D250" s="21" t="str">
        <f>IF(B250&gt;Inf.!$I$10,"",VLOOKUP(B250,Rec.!C:H,4,FALSE))</f>
        <v/>
      </c>
      <c r="E250" s="20" t="str">
        <f>IF(B250&gt;Inf.!$I$10,"",VLOOKUP(B250,Rec.!C:H,5,FALSE))</f>
        <v/>
      </c>
      <c r="F250" s="20" t="str">
        <f>IF(B250&gt;Inf.!$I$10,"",VLOOKUP(B250,Rec.!C:H,6,FALSE))</f>
        <v/>
      </c>
      <c r="G250" s="50"/>
      <c r="H250" s="50"/>
      <c r="I250" s="51"/>
      <c r="J250" s="50"/>
      <c r="K250" s="22" t="str">
        <f>IFERROR(IF(B250&gt;Inf.!$I$10,"",H250),"")</f>
        <v/>
      </c>
      <c r="L250" s="8" t="str">
        <f>IFERROR(IF(Inf.!$C$10="Onsight",IF(K250="TOP",10^7+(10-I250)+(3-J250)*10,K250*10^5+(3-J250)*10),IF(K250="TOP",10^7+(3-J250)*10,K250*10^5+(3-J250)*10)),"")</f>
        <v/>
      </c>
      <c r="M250" s="8" t="str">
        <f t="shared" si="10"/>
        <v/>
      </c>
      <c r="N250" s="8" t="str">
        <f>IFERROR(M250*100+Rec.!I243,"")</f>
        <v/>
      </c>
      <c r="O250" s="8" t="str">
        <f t="shared" si="11"/>
        <v/>
      </c>
    </row>
    <row r="251" spans="1:15" ht="21.95" customHeight="1">
      <c r="A251" s="19" t="str">
        <f t="shared" si="9"/>
        <v/>
      </c>
      <c r="B251" s="20" t="str">
        <f>IF(ROW()-8&gt;Inf.!$I$10,"",ROW()-8)</f>
        <v/>
      </c>
      <c r="C251" s="21" t="str">
        <f>IF(B251&gt;Inf.!$I$10,"",VLOOKUP(B251,Rec.!C:H,3,FALSE))</f>
        <v/>
      </c>
      <c r="D251" s="21" t="str">
        <f>IF(B251&gt;Inf.!$I$10,"",VLOOKUP(B251,Rec.!C:H,4,FALSE))</f>
        <v/>
      </c>
      <c r="E251" s="20" t="str">
        <f>IF(B251&gt;Inf.!$I$10,"",VLOOKUP(B251,Rec.!C:H,5,FALSE))</f>
        <v/>
      </c>
      <c r="F251" s="20" t="str">
        <f>IF(B251&gt;Inf.!$I$10,"",VLOOKUP(B251,Rec.!C:H,6,FALSE))</f>
        <v/>
      </c>
      <c r="G251" s="50"/>
      <c r="H251" s="50"/>
      <c r="I251" s="51"/>
      <c r="J251" s="50"/>
      <c r="K251" s="22" t="str">
        <f>IFERROR(IF(B251&gt;Inf.!$I$10,"",H251),"")</f>
        <v/>
      </c>
      <c r="L251" s="8" t="str">
        <f>IFERROR(IF(Inf.!$C$10="Onsight",IF(K251="TOP",10^7+(10-I251)+(3-J251)*10,K251*10^5+(3-J251)*10),IF(K251="TOP",10^7+(3-J251)*10,K251*10^5+(3-J251)*10)),"")</f>
        <v/>
      </c>
      <c r="M251" s="8" t="str">
        <f t="shared" si="10"/>
        <v/>
      </c>
      <c r="N251" s="8" t="str">
        <f>IFERROR(M251*100+Rec.!I244,"")</f>
        <v/>
      </c>
      <c r="O251" s="8" t="str">
        <f t="shared" si="11"/>
        <v/>
      </c>
    </row>
    <row r="252" spans="1:15" ht="21.95" customHeight="1">
      <c r="A252" s="19" t="str">
        <f t="shared" si="9"/>
        <v/>
      </c>
      <c r="B252" s="20" t="str">
        <f>IF(ROW()-8&gt;Inf.!$I$10,"",ROW()-8)</f>
        <v/>
      </c>
      <c r="C252" s="21" t="str">
        <f>IF(B252&gt;Inf.!$I$10,"",VLOOKUP(B252,Rec.!C:H,3,FALSE))</f>
        <v/>
      </c>
      <c r="D252" s="21" t="str">
        <f>IF(B252&gt;Inf.!$I$10,"",VLOOKUP(B252,Rec.!C:H,4,FALSE))</f>
        <v/>
      </c>
      <c r="E252" s="20" t="str">
        <f>IF(B252&gt;Inf.!$I$10,"",VLOOKUP(B252,Rec.!C:H,5,FALSE))</f>
        <v/>
      </c>
      <c r="F252" s="20" t="str">
        <f>IF(B252&gt;Inf.!$I$10,"",VLOOKUP(B252,Rec.!C:H,6,FALSE))</f>
        <v/>
      </c>
      <c r="G252" s="50"/>
      <c r="H252" s="50"/>
      <c r="I252" s="51"/>
      <c r="J252" s="50"/>
      <c r="K252" s="22" t="str">
        <f>IFERROR(IF(B252&gt;Inf.!$I$10,"",H252),"")</f>
        <v/>
      </c>
      <c r="L252" s="8" t="str">
        <f>IFERROR(IF(Inf.!$C$10="Onsight",IF(K252="TOP",10^7+(10-I252)+(3-J252)*10,K252*10^5+(3-J252)*10),IF(K252="TOP",10^7+(3-J252)*10,K252*10^5+(3-J252)*10)),"")</f>
        <v/>
      </c>
      <c r="M252" s="8" t="str">
        <f t="shared" si="10"/>
        <v/>
      </c>
      <c r="N252" s="8" t="str">
        <f>IFERROR(M252*100+Rec.!I245,"")</f>
        <v/>
      </c>
      <c r="O252" s="8" t="str">
        <f t="shared" si="11"/>
        <v/>
      </c>
    </row>
    <row r="253" spans="1:15" ht="21.95" customHeight="1">
      <c r="A253" s="19" t="str">
        <f t="shared" si="9"/>
        <v/>
      </c>
      <c r="B253" s="20" t="str">
        <f>IF(ROW()-8&gt;Inf.!$I$10,"",ROW()-8)</f>
        <v/>
      </c>
      <c r="C253" s="21" t="str">
        <f>IF(B253&gt;Inf.!$I$10,"",VLOOKUP(B253,Rec.!C:H,3,FALSE))</f>
        <v/>
      </c>
      <c r="D253" s="21" t="str">
        <f>IF(B253&gt;Inf.!$I$10,"",VLOOKUP(B253,Rec.!C:H,4,FALSE))</f>
        <v/>
      </c>
      <c r="E253" s="20" t="str">
        <f>IF(B253&gt;Inf.!$I$10,"",VLOOKUP(B253,Rec.!C:H,5,FALSE))</f>
        <v/>
      </c>
      <c r="F253" s="20" t="str">
        <f>IF(B253&gt;Inf.!$I$10,"",VLOOKUP(B253,Rec.!C:H,6,FALSE))</f>
        <v/>
      </c>
      <c r="G253" s="50"/>
      <c r="H253" s="50"/>
      <c r="I253" s="51"/>
      <c r="J253" s="50"/>
      <c r="K253" s="22" t="str">
        <f>IFERROR(IF(B253&gt;Inf.!$I$10,"",H253),"")</f>
        <v/>
      </c>
      <c r="L253" s="8" t="str">
        <f>IFERROR(IF(Inf.!$C$10="Onsight",IF(K253="TOP",10^7+(10-I253)+(3-J253)*10,K253*10^5+(3-J253)*10),IF(K253="TOP",10^7+(3-J253)*10,K253*10^5+(3-J253)*10)),"")</f>
        <v/>
      </c>
      <c r="M253" s="8" t="str">
        <f t="shared" si="10"/>
        <v/>
      </c>
      <c r="N253" s="8" t="str">
        <f>IFERROR(M253*100+Rec.!I246,"")</f>
        <v/>
      </c>
      <c r="O253" s="8" t="str">
        <f t="shared" si="11"/>
        <v/>
      </c>
    </row>
    <row r="254" spans="1:15" ht="21.95" customHeight="1">
      <c r="A254" s="19" t="str">
        <f t="shared" si="9"/>
        <v/>
      </c>
      <c r="B254" s="20" t="str">
        <f>IF(ROW()-8&gt;Inf.!$I$10,"",ROW()-8)</f>
        <v/>
      </c>
      <c r="C254" s="21" t="str">
        <f>IF(B254&gt;Inf.!$I$10,"",VLOOKUP(B254,Rec.!C:H,3,FALSE))</f>
        <v/>
      </c>
      <c r="D254" s="21" t="str">
        <f>IF(B254&gt;Inf.!$I$10,"",VLOOKUP(B254,Rec.!C:H,4,FALSE))</f>
        <v/>
      </c>
      <c r="E254" s="20" t="str">
        <f>IF(B254&gt;Inf.!$I$10,"",VLOOKUP(B254,Rec.!C:H,5,FALSE))</f>
        <v/>
      </c>
      <c r="F254" s="20" t="str">
        <f>IF(B254&gt;Inf.!$I$10,"",VLOOKUP(B254,Rec.!C:H,6,FALSE))</f>
        <v/>
      </c>
      <c r="G254" s="50"/>
      <c r="H254" s="50"/>
      <c r="I254" s="51"/>
      <c r="J254" s="50"/>
      <c r="K254" s="22" t="str">
        <f>IFERROR(IF(B254&gt;Inf.!$I$10,"",H254),"")</f>
        <v/>
      </c>
      <c r="L254" s="8" t="str">
        <f>IFERROR(IF(Inf.!$C$10="Onsight",IF(K254="TOP",10^7+(10-I254)+(3-J254)*10,K254*10^5+(3-J254)*10),IF(K254="TOP",10^7+(3-J254)*10,K254*10^5+(3-J254)*10)),"")</f>
        <v/>
      </c>
      <c r="M254" s="8" t="str">
        <f t="shared" si="10"/>
        <v/>
      </c>
      <c r="N254" s="8" t="str">
        <f>IFERROR(M254*100+Rec.!I247,"")</f>
        <v/>
      </c>
      <c r="O254" s="8" t="str">
        <f t="shared" si="11"/>
        <v/>
      </c>
    </row>
    <row r="255" spans="1:15" ht="21.95" customHeight="1">
      <c r="A255" s="19" t="str">
        <f t="shared" si="9"/>
        <v/>
      </c>
      <c r="B255" s="20" t="str">
        <f>IF(ROW()-8&gt;Inf.!$I$10,"",ROW()-8)</f>
        <v/>
      </c>
      <c r="C255" s="21" t="str">
        <f>IF(B255&gt;Inf.!$I$10,"",VLOOKUP(B255,Rec.!C:H,3,FALSE))</f>
        <v/>
      </c>
      <c r="D255" s="21" t="str">
        <f>IF(B255&gt;Inf.!$I$10,"",VLOOKUP(B255,Rec.!C:H,4,FALSE))</f>
        <v/>
      </c>
      <c r="E255" s="20" t="str">
        <f>IF(B255&gt;Inf.!$I$10,"",VLOOKUP(B255,Rec.!C:H,5,FALSE))</f>
        <v/>
      </c>
      <c r="F255" s="20" t="str">
        <f>IF(B255&gt;Inf.!$I$10,"",VLOOKUP(B255,Rec.!C:H,6,FALSE))</f>
        <v/>
      </c>
      <c r="G255" s="50"/>
      <c r="H255" s="50"/>
      <c r="I255" s="51"/>
      <c r="J255" s="50"/>
      <c r="K255" s="22" t="str">
        <f>IFERROR(IF(B255&gt;Inf.!$I$10,"",H255),"")</f>
        <v/>
      </c>
      <c r="L255" s="8" t="str">
        <f>IFERROR(IF(Inf.!$C$10="Onsight",IF(K255="TOP",10^7+(10-I255)+(3-J255)*10,K255*10^5+(3-J255)*10),IF(K255="TOP",10^7+(3-J255)*10,K255*10^5+(3-J255)*10)),"")</f>
        <v/>
      </c>
      <c r="M255" s="8" t="str">
        <f t="shared" si="10"/>
        <v/>
      </c>
      <c r="N255" s="8" t="str">
        <f>IFERROR(M255*100+Rec.!I248,"")</f>
        <v/>
      </c>
      <c r="O255" s="8" t="str">
        <f t="shared" si="11"/>
        <v/>
      </c>
    </row>
    <row r="256" spans="1:15" ht="21.95" customHeight="1">
      <c r="A256" s="19" t="str">
        <f t="shared" si="9"/>
        <v/>
      </c>
      <c r="B256" s="20" t="str">
        <f>IF(ROW()-8&gt;Inf.!$I$10,"",ROW()-8)</f>
        <v/>
      </c>
      <c r="C256" s="21" t="str">
        <f>IF(B256&gt;Inf.!$I$10,"",VLOOKUP(B256,Rec.!C:H,3,FALSE))</f>
        <v/>
      </c>
      <c r="D256" s="21" t="str">
        <f>IF(B256&gt;Inf.!$I$10,"",VLOOKUP(B256,Rec.!C:H,4,FALSE))</f>
        <v/>
      </c>
      <c r="E256" s="20" t="str">
        <f>IF(B256&gt;Inf.!$I$10,"",VLOOKUP(B256,Rec.!C:H,5,FALSE))</f>
        <v/>
      </c>
      <c r="F256" s="20" t="str">
        <f>IF(B256&gt;Inf.!$I$10,"",VLOOKUP(B256,Rec.!C:H,6,FALSE))</f>
        <v/>
      </c>
      <c r="G256" s="50"/>
      <c r="H256" s="50"/>
      <c r="I256" s="51"/>
      <c r="J256" s="50"/>
      <c r="K256" s="22" t="str">
        <f>IFERROR(IF(B256&gt;Inf.!$I$10,"",H256),"")</f>
        <v/>
      </c>
      <c r="L256" s="8" t="str">
        <f>IFERROR(IF(Inf.!$C$10="Onsight",IF(K256="TOP",10^7+(10-I256)+(3-J256)*10,K256*10^5+(3-J256)*10),IF(K256="TOP",10^7+(3-J256)*10,K256*10^5+(3-J256)*10)),"")</f>
        <v/>
      </c>
      <c r="M256" s="8" t="str">
        <f t="shared" si="10"/>
        <v/>
      </c>
      <c r="N256" s="8" t="str">
        <f>IFERROR(M256*100+Rec.!I249,"")</f>
        <v/>
      </c>
      <c r="O256" s="8" t="str">
        <f t="shared" si="11"/>
        <v/>
      </c>
    </row>
    <row r="257" spans="1:15" ht="21.95" customHeight="1">
      <c r="A257" s="19" t="str">
        <f t="shared" si="9"/>
        <v/>
      </c>
      <c r="B257" s="20" t="str">
        <f>IF(ROW()-8&gt;Inf.!$I$10,"",ROW()-8)</f>
        <v/>
      </c>
      <c r="C257" s="21" t="str">
        <f>IF(B257&gt;Inf.!$I$10,"",VLOOKUP(B257,Rec.!C:H,3,FALSE))</f>
        <v/>
      </c>
      <c r="D257" s="21" t="str">
        <f>IF(B257&gt;Inf.!$I$10,"",VLOOKUP(B257,Rec.!C:H,4,FALSE))</f>
        <v/>
      </c>
      <c r="E257" s="20" t="str">
        <f>IF(B257&gt;Inf.!$I$10,"",VLOOKUP(B257,Rec.!C:H,5,FALSE))</f>
        <v/>
      </c>
      <c r="F257" s="20" t="str">
        <f>IF(B257&gt;Inf.!$I$10,"",VLOOKUP(B257,Rec.!C:H,6,FALSE))</f>
        <v/>
      </c>
      <c r="G257" s="50"/>
      <c r="H257" s="50"/>
      <c r="I257" s="51"/>
      <c r="J257" s="50"/>
      <c r="K257" s="22" t="str">
        <f>IFERROR(IF(B257&gt;Inf.!$I$10,"",H257),"")</f>
        <v/>
      </c>
      <c r="L257" s="8" t="str">
        <f>IFERROR(IF(Inf.!$C$10="Onsight",IF(K257="TOP",10^7+(10-I257)+(3-J257)*10,K257*10^5+(3-J257)*10),IF(K257="TOP",10^7+(3-J257)*10,K257*10^5+(3-J257)*10)),"")</f>
        <v/>
      </c>
      <c r="M257" s="8" t="str">
        <f t="shared" si="10"/>
        <v/>
      </c>
      <c r="N257" s="8" t="str">
        <f>IFERROR(M257*100+Rec.!I250,"")</f>
        <v/>
      </c>
      <c r="O257" s="8" t="str">
        <f t="shared" si="11"/>
        <v/>
      </c>
    </row>
    <row r="258" spans="1:15" ht="21.95" customHeight="1">
      <c r="A258" s="19" t="str">
        <f t="shared" si="9"/>
        <v/>
      </c>
      <c r="B258" s="20" t="str">
        <f>IF(ROW()-8&gt;Inf.!$I$10,"",ROW()-8)</f>
        <v/>
      </c>
      <c r="C258" s="21" t="str">
        <f>IF(B258&gt;Inf.!$I$10,"",VLOOKUP(B258,Rec.!C:H,3,FALSE))</f>
        <v/>
      </c>
      <c r="D258" s="21" t="str">
        <f>IF(B258&gt;Inf.!$I$10,"",VLOOKUP(B258,Rec.!C:H,4,FALSE))</f>
        <v/>
      </c>
      <c r="E258" s="20" t="str">
        <f>IF(B258&gt;Inf.!$I$10,"",VLOOKUP(B258,Rec.!C:H,5,FALSE))</f>
        <v/>
      </c>
      <c r="F258" s="20" t="str">
        <f>IF(B258&gt;Inf.!$I$10,"",VLOOKUP(B258,Rec.!C:H,6,FALSE))</f>
        <v/>
      </c>
      <c r="G258" s="50"/>
      <c r="H258" s="50"/>
      <c r="I258" s="51"/>
      <c r="J258" s="50"/>
      <c r="K258" s="22" t="str">
        <f>IFERROR(IF(B258&gt;Inf.!$I$10,"",H258),"")</f>
        <v/>
      </c>
      <c r="L258" s="8" t="str">
        <f>IFERROR(IF(Inf.!$C$10="Onsight",IF(K258="TOP",10^7+(10-I258)+(3-J258)*10,K258*10^5+(3-J258)*10),IF(K258="TOP",10^7+(3-J258)*10,K258*10^5+(3-J258)*10)),"")</f>
        <v/>
      </c>
      <c r="M258" s="8" t="str">
        <f t="shared" si="10"/>
        <v/>
      </c>
      <c r="N258" s="8" t="str">
        <f>IFERROR(M258*100+Rec.!I251,"")</f>
        <v/>
      </c>
      <c r="O258" s="8" t="str">
        <f t="shared" si="11"/>
        <v/>
      </c>
    </row>
    <row r="259" spans="1:15" ht="21.95" customHeight="1">
      <c r="A259" s="19" t="str">
        <f t="shared" si="9"/>
        <v/>
      </c>
      <c r="B259" s="20" t="str">
        <f>IF(ROW()-8&gt;Inf.!$I$10,"",ROW()-8)</f>
        <v/>
      </c>
      <c r="C259" s="21" t="str">
        <f>IF(B259&gt;Inf.!$I$10,"",VLOOKUP(B259,Rec.!C:H,3,FALSE))</f>
        <v/>
      </c>
      <c r="D259" s="21" t="str">
        <f>IF(B259&gt;Inf.!$I$10,"",VLOOKUP(B259,Rec.!C:H,4,FALSE))</f>
        <v/>
      </c>
      <c r="E259" s="20" t="str">
        <f>IF(B259&gt;Inf.!$I$10,"",VLOOKUP(B259,Rec.!C:H,5,FALSE))</f>
        <v/>
      </c>
      <c r="F259" s="20" t="str">
        <f>IF(B259&gt;Inf.!$I$10,"",VLOOKUP(B259,Rec.!C:H,6,FALSE))</f>
        <v/>
      </c>
      <c r="G259" s="50"/>
      <c r="H259" s="50"/>
      <c r="I259" s="51"/>
      <c r="J259" s="50"/>
      <c r="K259" s="22" t="str">
        <f>IFERROR(IF(B259&gt;Inf.!$I$10,"",H259),"")</f>
        <v/>
      </c>
      <c r="L259" s="8" t="str">
        <f>IFERROR(IF(Inf.!$C$10="Onsight",IF(K259="TOP",10^7+(10-I259)+(3-J259)*10,K259*10^5+(3-J259)*10),IF(K259="TOP",10^7+(3-J259)*10,K259*10^5+(3-J259)*10)),"")</f>
        <v/>
      </c>
      <c r="M259" s="8" t="str">
        <f t="shared" si="10"/>
        <v/>
      </c>
      <c r="N259" s="8" t="str">
        <f>IFERROR(M259*100+Rec.!I252,"")</f>
        <v/>
      </c>
      <c r="O259" s="8" t="str">
        <f t="shared" si="11"/>
        <v/>
      </c>
    </row>
    <row r="260" spans="1:15" ht="21.95" customHeight="1">
      <c r="A260" s="19" t="str">
        <f t="shared" si="9"/>
        <v/>
      </c>
      <c r="B260" s="20" t="str">
        <f>IF(ROW()-8&gt;Inf.!$I$10,"",ROW()-8)</f>
        <v/>
      </c>
      <c r="C260" s="21" t="str">
        <f>IF(B260&gt;Inf.!$I$10,"",VLOOKUP(B260,Rec.!C:H,3,FALSE))</f>
        <v/>
      </c>
      <c r="D260" s="21" t="str">
        <f>IF(B260&gt;Inf.!$I$10,"",VLOOKUP(B260,Rec.!C:H,4,FALSE))</f>
        <v/>
      </c>
      <c r="E260" s="20" t="str">
        <f>IF(B260&gt;Inf.!$I$10,"",VLOOKUP(B260,Rec.!C:H,5,FALSE))</f>
        <v/>
      </c>
      <c r="F260" s="20" t="str">
        <f>IF(B260&gt;Inf.!$I$10,"",VLOOKUP(B260,Rec.!C:H,6,FALSE))</f>
        <v/>
      </c>
      <c r="G260" s="50"/>
      <c r="H260" s="50"/>
      <c r="I260" s="51"/>
      <c r="J260" s="50"/>
      <c r="K260" s="22" t="str">
        <f>IFERROR(IF(B260&gt;Inf.!$I$10,"",H260),"")</f>
        <v/>
      </c>
      <c r="L260" s="8" t="str">
        <f>IFERROR(IF(Inf.!$C$10="Onsight",IF(K260="TOP",10^7+(10-I260)+(3-J260)*10,K260*10^5+(3-J260)*10),IF(K260="TOP",10^7+(3-J260)*10,K260*10^5+(3-J260)*10)),"")</f>
        <v/>
      </c>
      <c r="M260" s="8" t="str">
        <f t="shared" si="10"/>
        <v/>
      </c>
      <c r="N260" s="8" t="str">
        <f>IFERROR(M260*100+Rec.!I253,"")</f>
        <v/>
      </c>
      <c r="O260" s="8" t="str">
        <f t="shared" si="11"/>
        <v/>
      </c>
    </row>
    <row r="261" spans="1:15" ht="21.95" customHeight="1">
      <c r="A261" s="19" t="str">
        <f t="shared" si="9"/>
        <v/>
      </c>
      <c r="B261" s="20" t="str">
        <f>IF(ROW()-8&gt;Inf.!$I$10,"",ROW()-8)</f>
        <v/>
      </c>
      <c r="C261" s="21" t="str">
        <f>IF(B261&gt;Inf.!$I$10,"",VLOOKUP(B261,Rec.!C:H,3,FALSE))</f>
        <v/>
      </c>
      <c r="D261" s="21" t="str">
        <f>IF(B261&gt;Inf.!$I$10,"",VLOOKUP(B261,Rec.!C:H,4,FALSE))</f>
        <v/>
      </c>
      <c r="E261" s="20" t="str">
        <f>IF(B261&gt;Inf.!$I$10,"",VLOOKUP(B261,Rec.!C:H,5,FALSE))</f>
        <v/>
      </c>
      <c r="F261" s="20" t="str">
        <f>IF(B261&gt;Inf.!$I$10,"",VLOOKUP(B261,Rec.!C:H,6,FALSE))</f>
        <v/>
      </c>
      <c r="G261" s="50"/>
      <c r="H261" s="50"/>
      <c r="I261" s="51"/>
      <c r="J261" s="50"/>
      <c r="K261" s="22" t="str">
        <f>IFERROR(IF(B261&gt;Inf.!$I$10,"",H261),"")</f>
        <v/>
      </c>
      <c r="L261" s="8" t="str">
        <f>IFERROR(IF(Inf.!$C$10="Onsight",IF(K261="TOP",10^7+(10-I261)+(3-J261)*10,K261*10^5+(3-J261)*10),IF(K261="TOP",10^7+(3-J261)*10,K261*10^5+(3-J261)*10)),"")</f>
        <v/>
      </c>
      <c r="M261" s="8" t="str">
        <f t="shared" si="10"/>
        <v/>
      </c>
      <c r="N261" s="8" t="str">
        <f>IFERROR(M261*100+Rec.!I254,"")</f>
        <v/>
      </c>
      <c r="O261" s="8" t="str">
        <f t="shared" si="11"/>
        <v/>
      </c>
    </row>
    <row r="262" spans="1:15" ht="21.95" customHeight="1">
      <c r="A262" s="19" t="str">
        <f t="shared" si="9"/>
        <v/>
      </c>
      <c r="B262" s="20" t="str">
        <f>IF(ROW()-8&gt;Inf.!$I$10,"",ROW()-8)</f>
        <v/>
      </c>
      <c r="C262" s="21" t="str">
        <f>IF(B262&gt;Inf.!$I$10,"",VLOOKUP(B262,Rec.!C:H,3,FALSE))</f>
        <v/>
      </c>
      <c r="D262" s="21" t="str">
        <f>IF(B262&gt;Inf.!$I$10,"",VLOOKUP(B262,Rec.!C:H,4,FALSE))</f>
        <v/>
      </c>
      <c r="E262" s="20" t="str">
        <f>IF(B262&gt;Inf.!$I$10,"",VLOOKUP(B262,Rec.!C:H,5,FALSE))</f>
        <v/>
      </c>
      <c r="F262" s="20" t="str">
        <f>IF(B262&gt;Inf.!$I$10,"",VLOOKUP(B262,Rec.!C:H,6,FALSE))</f>
        <v/>
      </c>
      <c r="G262" s="50"/>
      <c r="H262" s="50"/>
      <c r="I262" s="51"/>
      <c r="J262" s="50"/>
      <c r="K262" s="22" t="str">
        <f>IFERROR(IF(B262&gt;Inf.!$I$10,"",H262),"")</f>
        <v/>
      </c>
      <c r="L262" s="8" t="str">
        <f>IFERROR(IF(Inf.!$C$10="Onsight",IF(K262="TOP",10^7+(10-I262)+(3-J262)*10,K262*10^5+(3-J262)*10),IF(K262="TOP",10^7+(3-J262)*10,K262*10^5+(3-J262)*10)),"")</f>
        <v/>
      </c>
      <c r="M262" s="8" t="str">
        <f t="shared" si="10"/>
        <v/>
      </c>
      <c r="N262" s="8" t="str">
        <f>IFERROR(M262*100+Rec.!I255,"")</f>
        <v/>
      </c>
      <c r="O262" s="8" t="str">
        <f t="shared" si="11"/>
        <v/>
      </c>
    </row>
    <row r="263" spans="1:15" ht="21.95" customHeight="1">
      <c r="A263" s="19" t="str">
        <f t="shared" si="9"/>
        <v/>
      </c>
      <c r="B263" s="20" t="str">
        <f>IF(ROW()-8&gt;Inf.!$I$10,"",ROW()-8)</f>
        <v/>
      </c>
      <c r="C263" s="21" t="str">
        <f>IF(B263&gt;Inf.!$I$10,"",VLOOKUP(B263,Rec.!C:H,3,FALSE))</f>
        <v/>
      </c>
      <c r="D263" s="21" t="str">
        <f>IF(B263&gt;Inf.!$I$10,"",VLOOKUP(B263,Rec.!C:H,4,FALSE))</f>
        <v/>
      </c>
      <c r="E263" s="20" t="str">
        <f>IF(B263&gt;Inf.!$I$10,"",VLOOKUP(B263,Rec.!C:H,5,FALSE))</f>
        <v/>
      </c>
      <c r="F263" s="20" t="str">
        <f>IF(B263&gt;Inf.!$I$10,"",VLOOKUP(B263,Rec.!C:H,6,FALSE))</f>
        <v/>
      </c>
      <c r="G263" s="50"/>
      <c r="H263" s="50"/>
      <c r="I263" s="51"/>
      <c r="J263" s="50"/>
      <c r="K263" s="22" t="str">
        <f>IFERROR(IF(B263&gt;Inf.!$I$10,"",H263),"")</f>
        <v/>
      </c>
      <c r="L263" s="8" t="str">
        <f>IFERROR(IF(Inf.!$C$10="Onsight",IF(K263="TOP",10^7+(10-I263)+(3-J263)*10,K263*10^5+(3-J263)*10),IF(K263="TOP",10^7+(3-J263)*10,K263*10^5+(3-J263)*10)),"")</f>
        <v/>
      </c>
      <c r="M263" s="8" t="str">
        <f t="shared" si="10"/>
        <v/>
      </c>
      <c r="N263" s="8" t="str">
        <f>IFERROR(M263*100+Rec.!I256,"")</f>
        <v/>
      </c>
      <c r="O263" s="8" t="str">
        <f t="shared" si="11"/>
        <v/>
      </c>
    </row>
    <row r="264" spans="1:15" ht="21.95" customHeight="1">
      <c r="A264" s="19" t="str">
        <f t="shared" si="9"/>
        <v/>
      </c>
      <c r="B264" s="20" t="str">
        <f>IF(ROW()-8&gt;Inf.!$I$10,"",ROW()-8)</f>
        <v/>
      </c>
      <c r="C264" s="21" t="str">
        <f>IF(B264&gt;Inf.!$I$10,"",VLOOKUP(B264,Rec.!C:H,3,FALSE))</f>
        <v/>
      </c>
      <c r="D264" s="21" t="str">
        <f>IF(B264&gt;Inf.!$I$10,"",VLOOKUP(B264,Rec.!C:H,4,FALSE))</f>
        <v/>
      </c>
      <c r="E264" s="20" t="str">
        <f>IF(B264&gt;Inf.!$I$10,"",VLOOKUP(B264,Rec.!C:H,5,FALSE))</f>
        <v/>
      </c>
      <c r="F264" s="20" t="str">
        <f>IF(B264&gt;Inf.!$I$10,"",VLOOKUP(B264,Rec.!C:H,6,FALSE))</f>
        <v/>
      </c>
      <c r="G264" s="50"/>
      <c r="H264" s="50"/>
      <c r="I264" s="51"/>
      <c r="J264" s="50"/>
      <c r="K264" s="22" t="str">
        <f>IFERROR(IF(B264&gt;Inf.!$I$10,"",H264),"")</f>
        <v/>
      </c>
      <c r="L264" s="8" t="str">
        <f>IFERROR(IF(Inf.!$C$10="Onsight",IF(K264="TOP",10^7+(10-I264)+(3-J264)*10,K264*10^5+(3-J264)*10),IF(K264="TOP",10^7+(3-J264)*10,K264*10^5+(3-J264)*10)),"")</f>
        <v/>
      </c>
      <c r="M264" s="8" t="str">
        <f t="shared" si="10"/>
        <v/>
      </c>
      <c r="N264" s="8" t="str">
        <f>IFERROR(M264*100+Rec.!I257,"")</f>
        <v/>
      </c>
      <c r="O264" s="8" t="str">
        <f t="shared" si="11"/>
        <v/>
      </c>
    </row>
    <row r="265" spans="1:15" ht="21.95" customHeight="1">
      <c r="A265" s="19" t="str">
        <f t="shared" si="9"/>
        <v/>
      </c>
      <c r="B265" s="20" t="str">
        <f>IF(ROW()-8&gt;Inf.!$I$10,"",ROW()-8)</f>
        <v/>
      </c>
      <c r="C265" s="21" t="str">
        <f>IF(B265&gt;Inf.!$I$10,"",VLOOKUP(B265,Rec.!C:H,3,FALSE))</f>
        <v/>
      </c>
      <c r="D265" s="21" t="str">
        <f>IF(B265&gt;Inf.!$I$10,"",VLOOKUP(B265,Rec.!C:H,4,FALSE))</f>
        <v/>
      </c>
      <c r="E265" s="20" t="str">
        <f>IF(B265&gt;Inf.!$I$10,"",VLOOKUP(B265,Rec.!C:H,5,FALSE))</f>
        <v/>
      </c>
      <c r="F265" s="20" t="str">
        <f>IF(B265&gt;Inf.!$I$10,"",VLOOKUP(B265,Rec.!C:H,6,FALSE))</f>
        <v/>
      </c>
      <c r="G265" s="50"/>
      <c r="H265" s="50"/>
      <c r="I265" s="51"/>
      <c r="J265" s="50"/>
      <c r="K265" s="22" t="str">
        <f>IFERROR(IF(B265&gt;Inf.!$I$10,"",H265),"")</f>
        <v/>
      </c>
      <c r="L265" s="8" t="str">
        <f>IFERROR(IF(Inf.!$C$10="Onsight",IF(K265="TOP",10^7+(10-I265)+(3-J265)*10,K265*10^5+(3-J265)*10),IF(K265="TOP",10^7+(3-J265)*10,K265*10^5+(3-J265)*10)),"")</f>
        <v/>
      </c>
      <c r="M265" s="8" t="str">
        <f t="shared" si="10"/>
        <v/>
      </c>
      <c r="N265" s="8" t="str">
        <f>IFERROR(M265*100+Rec.!I258,"")</f>
        <v/>
      </c>
      <c r="O265" s="8" t="str">
        <f t="shared" si="11"/>
        <v/>
      </c>
    </row>
    <row r="266" spans="1:15" ht="21.95" customHeight="1">
      <c r="A266" s="19" t="str">
        <f t="shared" ref="A266:A308" si="12">O266</f>
        <v/>
      </c>
      <c r="B266" s="20" t="str">
        <f>IF(ROW()-8&gt;Inf.!$I$10,"",ROW()-8)</f>
        <v/>
      </c>
      <c r="C266" s="21" t="str">
        <f>IF(B266&gt;Inf.!$I$10,"",VLOOKUP(B266,Rec.!C:H,3,FALSE))</f>
        <v/>
      </c>
      <c r="D266" s="21" t="str">
        <f>IF(B266&gt;Inf.!$I$10,"",VLOOKUP(B266,Rec.!C:H,4,FALSE))</f>
        <v/>
      </c>
      <c r="E266" s="20" t="str">
        <f>IF(B266&gt;Inf.!$I$10,"",VLOOKUP(B266,Rec.!C:H,5,FALSE))</f>
        <v/>
      </c>
      <c r="F266" s="20" t="str">
        <f>IF(B266&gt;Inf.!$I$10,"",VLOOKUP(B266,Rec.!C:H,6,FALSE))</f>
        <v/>
      </c>
      <c r="G266" s="50"/>
      <c r="H266" s="50"/>
      <c r="I266" s="51"/>
      <c r="J266" s="50"/>
      <c r="K266" s="22" t="str">
        <f>IFERROR(IF(B266&gt;Inf.!$I$10,"",H266),"")</f>
        <v/>
      </c>
      <c r="L266" s="8" t="str">
        <f>IFERROR(IF(Inf.!$C$10="Onsight",IF(K266="TOP",10^7+(10-I266)+(3-J266)*10,K266*10^5+(3-J266)*10),IF(K266="TOP",10^7+(3-J266)*10,K266*10^5+(3-J266)*10)),"")</f>
        <v/>
      </c>
      <c r="M266" s="8" t="str">
        <f t="shared" ref="M266:M308" si="13">IFERROR(RANK(L266,L:L,0),"")</f>
        <v/>
      </c>
      <c r="N266" s="8" t="str">
        <f>IFERROR(M266*100+Rec.!I259,"")</f>
        <v/>
      </c>
      <c r="O266" s="8" t="str">
        <f t="shared" ref="O266:O308" si="14">IFERROR(RANK(N266,N:N,1),"")</f>
        <v/>
      </c>
    </row>
    <row r="267" spans="1:15" ht="21.95" customHeight="1">
      <c r="A267" s="19" t="str">
        <f t="shared" si="12"/>
        <v/>
      </c>
      <c r="B267" s="20" t="str">
        <f>IF(ROW()-8&gt;Inf.!$I$10,"",ROW()-8)</f>
        <v/>
      </c>
      <c r="C267" s="21" t="str">
        <f>IF(B267&gt;Inf.!$I$10,"",VLOOKUP(B267,Rec.!C:H,3,FALSE))</f>
        <v/>
      </c>
      <c r="D267" s="21" t="str">
        <f>IF(B267&gt;Inf.!$I$10,"",VLOOKUP(B267,Rec.!C:H,4,FALSE))</f>
        <v/>
      </c>
      <c r="E267" s="20" t="str">
        <f>IF(B267&gt;Inf.!$I$10,"",VLOOKUP(B267,Rec.!C:H,5,FALSE))</f>
        <v/>
      </c>
      <c r="F267" s="20" t="str">
        <f>IF(B267&gt;Inf.!$I$10,"",VLOOKUP(B267,Rec.!C:H,6,FALSE))</f>
        <v/>
      </c>
      <c r="G267" s="50"/>
      <c r="H267" s="50"/>
      <c r="I267" s="51"/>
      <c r="J267" s="50"/>
      <c r="K267" s="22" t="str">
        <f>IFERROR(IF(B267&gt;Inf.!$I$10,"",H267),"")</f>
        <v/>
      </c>
      <c r="L267" s="8" t="str">
        <f>IFERROR(IF(Inf.!$C$10="Onsight",IF(K267="TOP",10^7+(10-I267)+(3-J267)*10,K267*10^5+(3-J267)*10),IF(K267="TOP",10^7+(3-J267)*10,K267*10^5+(3-J267)*10)),"")</f>
        <v/>
      </c>
      <c r="M267" s="8" t="str">
        <f t="shared" si="13"/>
        <v/>
      </c>
      <c r="N267" s="8" t="str">
        <f>IFERROR(M267*100+Rec.!I260,"")</f>
        <v/>
      </c>
      <c r="O267" s="8" t="str">
        <f t="shared" si="14"/>
        <v/>
      </c>
    </row>
    <row r="268" spans="1:15" ht="21.95" customHeight="1">
      <c r="A268" s="19" t="str">
        <f t="shared" si="12"/>
        <v/>
      </c>
      <c r="B268" s="20" t="str">
        <f>IF(ROW()-8&gt;Inf.!$I$10,"",ROW()-8)</f>
        <v/>
      </c>
      <c r="C268" s="21" t="str">
        <f>IF(B268&gt;Inf.!$I$10,"",VLOOKUP(B268,Rec.!C:H,3,FALSE))</f>
        <v/>
      </c>
      <c r="D268" s="21" t="str">
        <f>IF(B268&gt;Inf.!$I$10,"",VLOOKUP(B268,Rec.!C:H,4,FALSE))</f>
        <v/>
      </c>
      <c r="E268" s="20" t="str">
        <f>IF(B268&gt;Inf.!$I$10,"",VLOOKUP(B268,Rec.!C:H,5,FALSE))</f>
        <v/>
      </c>
      <c r="F268" s="20" t="str">
        <f>IF(B268&gt;Inf.!$I$10,"",VLOOKUP(B268,Rec.!C:H,6,FALSE))</f>
        <v/>
      </c>
      <c r="G268" s="50"/>
      <c r="H268" s="50"/>
      <c r="I268" s="51"/>
      <c r="J268" s="50"/>
      <c r="K268" s="22" t="str">
        <f>IFERROR(IF(B268&gt;Inf.!$I$10,"",H268),"")</f>
        <v/>
      </c>
      <c r="L268" s="8" t="str">
        <f>IFERROR(IF(Inf.!$C$10="Onsight",IF(K268="TOP",10^7+(10-I268)+(3-J268)*10,K268*10^5+(3-J268)*10),IF(K268="TOP",10^7+(3-J268)*10,K268*10^5+(3-J268)*10)),"")</f>
        <v/>
      </c>
      <c r="M268" s="8" t="str">
        <f t="shared" si="13"/>
        <v/>
      </c>
      <c r="N268" s="8" t="str">
        <f>IFERROR(M268*100+Rec.!I261,"")</f>
        <v/>
      </c>
      <c r="O268" s="8" t="str">
        <f t="shared" si="14"/>
        <v/>
      </c>
    </row>
    <row r="269" spans="1:15" ht="21.95" customHeight="1">
      <c r="A269" s="19" t="str">
        <f t="shared" si="12"/>
        <v/>
      </c>
      <c r="B269" s="20" t="str">
        <f>IF(ROW()-8&gt;Inf.!$I$10,"",ROW()-8)</f>
        <v/>
      </c>
      <c r="C269" s="21" t="str">
        <f>IF(B269&gt;Inf.!$I$10,"",VLOOKUP(B269,Rec.!C:H,3,FALSE))</f>
        <v/>
      </c>
      <c r="D269" s="21" t="str">
        <f>IF(B269&gt;Inf.!$I$10,"",VLOOKUP(B269,Rec.!C:H,4,FALSE))</f>
        <v/>
      </c>
      <c r="E269" s="20" t="str">
        <f>IF(B269&gt;Inf.!$I$10,"",VLOOKUP(B269,Rec.!C:H,5,FALSE))</f>
        <v/>
      </c>
      <c r="F269" s="20" t="str">
        <f>IF(B269&gt;Inf.!$I$10,"",VLOOKUP(B269,Rec.!C:H,6,FALSE))</f>
        <v/>
      </c>
      <c r="G269" s="50"/>
      <c r="H269" s="50"/>
      <c r="I269" s="51"/>
      <c r="J269" s="50"/>
      <c r="K269" s="22" t="str">
        <f>IFERROR(IF(B269&gt;Inf.!$I$10,"",H269),"")</f>
        <v/>
      </c>
      <c r="L269" s="8" t="str">
        <f>IFERROR(IF(Inf.!$C$10="Onsight",IF(K269="TOP",10^7+(10-I269)+(3-J269)*10,K269*10^5+(3-J269)*10),IF(K269="TOP",10^7+(3-J269)*10,K269*10^5+(3-J269)*10)),"")</f>
        <v/>
      </c>
      <c r="M269" s="8" t="str">
        <f t="shared" si="13"/>
        <v/>
      </c>
      <c r="N269" s="8" t="str">
        <f>IFERROR(M269*100+Rec.!I262,"")</f>
        <v/>
      </c>
      <c r="O269" s="8" t="str">
        <f t="shared" si="14"/>
        <v/>
      </c>
    </row>
    <row r="270" spans="1:15" ht="21.95" customHeight="1">
      <c r="A270" s="19" t="str">
        <f t="shared" si="12"/>
        <v/>
      </c>
      <c r="B270" s="20" t="str">
        <f>IF(ROW()-8&gt;Inf.!$I$10,"",ROW()-8)</f>
        <v/>
      </c>
      <c r="C270" s="21" t="str">
        <f>IF(B270&gt;Inf.!$I$10,"",VLOOKUP(B270,Rec.!C:H,3,FALSE))</f>
        <v/>
      </c>
      <c r="D270" s="21" t="str">
        <f>IF(B270&gt;Inf.!$I$10,"",VLOOKUP(B270,Rec.!C:H,4,FALSE))</f>
        <v/>
      </c>
      <c r="E270" s="20" t="str">
        <f>IF(B270&gt;Inf.!$I$10,"",VLOOKUP(B270,Rec.!C:H,5,FALSE))</f>
        <v/>
      </c>
      <c r="F270" s="20" t="str">
        <f>IF(B270&gt;Inf.!$I$10,"",VLOOKUP(B270,Rec.!C:H,6,FALSE))</f>
        <v/>
      </c>
      <c r="G270" s="50"/>
      <c r="H270" s="50"/>
      <c r="I270" s="51"/>
      <c r="J270" s="50"/>
      <c r="K270" s="22" t="str">
        <f>IFERROR(IF(B270&gt;Inf.!$I$10,"",H270),"")</f>
        <v/>
      </c>
      <c r="L270" s="8" t="str">
        <f>IFERROR(IF(Inf.!$C$10="Onsight",IF(K270="TOP",10^7+(10-I270)+(3-J270)*10,K270*10^5+(3-J270)*10),IF(K270="TOP",10^7+(3-J270)*10,K270*10^5+(3-J270)*10)),"")</f>
        <v/>
      </c>
      <c r="M270" s="8" t="str">
        <f t="shared" si="13"/>
        <v/>
      </c>
      <c r="N270" s="8" t="str">
        <f>IFERROR(M270*100+Rec.!I263,"")</f>
        <v/>
      </c>
      <c r="O270" s="8" t="str">
        <f t="shared" si="14"/>
        <v/>
      </c>
    </row>
    <row r="271" spans="1:15" ht="21.95" customHeight="1">
      <c r="A271" s="19" t="str">
        <f t="shared" si="12"/>
        <v/>
      </c>
      <c r="B271" s="20" t="str">
        <f>IF(ROW()-8&gt;Inf.!$I$10,"",ROW()-8)</f>
        <v/>
      </c>
      <c r="C271" s="21" t="str">
        <f>IF(B271&gt;Inf.!$I$10,"",VLOOKUP(B271,Rec.!C:H,3,FALSE))</f>
        <v/>
      </c>
      <c r="D271" s="21" t="str">
        <f>IF(B271&gt;Inf.!$I$10,"",VLOOKUP(B271,Rec.!C:H,4,FALSE))</f>
        <v/>
      </c>
      <c r="E271" s="20" t="str">
        <f>IF(B271&gt;Inf.!$I$10,"",VLOOKUP(B271,Rec.!C:H,5,FALSE))</f>
        <v/>
      </c>
      <c r="F271" s="20" t="str">
        <f>IF(B271&gt;Inf.!$I$10,"",VLOOKUP(B271,Rec.!C:H,6,FALSE))</f>
        <v/>
      </c>
      <c r="G271" s="50"/>
      <c r="H271" s="50"/>
      <c r="I271" s="51"/>
      <c r="J271" s="50"/>
      <c r="K271" s="22" t="str">
        <f>IFERROR(IF(B271&gt;Inf.!$I$10,"",H271),"")</f>
        <v/>
      </c>
      <c r="L271" s="8" t="str">
        <f>IFERROR(IF(Inf.!$C$10="Onsight",IF(K271="TOP",10^7+(10-I271)+(3-J271)*10,K271*10^5+(3-J271)*10),IF(K271="TOP",10^7+(3-J271)*10,K271*10^5+(3-J271)*10)),"")</f>
        <v/>
      </c>
      <c r="M271" s="8" t="str">
        <f t="shared" si="13"/>
        <v/>
      </c>
      <c r="N271" s="8" t="str">
        <f>IFERROR(M271*100+Rec.!I264,"")</f>
        <v/>
      </c>
      <c r="O271" s="8" t="str">
        <f t="shared" si="14"/>
        <v/>
      </c>
    </row>
    <row r="272" spans="1:15" ht="21.95" customHeight="1">
      <c r="A272" s="19" t="str">
        <f t="shared" si="12"/>
        <v/>
      </c>
      <c r="B272" s="20" t="str">
        <f>IF(ROW()-8&gt;Inf.!$I$10,"",ROW()-8)</f>
        <v/>
      </c>
      <c r="C272" s="21" t="str">
        <f>IF(B272&gt;Inf.!$I$10,"",VLOOKUP(B272,Rec.!C:H,3,FALSE))</f>
        <v/>
      </c>
      <c r="D272" s="21" t="str">
        <f>IF(B272&gt;Inf.!$I$10,"",VLOOKUP(B272,Rec.!C:H,4,FALSE))</f>
        <v/>
      </c>
      <c r="E272" s="20" t="str">
        <f>IF(B272&gt;Inf.!$I$10,"",VLOOKUP(B272,Rec.!C:H,5,FALSE))</f>
        <v/>
      </c>
      <c r="F272" s="20" t="str">
        <f>IF(B272&gt;Inf.!$I$10,"",VLOOKUP(B272,Rec.!C:H,6,FALSE))</f>
        <v/>
      </c>
      <c r="G272" s="50"/>
      <c r="H272" s="50"/>
      <c r="I272" s="51"/>
      <c r="J272" s="50"/>
      <c r="K272" s="22" t="str">
        <f>IFERROR(IF(B272&gt;Inf.!$I$10,"",H272),"")</f>
        <v/>
      </c>
      <c r="L272" s="8" t="str">
        <f>IFERROR(IF(Inf.!$C$10="Onsight",IF(K272="TOP",10^7+(10-I272)+(3-J272)*10,K272*10^5+(3-J272)*10),IF(K272="TOP",10^7+(3-J272)*10,K272*10^5+(3-J272)*10)),"")</f>
        <v/>
      </c>
      <c r="M272" s="8" t="str">
        <f t="shared" si="13"/>
        <v/>
      </c>
      <c r="N272" s="8" t="str">
        <f>IFERROR(M272*100+Rec.!I265,"")</f>
        <v/>
      </c>
      <c r="O272" s="8" t="str">
        <f t="shared" si="14"/>
        <v/>
      </c>
    </row>
    <row r="273" spans="1:15" ht="21.95" customHeight="1">
      <c r="A273" s="19" t="str">
        <f t="shared" si="12"/>
        <v/>
      </c>
      <c r="B273" s="20" t="str">
        <f>IF(ROW()-8&gt;Inf.!$I$10,"",ROW()-8)</f>
        <v/>
      </c>
      <c r="C273" s="21" t="str">
        <f>IF(B273&gt;Inf.!$I$10,"",VLOOKUP(B273,Rec.!C:H,3,FALSE))</f>
        <v/>
      </c>
      <c r="D273" s="21" t="str">
        <f>IF(B273&gt;Inf.!$I$10,"",VLOOKUP(B273,Rec.!C:H,4,FALSE))</f>
        <v/>
      </c>
      <c r="E273" s="20" t="str">
        <f>IF(B273&gt;Inf.!$I$10,"",VLOOKUP(B273,Rec.!C:H,5,FALSE))</f>
        <v/>
      </c>
      <c r="F273" s="20" t="str">
        <f>IF(B273&gt;Inf.!$I$10,"",VLOOKUP(B273,Rec.!C:H,6,FALSE))</f>
        <v/>
      </c>
      <c r="G273" s="50"/>
      <c r="H273" s="50"/>
      <c r="I273" s="51"/>
      <c r="J273" s="50"/>
      <c r="K273" s="22" t="str">
        <f>IFERROR(IF(B273&gt;Inf.!$I$10,"",H273),"")</f>
        <v/>
      </c>
      <c r="L273" s="8" t="str">
        <f>IFERROR(IF(Inf.!$C$10="Onsight",IF(K273="TOP",10^7+(10-I273)+(3-J273)*10,K273*10^5+(3-J273)*10),IF(K273="TOP",10^7+(3-J273)*10,K273*10^5+(3-J273)*10)),"")</f>
        <v/>
      </c>
      <c r="M273" s="8" t="str">
        <f t="shared" si="13"/>
        <v/>
      </c>
      <c r="N273" s="8" t="str">
        <f>IFERROR(M273*100+Rec.!I266,"")</f>
        <v/>
      </c>
      <c r="O273" s="8" t="str">
        <f t="shared" si="14"/>
        <v/>
      </c>
    </row>
    <row r="274" spans="1:15" ht="21.95" customHeight="1">
      <c r="A274" s="19" t="str">
        <f t="shared" si="12"/>
        <v/>
      </c>
      <c r="B274" s="20" t="str">
        <f>IF(ROW()-8&gt;Inf.!$I$10,"",ROW()-8)</f>
        <v/>
      </c>
      <c r="C274" s="21" t="str">
        <f>IF(B274&gt;Inf.!$I$10,"",VLOOKUP(B274,Rec.!C:H,3,FALSE))</f>
        <v/>
      </c>
      <c r="D274" s="21" t="str">
        <f>IF(B274&gt;Inf.!$I$10,"",VLOOKUP(B274,Rec.!C:H,4,FALSE))</f>
        <v/>
      </c>
      <c r="E274" s="20" t="str">
        <f>IF(B274&gt;Inf.!$I$10,"",VLOOKUP(B274,Rec.!C:H,5,FALSE))</f>
        <v/>
      </c>
      <c r="F274" s="20" t="str">
        <f>IF(B274&gt;Inf.!$I$10,"",VLOOKUP(B274,Rec.!C:H,6,FALSE))</f>
        <v/>
      </c>
      <c r="G274" s="50"/>
      <c r="H274" s="50"/>
      <c r="I274" s="51"/>
      <c r="J274" s="50"/>
      <c r="K274" s="22" t="str">
        <f>IFERROR(IF(B274&gt;Inf.!$I$10,"",H274),"")</f>
        <v/>
      </c>
      <c r="L274" s="8" t="str">
        <f>IFERROR(IF(Inf.!$C$10="Onsight",IF(K274="TOP",10^7+(10-I274)+(3-J274)*10,K274*10^5+(3-J274)*10),IF(K274="TOP",10^7+(3-J274)*10,K274*10^5+(3-J274)*10)),"")</f>
        <v/>
      </c>
      <c r="M274" s="8" t="str">
        <f t="shared" si="13"/>
        <v/>
      </c>
      <c r="N274" s="8" t="str">
        <f>IFERROR(M274*100+Rec.!I267,"")</f>
        <v/>
      </c>
      <c r="O274" s="8" t="str">
        <f t="shared" si="14"/>
        <v/>
      </c>
    </row>
    <row r="275" spans="1:15" ht="21.95" customHeight="1">
      <c r="A275" s="19" t="str">
        <f t="shared" si="12"/>
        <v/>
      </c>
      <c r="B275" s="20" t="str">
        <f>IF(ROW()-8&gt;Inf.!$I$10,"",ROW()-8)</f>
        <v/>
      </c>
      <c r="C275" s="21" t="str">
        <f>IF(B275&gt;Inf.!$I$10,"",VLOOKUP(B275,Rec.!C:H,3,FALSE))</f>
        <v/>
      </c>
      <c r="D275" s="21" t="str">
        <f>IF(B275&gt;Inf.!$I$10,"",VLOOKUP(B275,Rec.!C:H,4,FALSE))</f>
        <v/>
      </c>
      <c r="E275" s="20" t="str">
        <f>IF(B275&gt;Inf.!$I$10,"",VLOOKUP(B275,Rec.!C:H,5,FALSE))</f>
        <v/>
      </c>
      <c r="F275" s="20" t="str">
        <f>IF(B275&gt;Inf.!$I$10,"",VLOOKUP(B275,Rec.!C:H,6,FALSE))</f>
        <v/>
      </c>
      <c r="G275" s="50"/>
      <c r="H275" s="50"/>
      <c r="I275" s="51"/>
      <c r="J275" s="50"/>
      <c r="K275" s="22" t="str">
        <f>IFERROR(IF(B275&gt;Inf.!$I$10,"",H275),"")</f>
        <v/>
      </c>
      <c r="L275" s="8" t="str">
        <f>IFERROR(IF(Inf.!$C$10="Onsight",IF(K275="TOP",10^7+(10-I275)+(3-J275)*10,K275*10^5+(3-J275)*10),IF(K275="TOP",10^7+(3-J275)*10,K275*10^5+(3-J275)*10)),"")</f>
        <v/>
      </c>
      <c r="M275" s="8" t="str">
        <f t="shared" si="13"/>
        <v/>
      </c>
      <c r="N275" s="8" t="str">
        <f>IFERROR(M275*100+Rec.!I268,"")</f>
        <v/>
      </c>
      <c r="O275" s="8" t="str">
        <f t="shared" si="14"/>
        <v/>
      </c>
    </row>
    <row r="276" spans="1:15" ht="21.95" customHeight="1">
      <c r="A276" s="19" t="str">
        <f t="shared" si="12"/>
        <v/>
      </c>
      <c r="B276" s="20" t="str">
        <f>IF(ROW()-8&gt;Inf.!$I$10,"",ROW()-8)</f>
        <v/>
      </c>
      <c r="C276" s="21" t="str">
        <f>IF(B276&gt;Inf.!$I$10,"",VLOOKUP(B276,Rec.!C:H,3,FALSE))</f>
        <v/>
      </c>
      <c r="D276" s="21" t="str">
        <f>IF(B276&gt;Inf.!$I$10,"",VLOOKUP(B276,Rec.!C:H,4,FALSE))</f>
        <v/>
      </c>
      <c r="E276" s="20" t="str">
        <f>IF(B276&gt;Inf.!$I$10,"",VLOOKUP(B276,Rec.!C:H,5,FALSE))</f>
        <v/>
      </c>
      <c r="F276" s="20" t="str">
        <f>IF(B276&gt;Inf.!$I$10,"",VLOOKUP(B276,Rec.!C:H,6,FALSE))</f>
        <v/>
      </c>
      <c r="G276" s="50"/>
      <c r="H276" s="50"/>
      <c r="I276" s="51"/>
      <c r="J276" s="50"/>
      <c r="K276" s="22" t="str">
        <f>IFERROR(IF(B276&gt;Inf.!$I$10,"",H276),"")</f>
        <v/>
      </c>
      <c r="L276" s="8" t="str">
        <f>IFERROR(IF(Inf.!$C$10="Onsight",IF(K276="TOP",10^7+(10-I276)+(3-J276)*10,K276*10^5+(3-J276)*10),IF(K276="TOP",10^7+(3-J276)*10,K276*10^5+(3-J276)*10)),"")</f>
        <v/>
      </c>
      <c r="M276" s="8" t="str">
        <f t="shared" si="13"/>
        <v/>
      </c>
      <c r="N276" s="8" t="str">
        <f>IFERROR(M276*100+Rec.!I269,"")</f>
        <v/>
      </c>
      <c r="O276" s="8" t="str">
        <f t="shared" si="14"/>
        <v/>
      </c>
    </row>
    <row r="277" spans="1:15" ht="21.95" customHeight="1">
      <c r="A277" s="19" t="str">
        <f t="shared" si="12"/>
        <v/>
      </c>
      <c r="B277" s="20" t="str">
        <f>IF(ROW()-8&gt;Inf.!$I$10,"",ROW()-8)</f>
        <v/>
      </c>
      <c r="C277" s="21" t="str">
        <f>IF(B277&gt;Inf.!$I$10,"",VLOOKUP(B277,Rec.!C:H,3,FALSE))</f>
        <v/>
      </c>
      <c r="D277" s="21" t="str">
        <f>IF(B277&gt;Inf.!$I$10,"",VLOOKUP(B277,Rec.!C:H,4,FALSE))</f>
        <v/>
      </c>
      <c r="E277" s="20" t="str">
        <f>IF(B277&gt;Inf.!$I$10,"",VLOOKUP(B277,Rec.!C:H,5,FALSE))</f>
        <v/>
      </c>
      <c r="F277" s="20" t="str">
        <f>IF(B277&gt;Inf.!$I$10,"",VLOOKUP(B277,Rec.!C:H,6,FALSE))</f>
        <v/>
      </c>
      <c r="G277" s="50"/>
      <c r="H277" s="50"/>
      <c r="I277" s="51"/>
      <c r="J277" s="50"/>
      <c r="K277" s="22" t="str">
        <f>IFERROR(IF(B277&gt;Inf.!$I$10,"",H277),"")</f>
        <v/>
      </c>
      <c r="L277" s="8" t="str">
        <f>IFERROR(IF(Inf.!$C$10="Onsight",IF(K277="TOP",10^7+(10-I277)+(3-J277)*10,K277*10^5+(3-J277)*10),IF(K277="TOP",10^7+(3-J277)*10,K277*10^5+(3-J277)*10)),"")</f>
        <v/>
      </c>
      <c r="M277" s="8" t="str">
        <f t="shared" si="13"/>
        <v/>
      </c>
      <c r="N277" s="8" t="str">
        <f>IFERROR(M277*100+Rec.!I270,"")</f>
        <v/>
      </c>
      <c r="O277" s="8" t="str">
        <f t="shared" si="14"/>
        <v/>
      </c>
    </row>
    <row r="278" spans="1:15" ht="21.95" customHeight="1">
      <c r="A278" s="19" t="str">
        <f t="shared" si="12"/>
        <v/>
      </c>
      <c r="B278" s="20" t="str">
        <f>IF(ROW()-8&gt;Inf.!$I$10,"",ROW()-8)</f>
        <v/>
      </c>
      <c r="C278" s="21" t="str">
        <f>IF(B278&gt;Inf.!$I$10,"",VLOOKUP(B278,Rec.!C:H,3,FALSE))</f>
        <v/>
      </c>
      <c r="D278" s="21" t="str">
        <f>IF(B278&gt;Inf.!$I$10,"",VLOOKUP(B278,Rec.!C:H,4,FALSE))</f>
        <v/>
      </c>
      <c r="E278" s="20" t="str">
        <f>IF(B278&gt;Inf.!$I$10,"",VLOOKUP(B278,Rec.!C:H,5,FALSE))</f>
        <v/>
      </c>
      <c r="F278" s="20" t="str">
        <f>IF(B278&gt;Inf.!$I$10,"",VLOOKUP(B278,Rec.!C:H,6,FALSE))</f>
        <v/>
      </c>
      <c r="G278" s="50"/>
      <c r="H278" s="50"/>
      <c r="I278" s="51"/>
      <c r="J278" s="50"/>
      <c r="K278" s="22" t="str">
        <f>IFERROR(IF(B278&gt;Inf.!$I$10,"",H278),"")</f>
        <v/>
      </c>
      <c r="L278" s="8" t="str">
        <f>IFERROR(IF(Inf.!$C$10="Onsight",IF(K278="TOP",10^7+(10-I278)+(3-J278)*10,K278*10^5+(3-J278)*10),IF(K278="TOP",10^7+(3-J278)*10,K278*10^5+(3-J278)*10)),"")</f>
        <v/>
      </c>
      <c r="M278" s="8" t="str">
        <f t="shared" si="13"/>
        <v/>
      </c>
      <c r="N278" s="8" t="str">
        <f>IFERROR(M278*100+Rec.!I271,"")</f>
        <v/>
      </c>
      <c r="O278" s="8" t="str">
        <f t="shared" si="14"/>
        <v/>
      </c>
    </row>
    <row r="279" spans="1:15" ht="21.95" customHeight="1">
      <c r="A279" s="19" t="str">
        <f t="shared" si="12"/>
        <v/>
      </c>
      <c r="B279" s="20" t="str">
        <f>IF(ROW()-8&gt;Inf.!$I$10,"",ROW()-8)</f>
        <v/>
      </c>
      <c r="C279" s="21" t="str">
        <f>IF(B279&gt;Inf.!$I$10,"",VLOOKUP(B279,Rec.!C:H,3,FALSE))</f>
        <v/>
      </c>
      <c r="D279" s="21" t="str">
        <f>IF(B279&gt;Inf.!$I$10,"",VLOOKUP(B279,Rec.!C:H,4,FALSE))</f>
        <v/>
      </c>
      <c r="E279" s="20" t="str">
        <f>IF(B279&gt;Inf.!$I$10,"",VLOOKUP(B279,Rec.!C:H,5,FALSE))</f>
        <v/>
      </c>
      <c r="F279" s="20" t="str">
        <f>IF(B279&gt;Inf.!$I$10,"",VLOOKUP(B279,Rec.!C:H,6,FALSE))</f>
        <v/>
      </c>
      <c r="G279" s="50"/>
      <c r="H279" s="50"/>
      <c r="I279" s="51"/>
      <c r="J279" s="50"/>
      <c r="K279" s="22" t="str">
        <f>IFERROR(IF(B279&gt;Inf.!$I$10,"",H279),"")</f>
        <v/>
      </c>
      <c r="L279" s="8" t="str">
        <f>IFERROR(IF(Inf.!$C$10="Onsight",IF(K279="TOP",10^7+(10-I279)+(3-J279)*10,K279*10^5+(3-J279)*10),IF(K279="TOP",10^7+(3-J279)*10,K279*10^5+(3-J279)*10)),"")</f>
        <v/>
      </c>
      <c r="M279" s="8" t="str">
        <f t="shared" si="13"/>
        <v/>
      </c>
      <c r="N279" s="8" t="str">
        <f>IFERROR(M279*100+Rec.!I272,"")</f>
        <v/>
      </c>
      <c r="O279" s="8" t="str">
        <f t="shared" si="14"/>
        <v/>
      </c>
    </row>
    <row r="280" spans="1:15" ht="21.95" customHeight="1">
      <c r="A280" s="19" t="str">
        <f t="shared" si="12"/>
        <v/>
      </c>
      <c r="B280" s="20" t="str">
        <f>IF(ROW()-8&gt;Inf.!$I$10,"",ROW()-8)</f>
        <v/>
      </c>
      <c r="C280" s="21" t="str">
        <f>IF(B280&gt;Inf.!$I$10,"",VLOOKUP(B280,Rec.!C:H,3,FALSE))</f>
        <v/>
      </c>
      <c r="D280" s="21" t="str">
        <f>IF(B280&gt;Inf.!$I$10,"",VLOOKUP(B280,Rec.!C:H,4,FALSE))</f>
        <v/>
      </c>
      <c r="E280" s="20" t="str">
        <f>IF(B280&gt;Inf.!$I$10,"",VLOOKUP(B280,Rec.!C:H,5,FALSE))</f>
        <v/>
      </c>
      <c r="F280" s="20" t="str">
        <f>IF(B280&gt;Inf.!$I$10,"",VLOOKUP(B280,Rec.!C:H,6,FALSE))</f>
        <v/>
      </c>
      <c r="G280" s="50"/>
      <c r="H280" s="50"/>
      <c r="I280" s="51"/>
      <c r="J280" s="50"/>
      <c r="K280" s="22" t="str">
        <f>IFERROR(IF(B280&gt;Inf.!$I$10,"",H280),"")</f>
        <v/>
      </c>
      <c r="L280" s="8" t="str">
        <f>IFERROR(IF(Inf.!$C$10="Onsight",IF(K280="TOP",10^7+(10-I280)+(3-J280)*10,K280*10^5+(3-J280)*10),IF(K280="TOP",10^7+(3-J280)*10,K280*10^5+(3-J280)*10)),"")</f>
        <v/>
      </c>
      <c r="M280" s="8" t="str">
        <f t="shared" si="13"/>
        <v/>
      </c>
      <c r="N280" s="8" t="str">
        <f>IFERROR(M280*100+Rec.!I273,"")</f>
        <v/>
      </c>
      <c r="O280" s="8" t="str">
        <f t="shared" si="14"/>
        <v/>
      </c>
    </row>
    <row r="281" spans="1:15" ht="21.95" customHeight="1">
      <c r="A281" s="19" t="str">
        <f t="shared" si="12"/>
        <v/>
      </c>
      <c r="B281" s="20" t="str">
        <f>IF(ROW()-8&gt;Inf.!$I$10,"",ROW()-8)</f>
        <v/>
      </c>
      <c r="C281" s="21" t="str">
        <f>IF(B281&gt;Inf.!$I$10,"",VLOOKUP(B281,Rec.!C:H,3,FALSE))</f>
        <v/>
      </c>
      <c r="D281" s="21" t="str">
        <f>IF(B281&gt;Inf.!$I$10,"",VLOOKUP(B281,Rec.!C:H,4,FALSE))</f>
        <v/>
      </c>
      <c r="E281" s="20" t="str">
        <f>IF(B281&gt;Inf.!$I$10,"",VLOOKUP(B281,Rec.!C:H,5,FALSE))</f>
        <v/>
      </c>
      <c r="F281" s="20" t="str">
        <f>IF(B281&gt;Inf.!$I$10,"",VLOOKUP(B281,Rec.!C:H,6,FALSE))</f>
        <v/>
      </c>
      <c r="G281" s="50"/>
      <c r="H281" s="50"/>
      <c r="I281" s="51"/>
      <c r="J281" s="50"/>
      <c r="K281" s="22" t="str">
        <f>IFERROR(IF(B281&gt;Inf.!$I$10,"",H281),"")</f>
        <v/>
      </c>
      <c r="L281" s="8" t="str">
        <f>IFERROR(IF(Inf.!$C$10="Onsight",IF(K281="TOP",10^7+(10-I281)+(3-J281)*10,K281*10^5+(3-J281)*10),IF(K281="TOP",10^7+(3-J281)*10,K281*10^5+(3-J281)*10)),"")</f>
        <v/>
      </c>
      <c r="M281" s="8" t="str">
        <f t="shared" si="13"/>
        <v/>
      </c>
      <c r="N281" s="8" t="str">
        <f>IFERROR(M281*100+Rec.!I274,"")</f>
        <v/>
      </c>
      <c r="O281" s="8" t="str">
        <f t="shared" si="14"/>
        <v/>
      </c>
    </row>
    <row r="282" spans="1:15" ht="21.95" customHeight="1">
      <c r="A282" s="19" t="str">
        <f t="shared" si="12"/>
        <v/>
      </c>
      <c r="B282" s="20" t="str">
        <f>IF(ROW()-8&gt;Inf.!$I$10,"",ROW()-8)</f>
        <v/>
      </c>
      <c r="C282" s="21" t="str">
        <f>IF(B282&gt;Inf.!$I$10,"",VLOOKUP(B282,Rec.!C:H,3,FALSE))</f>
        <v/>
      </c>
      <c r="D282" s="21" t="str">
        <f>IF(B282&gt;Inf.!$I$10,"",VLOOKUP(B282,Rec.!C:H,4,FALSE))</f>
        <v/>
      </c>
      <c r="E282" s="20" t="str">
        <f>IF(B282&gt;Inf.!$I$10,"",VLOOKUP(B282,Rec.!C:H,5,FALSE))</f>
        <v/>
      </c>
      <c r="F282" s="20" t="str">
        <f>IF(B282&gt;Inf.!$I$10,"",VLOOKUP(B282,Rec.!C:H,6,FALSE))</f>
        <v/>
      </c>
      <c r="G282" s="50"/>
      <c r="H282" s="50"/>
      <c r="I282" s="51"/>
      <c r="J282" s="50"/>
      <c r="K282" s="22" t="str">
        <f>IFERROR(IF(B282&gt;Inf.!$I$10,"",H282),"")</f>
        <v/>
      </c>
      <c r="L282" s="8" t="str">
        <f>IFERROR(IF(Inf.!$C$10="Onsight",IF(K282="TOP",10^7+(10-I282)+(3-J282)*10,K282*10^5+(3-J282)*10),IF(K282="TOP",10^7+(3-J282)*10,K282*10^5+(3-J282)*10)),"")</f>
        <v/>
      </c>
      <c r="M282" s="8" t="str">
        <f t="shared" si="13"/>
        <v/>
      </c>
      <c r="N282" s="8" t="str">
        <f>IFERROR(M282*100+Rec.!I275,"")</f>
        <v/>
      </c>
      <c r="O282" s="8" t="str">
        <f t="shared" si="14"/>
        <v/>
      </c>
    </row>
    <row r="283" spans="1:15" ht="21.95" customHeight="1">
      <c r="A283" s="19" t="str">
        <f t="shared" si="12"/>
        <v/>
      </c>
      <c r="B283" s="20" t="str">
        <f>IF(ROW()-8&gt;Inf.!$I$10,"",ROW()-8)</f>
        <v/>
      </c>
      <c r="C283" s="21" t="str">
        <f>IF(B283&gt;Inf.!$I$10,"",VLOOKUP(B283,Rec.!C:H,3,FALSE))</f>
        <v/>
      </c>
      <c r="D283" s="21" t="str">
        <f>IF(B283&gt;Inf.!$I$10,"",VLOOKUP(B283,Rec.!C:H,4,FALSE))</f>
        <v/>
      </c>
      <c r="E283" s="20" t="str">
        <f>IF(B283&gt;Inf.!$I$10,"",VLOOKUP(B283,Rec.!C:H,5,FALSE))</f>
        <v/>
      </c>
      <c r="F283" s="20" t="str">
        <f>IF(B283&gt;Inf.!$I$10,"",VLOOKUP(B283,Rec.!C:H,6,FALSE))</f>
        <v/>
      </c>
      <c r="G283" s="50"/>
      <c r="H283" s="50"/>
      <c r="I283" s="51"/>
      <c r="J283" s="50"/>
      <c r="K283" s="22" t="str">
        <f>IFERROR(IF(B283&gt;Inf.!$I$10,"",H283),"")</f>
        <v/>
      </c>
      <c r="L283" s="8" t="str">
        <f>IFERROR(IF(Inf.!$C$10="Onsight",IF(K283="TOP",10^7+(10-I283)+(3-J283)*10,K283*10^5+(3-J283)*10),IF(K283="TOP",10^7+(3-J283)*10,K283*10^5+(3-J283)*10)),"")</f>
        <v/>
      </c>
      <c r="M283" s="8" t="str">
        <f t="shared" si="13"/>
        <v/>
      </c>
      <c r="N283" s="8" t="str">
        <f>IFERROR(M283*100+Rec.!I276,"")</f>
        <v/>
      </c>
      <c r="O283" s="8" t="str">
        <f t="shared" si="14"/>
        <v/>
      </c>
    </row>
    <row r="284" spans="1:15" ht="21.95" customHeight="1">
      <c r="A284" s="19" t="str">
        <f t="shared" si="12"/>
        <v/>
      </c>
      <c r="B284" s="20" t="str">
        <f>IF(ROW()-8&gt;Inf.!$I$10,"",ROW()-8)</f>
        <v/>
      </c>
      <c r="C284" s="21" t="str">
        <f>IF(B284&gt;Inf.!$I$10,"",VLOOKUP(B284,Rec.!C:H,3,FALSE))</f>
        <v/>
      </c>
      <c r="D284" s="21" t="str">
        <f>IF(B284&gt;Inf.!$I$10,"",VLOOKUP(B284,Rec.!C:H,4,FALSE))</f>
        <v/>
      </c>
      <c r="E284" s="20" t="str">
        <f>IF(B284&gt;Inf.!$I$10,"",VLOOKUP(B284,Rec.!C:H,5,FALSE))</f>
        <v/>
      </c>
      <c r="F284" s="20" t="str">
        <f>IF(B284&gt;Inf.!$I$10,"",VLOOKUP(B284,Rec.!C:H,6,FALSE))</f>
        <v/>
      </c>
      <c r="G284" s="50"/>
      <c r="H284" s="50"/>
      <c r="I284" s="51"/>
      <c r="J284" s="50"/>
      <c r="K284" s="22" t="str">
        <f>IFERROR(IF(B284&gt;Inf.!$I$10,"",H284),"")</f>
        <v/>
      </c>
      <c r="L284" s="8" t="str">
        <f>IFERROR(IF(Inf.!$C$10="Onsight",IF(K284="TOP",10^7+(10-I284)+(3-J284)*10,K284*10^5+(3-J284)*10),IF(K284="TOP",10^7+(3-J284)*10,K284*10^5+(3-J284)*10)),"")</f>
        <v/>
      </c>
      <c r="M284" s="8" t="str">
        <f t="shared" si="13"/>
        <v/>
      </c>
      <c r="N284" s="8" t="str">
        <f>IFERROR(M284*100+Rec.!I277,"")</f>
        <v/>
      </c>
      <c r="O284" s="8" t="str">
        <f t="shared" si="14"/>
        <v/>
      </c>
    </row>
    <row r="285" spans="1:15" ht="21.95" customHeight="1">
      <c r="A285" s="19" t="str">
        <f t="shared" si="12"/>
        <v/>
      </c>
      <c r="B285" s="20" t="str">
        <f>IF(ROW()-8&gt;Inf.!$I$10,"",ROW()-8)</f>
        <v/>
      </c>
      <c r="C285" s="21" t="str">
        <f>IF(B285&gt;Inf.!$I$10,"",VLOOKUP(B285,Rec.!C:H,3,FALSE))</f>
        <v/>
      </c>
      <c r="D285" s="21" t="str">
        <f>IF(B285&gt;Inf.!$I$10,"",VLOOKUP(B285,Rec.!C:H,4,FALSE))</f>
        <v/>
      </c>
      <c r="E285" s="20" t="str">
        <f>IF(B285&gt;Inf.!$I$10,"",VLOOKUP(B285,Rec.!C:H,5,FALSE))</f>
        <v/>
      </c>
      <c r="F285" s="20" t="str">
        <f>IF(B285&gt;Inf.!$I$10,"",VLOOKUP(B285,Rec.!C:H,6,FALSE))</f>
        <v/>
      </c>
      <c r="G285" s="50"/>
      <c r="H285" s="50"/>
      <c r="I285" s="51"/>
      <c r="J285" s="50"/>
      <c r="K285" s="22" t="str">
        <f>IFERROR(IF(B285&gt;Inf.!$I$10,"",H285),"")</f>
        <v/>
      </c>
      <c r="L285" s="8" t="str">
        <f>IFERROR(IF(Inf.!$C$10="Onsight",IF(K285="TOP",10^7+(10-I285)+(3-J285)*10,K285*10^5+(3-J285)*10),IF(K285="TOP",10^7+(3-J285)*10,K285*10^5+(3-J285)*10)),"")</f>
        <v/>
      </c>
      <c r="M285" s="8" t="str">
        <f t="shared" si="13"/>
        <v/>
      </c>
      <c r="N285" s="8" t="str">
        <f>IFERROR(M285*100+Rec.!I278,"")</f>
        <v/>
      </c>
      <c r="O285" s="8" t="str">
        <f t="shared" si="14"/>
        <v/>
      </c>
    </row>
    <row r="286" spans="1:15" ht="21.95" customHeight="1">
      <c r="A286" s="19" t="str">
        <f t="shared" si="12"/>
        <v/>
      </c>
      <c r="B286" s="20" t="str">
        <f>IF(ROW()-8&gt;Inf.!$I$10,"",ROW()-8)</f>
        <v/>
      </c>
      <c r="C286" s="21" t="str">
        <f>IF(B286&gt;Inf.!$I$10,"",VLOOKUP(B286,Rec.!C:H,3,FALSE))</f>
        <v/>
      </c>
      <c r="D286" s="21" t="str">
        <f>IF(B286&gt;Inf.!$I$10,"",VLOOKUP(B286,Rec.!C:H,4,FALSE))</f>
        <v/>
      </c>
      <c r="E286" s="20" t="str">
        <f>IF(B286&gt;Inf.!$I$10,"",VLOOKUP(B286,Rec.!C:H,5,FALSE))</f>
        <v/>
      </c>
      <c r="F286" s="20" t="str">
        <f>IF(B286&gt;Inf.!$I$10,"",VLOOKUP(B286,Rec.!C:H,6,FALSE))</f>
        <v/>
      </c>
      <c r="G286" s="50"/>
      <c r="H286" s="50"/>
      <c r="I286" s="51"/>
      <c r="J286" s="50"/>
      <c r="K286" s="22" t="str">
        <f>IFERROR(IF(B286&gt;Inf.!$I$10,"",H286),"")</f>
        <v/>
      </c>
      <c r="L286" s="8" t="str">
        <f>IFERROR(IF(Inf.!$C$10="Onsight",IF(K286="TOP",10^7+(10-I286)+(3-J286)*10,K286*10^5+(3-J286)*10),IF(K286="TOP",10^7+(3-J286)*10,K286*10^5+(3-J286)*10)),"")</f>
        <v/>
      </c>
      <c r="M286" s="8" t="str">
        <f t="shared" si="13"/>
        <v/>
      </c>
      <c r="N286" s="8" t="str">
        <f>IFERROR(M286*100+Rec.!I279,"")</f>
        <v/>
      </c>
      <c r="O286" s="8" t="str">
        <f t="shared" si="14"/>
        <v/>
      </c>
    </row>
    <row r="287" spans="1:15" ht="21.95" customHeight="1">
      <c r="A287" s="19" t="str">
        <f t="shared" si="12"/>
        <v/>
      </c>
      <c r="B287" s="20" t="str">
        <f>IF(ROW()-8&gt;Inf.!$I$10,"",ROW()-8)</f>
        <v/>
      </c>
      <c r="C287" s="21" t="str">
        <f>IF(B287&gt;Inf.!$I$10,"",VLOOKUP(B287,Rec.!C:H,3,FALSE))</f>
        <v/>
      </c>
      <c r="D287" s="21" t="str">
        <f>IF(B287&gt;Inf.!$I$10,"",VLOOKUP(B287,Rec.!C:H,4,FALSE))</f>
        <v/>
      </c>
      <c r="E287" s="20" t="str">
        <f>IF(B287&gt;Inf.!$I$10,"",VLOOKUP(B287,Rec.!C:H,5,FALSE))</f>
        <v/>
      </c>
      <c r="F287" s="20" t="str">
        <f>IF(B287&gt;Inf.!$I$10,"",VLOOKUP(B287,Rec.!C:H,6,FALSE))</f>
        <v/>
      </c>
      <c r="G287" s="50"/>
      <c r="H287" s="50"/>
      <c r="I287" s="51"/>
      <c r="J287" s="50"/>
      <c r="K287" s="22" t="str">
        <f>IFERROR(IF(B287&gt;Inf.!$I$10,"",H287),"")</f>
        <v/>
      </c>
      <c r="L287" s="8" t="str">
        <f>IFERROR(IF(Inf.!$C$10="Onsight",IF(K287="TOP",10^7+(10-I287)+(3-J287)*10,K287*10^5+(3-J287)*10),IF(K287="TOP",10^7+(3-J287)*10,K287*10^5+(3-J287)*10)),"")</f>
        <v/>
      </c>
      <c r="M287" s="8" t="str">
        <f t="shared" si="13"/>
        <v/>
      </c>
      <c r="N287" s="8" t="str">
        <f>IFERROR(M287*100+Rec.!I280,"")</f>
        <v/>
      </c>
      <c r="O287" s="8" t="str">
        <f t="shared" si="14"/>
        <v/>
      </c>
    </row>
    <row r="288" spans="1:15" ht="21.95" customHeight="1">
      <c r="A288" s="19" t="str">
        <f t="shared" si="12"/>
        <v/>
      </c>
      <c r="B288" s="20" t="str">
        <f>IF(ROW()-8&gt;Inf.!$I$10,"",ROW()-8)</f>
        <v/>
      </c>
      <c r="C288" s="21" t="str">
        <f>IF(B288&gt;Inf.!$I$10,"",VLOOKUP(B288,Rec.!C:H,3,FALSE))</f>
        <v/>
      </c>
      <c r="D288" s="21" t="str">
        <f>IF(B288&gt;Inf.!$I$10,"",VLOOKUP(B288,Rec.!C:H,4,FALSE))</f>
        <v/>
      </c>
      <c r="E288" s="20" t="str">
        <f>IF(B288&gt;Inf.!$I$10,"",VLOOKUP(B288,Rec.!C:H,5,FALSE))</f>
        <v/>
      </c>
      <c r="F288" s="20" t="str">
        <f>IF(B288&gt;Inf.!$I$10,"",VLOOKUP(B288,Rec.!C:H,6,FALSE))</f>
        <v/>
      </c>
      <c r="G288" s="50"/>
      <c r="H288" s="50"/>
      <c r="I288" s="51"/>
      <c r="J288" s="50"/>
      <c r="K288" s="22" t="str">
        <f>IFERROR(IF(B288&gt;Inf.!$I$10,"",H288),"")</f>
        <v/>
      </c>
      <c r="L288" s="8" t="str">
        <f>IFERROR(IF(Inf.!$C$10="Onsight",IF(K288="TOP",10^7+(10-I288)+(3-J288)*10,K288*10^5+(3-J288)*10),IF(K288="TOP",10^7+(3-J288)*10,K288*10^5+(3-J288)*10)),"")</f>
        <v/>
      </c>
      <c r="M288" s="8" t="str">
        <f t="shared" si="13"/>
        <v/>
      </c>
      <c r="N288" s="8" t="str">
        <f>IFERROR(M288*100+Rec.!I281,"")</f>
        <v/>
      </c>
      <c r="O288" s="8" t="str">
        <f t="shared" si="14"/>
        <v/>
      </c>
    </row>
    <row r="289" spans="1:15" ht="21.95" customHeight="1">
      <c r="A289" s="19" t="str">
        <f t="shared" si="12"/>
        <v/>
      </c>
      <c r="B289" s="20" t="str">
        <f>IF(ROW()-8&gt;Inf.!$I$10,"",ROW()-8)</f>
        <v/>
      </c>
      <c r="C289" s="21" t="str">
        <f>IF(B289&gt;Inf.!$I$10,"",VLOOKUP(B289,Rec.!C:H,3,FALSE))</f>
        <v/>
      </c>
      <c r="D289" s="21" t="str">
        <f>IF(B289&gt;Inf.!$I$10,"",VLOOKUP(B289,Rec.!C:H,4,FALSE))</f>
        <v/>
      </c>
      <c r="E289" s="20" t="str">
        <f>IF(B289&gt;Inf.!$I$10,"",VLOOKUP(B289,Rec.!C:H,5,FALSE))</f>
        <v/>
      </c>
      <c r="F289" s="20" t="str">
        <f>IF(B289&gt;Inf.!$I$10,"",VLOOKUP(B289,Rec.!C:H,6,FALSE))</f>
        <v/>
      </c>
      <c r="G289" s="50"/>
      <c r="H289" s="50"/>
      <c r="I289" s="51"/>
      <c r="J289" s="50"/>
      <c r="K289" s="22" t="str">
        <f>IFERROR(IF(B289&gt;Inf.!$I$10,"",H289),"")</f>
        <v/>
      </c>
      <c r="L289" s="8" t="str">
        <f>IFERROR(IF(Inf.!$C$10="Onsight",IF(K289="TOP",10^7+(10-I289)+(3-J289)*10,K289*10^5+(3-J289)*10),IF(K289="TOP",10^7+(3-J289)*10,K289*10^5+(3-J289)*10)),"")</f>
        <v/>
      </c>
      <c r="M289" s="8" t="str">
        <f t="shared" si="13"/>
        <v/>
      </c>
      <c r="N289" s="8" t="str">
        <f>IFERROR(M289*100+Rec.!I282,"")</f>
        <v/>
      </c>
      <c r="O289" s="8" t="str">
        <f t="shared" si="14"/>
        <v/>
      </c>
    </row>
    <row r="290" spans="1:15" ht="21.95" customHeight="1">
      <c r="A290" s="19" t="str">
        <f t="shared" si="12"/>
        <v/>
      </c>
      <c r="B290" s="20" t="str">
        <f>IF(ROW()-8&gt;Inf.!$I$10,"",ROW()-8)</f>
        <v/>
      </c>
      <c r="C290" s="21" t="str">
        <f>IF(B290&gt;Inf.!$I$10,"",VLOOKUP(B290,Rec.!C:H,3,FALSE))</f>
        <v/>
      </c>
      <c r="D290" s="21" t="str">
        <f>IF(B290&gt;Inf.!$I$10,"",VLOOKUP(B290,Rec.!C:H,4,FALSE))</f>
        <v/>
      </c>
      <c r="E290" s="20" t="str">
        <f>IF(B290&gt;Inf.!$I$10,"",VLOOKUP(B290,Rec.!C:H,5,FALSE))</f>
        <v/>
      </c>
      <c r="F290" s="20" t="str">
        <f>IF(B290&gt;Inf.!$I$10,"",VLOOKUP(B290,Rec.!C:H,6,FALSE))</f>
        <v/>
      </c>
      <c r="G290" s="50"/>
      <c r="H290" s="50"/>
      <c r="I290" s="51"/>
      <c r="J290" s="50"/>
      <c r="K290" s="22" t="str">
        <f>IFERROR(IF(B290&gt;Inf.!$I$10,"",H290),"")</f>
        <v/>
      </c>
      <c r="L290" s="8" t="str">
        <f>IFERROR(IF(Inf.!$C$10="Onsight",IF(K290="TOP",10^7+(10-I290)+(3-J290)*10,K290*10^5+(3-J290)*10),IF(K290="TOP",10^7+(3-J290)*10,K290*10^5+(3-J290)*10)),"")</f>
        <v/>
      </c>
      <c r="M290" s="8" t="str">
        <f t="shared" si="13"/>
        <v/>
      </c>
      <c r="N290" s="8" t="str">
        <f>IFERROR(M290*100+Rec.!I283,"")</f>
        <v/>
      </c>
      <c r="O290" s="8" t="str">
        <f t="shared" si="14"/>
        <v/>
      </c>
    </row>
    <row r="291" spans="1:15" ht="21.95" customHeight="1">
      <c r="A291" s="19" t="str">
        <f t="shared" si="12"/>
        <v/>
      </c>
      <c r="B291" s="20" t="str">
        <f>IF(ROW()-8&gt;Inf.!$I$10,"",ROW()-8)</f>
        <v/>
      </c>
      <c r="C291" s="21" t="str">
        <f>IF(B291&gt;Inf.!$I$10,"",VLOOKUP(B291,Rec.!C:H,3,FALSE))</f>
        <v/>
      </c>
      <c r="D291" s="21" t="str">
        <f>IF(B291&gt;Inf.!$I$10,"",VLOOKUP(B291,Rec.!C:H,4,FALSE))</f>
        <v/>
      </c>
      <c r="E291" s="20" t="str">
        <f>IF(B291&gt;Inf.!$I$10,"",VLOOKUP(B291,Rec.!C:H,5,FALSE))</f>
        <v/>
      </c>
      <c r="F291" s="20" t="str">
        <f>IF(B291&gt;Inf.!$I$10,"",VLOOKUP(B291,Rec.!C:H,6,FALSE))</f>
        <v/>
      </c>
      <c r="G291" s="50"/>
      <c r="H291" s="50"/>
      <c r="I291" s="51"/>
      <c r="J291" s="50"/>
      <c r="K291" s="22" t="str">
        <f>IFERROR(IF(B291&gt;Inf.!$I$10,"",H291),"")</f>
        <v/>
      </c>
      <c r="L291" s="8" t="str">
        <f>IFERROR(IF(Inf.!$C$10="Onsight",IF(K291="TOP",10^7+(10-I291)+(3-J291)*10,K291*10^5+(3-J291)*10),IF(K291="TOP",10^7+(3-J291)*10,K291*10^5+(3-J291)*10)),"")</f>
        <v/>
      </c>
      <c r="M291" s="8" t="str">
        <f t="shared" si="13"/>
        <v/>
      </c>
      <c r="N291" s="8" t="str">
        <f>IFERROR(M291*100+Rec.!I284,"")</f>
        <v/>
      </c>
      <c r="O291" s="8" t="str">
        <f t="shared" si="14"/>
        <v/>
      </c>
    </row>
    <row r="292" spans="1:15" ht="21.95" customHeight="1">
      <c r="A292" s="19" t="str">
        <f t="shared" si="12"/>
        <v/>
      </c>
      <c r="B292" s="20" t="str">
        <f>IF(ROW()-8&gt;Inf.!$I$10,"",ROW()-8)</f>
        <v/>
      </c>
      <c r="C292" s="21" t="str">
        <f>IF(B292&gt;Inf.!$I$10,"",VLOOKUP(B292,Rec.!C:H,3,FALSE))</f>
        <v/>
      </c>
      <c r="D292" s="21" t="str">
        <f>IF(B292&gt;Inf.!$I$10,"",VLOOKUP(B292,Rec.!C:H,4,FALSE))</f>
        <v/>
      </c>
      <c r="E292" s="20" t="str">
        <f>IF(B292&gt;Inf.!$I$10,"",VLOOKUP(B292,Rec.!C:H,5,FALSE))</f>
        <v/>
      </c>
      <c r="F292" s="20" t="str">
        <f>IF(B292&gt;Inf.!$I$10,"",VLOOKUP(B292,Rec.!C:H,6,FALSE))</f>
        <v/>
      </c>
      <c r="G292" s="50"/>
      <c r="H292" s="50"/>
      <c r="I292" s="51"/>
      <c r="J292" s="50"/>
      <c r="K292" s="22" t="str">
        <f>IFERROR(IF(B292&gt;Inf.!$I$10,"",H292),"")</f>
        <v/>
      </c>
      <c r="L292" s="8" t="str">
        <f>IFERROR(IF(Inf.!$C$10="Onsight",IF(K292="TOP",10^7+(10-I292)+(3-J292)*10,K292*10^5+(3-J292)*10),IF(K292="TOP",10^7+(3-J292)*10,K292*10^5+(3-J292)*10)),"")</f>
        <v/>
      </c>
      <c r="M292" s="8" t="str">
        <f t="shared" si="13"/>
        <v/>
      </c>
      <c r="N292" s="8" t="str">
        <f>IFERROR(M292*100+Rec.!I285,"")</f>
        <v/>
      </c>
      <c r="O292" s="8" t="str">
        <f t="shared" si="14"/>
        <v/>
      </c>
    </row>
    <row r="293" spans="1:15" ht="21.95" customHeight="1">
      <c r="A293" s="19" t="str">
        <f t="shared" si="12"/>
        <v/>
      </c>
      <c r="B293" s="20" t="str">
        <f>IF(ROW()-8&gt;Inf.!$I$10,"",ROW()-8)</f>
        <v/>
      </c>
      <c r="C293" s="21" t="str">
        <f>IF(B293&gt;Inf.!$I$10,"",VLOOKUP(B293,Rec.!C:H,3,FALSE))</f>
        <v/>
      </c>
      <c r="D293" s="21" t="str">
        <f>IF(B293&gt;Inf.!$I$10,"",VLOOKUP(B293,Rec.!C:H,4,FALSE))</f>
        <v/>
      </c>
      <c r="E293" s="20" t="str">
        <f>IF(B293&gt;Inf.!$I$10,"",VLOOKUP(B293,Rec.!C:H,5,FALSE))</f>
        <v/>
      </c>
      <c r="F293" s="20" t="str">
        <f>IF(B293&gt;Inf.!$I$10,"",VLOOKUP(B293,Rec.!C:H,6,FALSE))</f>
        <v/>
      </c>
      <c r="G293" s="50"/>
      <c r="H293" s="50"/>
      <c r="I293" s="51"/>
      <c r="J293" s="50"/>
      <c r="K293" s="22" t="str">
        <f>IFERROR(IF(B293&gt;Inf.!$I$10,"",H293),"")</f>
        <v/>
      </c>
      <c r="L293" s="8" t="str">
        <f>IFERROR(IF(Inf.!$C$10="Onsight",IF(K293="TOP",10^7+(10-I293)+(3-J293)*10,K293*10^5+(3-J293)*10),IF(K293="TOP",10^7+(3-J293)*10,K293*10^5+(3-J293)*10)),"")</f>
        <v/>
      </c>
      <c r="M293" s="8" t="str">
        <f t="shared" si="13"/>
        <v/>
      </c>
      <c r="N293" s="8" t="str">
        <f>IFERROR(M293*100+Rec.!I286,"")</f>
        <v/>
      </c>
      <c r="O293" s="8" t="str">
        <f t="shared" si="14"/>
        <v/>
      </c>
    </row>
    <row r="294" spans="1:15" ht="21.95" customHeight="1">
      <c r="A294" s="19" t="str">
        <f t="shared" si="12"/>
        <v/>
      </c>
      <c r="B294" s="20" t="str">
        <f>IF(ROW()-8&gt;Inf.!$I$10,"",ROW()-8)</f>
        <v/>
      </c>
      <c r="C294" s="21" t="str">
        <f>IF(B294&gt;Inf.!$I$10,"",VLOOKUP(B294,Rec.!C:H,3,FALSE))</f>
        <v/>
      </c>
      <c r="D294" s="21" t="str">
        <f>IF(B294&gt;Inf.!$I$10,"",VLOOKUP(B294,Rec.!C:H,4,FALSE))</f>
        <v/>
      </c>
      <c r="E294" s="20" t="str">
        <f>IF(B294&gt;Inf.!$I$10,"",VLOOKUP(B294,Rec.!C:H,5,FALSE))</f>
        <v/>
      </c>
      <c r="F294" s="20" t="str">
        <f>IF(B294&gt;Inf.!$I$10,"",VLOOKUP(B294,Rec.!C:H,6,FALSE))</f>
        <v/>
      </c>
      <c r="G294" s="50"/>
      <c r="H294" s="50"/>
      <c r="I294" s="51"/>
      <c r="J294" s="50"/>
      <c r="K294" s="22" t="str">
        <f>IFERROR(IF(B294&gt;Inf.!$I$10,"",H294),"")</f>
        <v/>
      </c>
      <c r="L294" s="8" t="str">
        <f>IFERROR(IF(Inf.!$C$10="Onsight",IF(K294="TOP",10^7+(10-I294)+(3-J294)*10,K294*10^5+(3-J294)*10),IF(K294="TOP",10^7+(3-J294)*10,K294*10^5+(3-J294)*10)),"")</f>
        <v/>
      </c>
      <c r="M294" s="8" t="str">
        <f t="shared" si="13"/>
        <v/>
      </c>
      <c r="N294" s="8" t="str">
        <f>IFERROR(M294*100+Rec.!I287,"")</f>
        <v/>
      </c>
      <c r="O294" s="8" t="str">
        <f t="shared" si="14"/>
        <v/>
      </c>
    </row>
    <row r="295" spans="1:15" ht="21.95" customHeight="1">
      <c r="A295" s="19" t="str">
        <f t="shared" si="12"/>
        <v/>
      </c>
      <c r="B295" s="20" t="str">
        <f>IF(ROW()-8&gt;Inf.!$I$10,"",ROW()-8)</f>
        <v/>
      </c>
      <c r="C295" s="21" t="str">
        <f>IF(B295&gt;Inf.!$I$10,"",VLOOKUP(B295,Rec.!C:H,3,FALSE))</f>
        <v/>
      </c>
      <c r="D295" s="21" t="str">
        <f>IF(B295&gt;Inf.!$I$10,"",VLOOKUP(B295,Rec.!C:H,4,FALSE))</f>
        <v/>
      </c>
      <c r="E295" s="20" t="str">
        <f>IF(B295&gt;Inf.!$I$10,"",VLOOKUP(B295,Rec.!C:H,5,FALSE))</f>
        <v/>
      </c>
      <c r="F295" s="20" t="str">
        <f>IF(B295&gt;Inf.!$I$10,"",VLOOKUP(B295,Rec.!C:H,6,FALSE))</f>
        <v/>
      </c>
      <c r="G295" s="50"/>
      <c r="H295" s="50"/>
      <c r="I295" s="51"/>
      <c r="J295" s="50"/>
      <c r="K295" s="22" t="str">
        <f>IFERROR(IF(B295&gt;Inf.!$I$10,"",H295),"")</f>
        <v/>
      </c>
      <c r="L295" s="8" t="str">
        <f>IFERROR(IF(Inf.!$C$10="Onsight",IF(K295="TOP",10^7+(10-I295)+(3-J295)*10,K295*10^5+(3-J295)*10),IF(K295="TOP",10^7+(3-J295)*10,K295*10^5+(3-J295)*10)),"")</f>
        <v/>
      </c>
      <c r="M295" s="8" t="str">
        <f t="shared" si="13"/>
        <v/>
      </c>
      <c r="N295" s="8" t="str">
        <f>IFERROR(M295*100+Rec.!I288,"")</f>
        <v/>
      </c>
      <c r="O295" s="8" t="str">
        <f t="shared" si="14"/>
        <v/>
      </c>
    </row>
    <row r="296" spans="1:15" ht="21.95" customHeight="1">
      <c r="A296" s="19" t="str">
        <f t="shared" si="12"/>
        <v/>
      </c>
      <c r="B296" s="20" t="str">
        <f>IF(ROW()-8&gt;Inf.!$I$10,"",ROW()-8)</f>
        <v/>
      </c>
      <c r="C296" s="21" t="str">
        <f>IF(B296&gt;Inf.!$I$10,"",VLOOKUP(B296,Rec.!C:H,3,FALSE))</f>
        <v/>
      </c>
      <c r="D296" s="21" t="str">
        <f>IF(B296&gt;Inf.!$I$10,"",VLOOKUP(B296,Rec.!C:H,4,FALSE))</f>
        <v/>
      </c>
      <c r="E296" s="20" t="str">
        <f>IF(B296&gt;Inf.!$I$10,"",VLOOKUP(B296,Rec.!C:H,5,FALSE))</f>
        <v/>
      </c>
      <c r="F296" s="20" t="str">
        <f>IF(B296&gt;Inf.!$I$10,"",VLOOKUP(B296,Rec.!C:H,6,FALSE))</f>
        <v/>
      </c>
      <c r="G296" s="50"/>
      <c r="H296" s="50"/>
      <c r="I296" s="51"/>
      <c r="J296" s="50"/>
      <c r="K296" s="22" t="str">
        <f>IFERROR(IF(B296&gt;Inf.!$I$10,"",H296),"")</f>
        <v/>
      </c>
      <c r="L296" s="8" t="str">
        <f>IFERROR(IF(Inf.!$C$10="Onsight",IF(K296="TOP",10^7+(10-I296)+(3-J296)*10,K296*10^5+(3-J296)*10),IF(K296="TOP",10^7+(3-J296)*10,K296*10^5+(3-J296)*10)),"")</f>
        <v/>
      </c>
      <c r="M296" s="8" t="str">
        <f t="shared" si="13"/>
        <v/>
      </c>
      <c r="N296" s="8" t="str">
        <f>IFERROR(M296*100+Rec.!I289,"")</f>
        <v/>
      </c>
      <c r="O296" s="8" t="str">
        <f t="shared" si="14"/>
        <v/>
      </c>
    </row>
    <row r="297" spans="1:15" ht="21.95" customHeight="1">
      <c r="A297" s="19" t="str">
        <f t="shared" si="12"/>
        <v/>
      </c>
      <c r="B297" s="20" t="str">
        <f>IF(ROW()-8&gt;Inf.!$I$10,"",ROW()-8)</f>
        <v/>
      </c>
      <c r="C297" s="21" t="str">
        <f>IF(B297&gt;Inf.!$I$10,"",VLOOKUP(B297,Rec.!C:H,3,FALSE))</f>
        <v/>
      </c>
      <c r="D297" s="21" t="str">
        <f>IF(B297&gt;Inf.!$I$10,"",VLOOKUP(B297,Rec.!C:H,4,FALSE))</f>
        <v/>
      </c>
      <c r="E297" s="20" t="str">
        <f>IF(B297&gt;Inf.!$I$10,"",VLOOKUP(B297,Rec.!C:H,5,FALSE))</f>
        <v/>
      </c>
      <c r="F297" s="20" t="str">
        <f>IF(B297&gt;Inf.!$I$10,"",VLOOKUP(B297,Rec.!C:H,6,FALSE))</f>
        <v/>
      </c>
      <c r="G297" s="50"/>
      <c r="H297" s="50"/>
      <c r="I297" s="51"/>
      <c r="J297" s="50"/>
      <c r="K297" s="22" t="str">
        <f>IFERROR(IF(B297&gt;Inf.!$I$10,"",H297),"")</f>
        <v/>
      </c>
      <c r="L297" s="8" t="str">
        <f>IFERROR(IF(Inf.!$C$10="Onsight",IF(K297="TOP",10^7+(10-I297)+(3-J297)*10,K297*10^5+(3-J297)*10),IF(K297="TOP",10^7+(3-J297)*10,K297*10^5+(3-J297)*10)),"")</f>
        <v/>
      </c>
      <c r="M297" s="8" t="str">
        <f t="shared" si="13"/>
        <v/>
      </c>
      <c r="N297" s="8" t="str">
        <f>IFERROR(M297*100+Rec.!I290,"")</f>
        <v/>
      </c>
      <c r="O297" s="8" t="str">
        <f t="shared" si="14"/>
        <v/>
      </c>
    </row>
    <row r="298" spans="1:15" ht="21.95" customHeight="1">
      <c r="A298" s="19" t="str">
        <f t="shared" si="12"/>
        <v/>
      </c>
      <c r="B298" s="20" t="str">
        <f>IF(ROW()-8&gt;Inf.!$I$10,"",ROW()-8)</f>
        <v/>
      </c>
      <c r="C298" s="21" t="str">
        <f>IF(B298&gt;Inf.!$I$10,"",VLOOKUP(B298,Rec.!C:H,3,FALSE))</f>
        <v/>
      </c>
      <c r="D298" s="21" t="str">
        <f>IF(B298&gt;Inf.!$I$10,"",VLOOKUP(B298,Rec.!C:H,4,FALSE))</f>
        <v/>
      </c>
      <c r="E298" s="20" t="str">
        <f>IF(B298&gt;Inf.!$I$10,"",VLOOKUP(B298,Rec.!C:H,5,FALSE))</f>
        <v/>
      </c>
      <c r="F298" s="20" t="str">
        <f>IF(B298&gt;Inf.!$I$10,"",VLOOKUP(B298,Rec.!C:H,6,FALSE))</f>
        <v/>
      </c>
      <c r="G298" s="50"/>
      <c r="H298" s="50"/>
      <c r="I298" s="51"/>
      <c r="J298" s="50"/>
      <c r="K298" s="22" t="str">
        <f>IFERROR(IF(B298&gt;Inf.!$I$10,"",H298),"")</f>
        <v/>
      </c>
      <c r="L298" s="8" t="str">
        <f>IFERROR(IF(Inf.!$C$10="Onsight",IF(K298="TOP",10^7+(10-I298)+(3-J298)*10,K298*10^5+(3-J298)*10),IF(K298="TOP",10^7+(3-J298)*10,K298*10^5+(3-J298)*10)),"")</f>
        <v/>
      </c>
      <c r="M298" s="8" t="str">
        <f t="shared" si="13"/>
        <v/>
      </c>
      <c r="N298" s="8" t="str">
        <f>IFERROR(M298*100+Rec.!I291,"")</f>
        <v/>
      </c>
      <c r="O298" s="8" t="str">
        <f t="shared" si="14"/>
        <v/>
      </c>
    </row>
    <row r="299" spans="1:15" ht="21.95" customHeight="1">
      <c r="A299" s="19" t="str">
        <f t="shared" si="12"/>
        <v/>
      </c>
      <c r="B299" s="20" t="str">
        <f>IF(ROW()-8&gt;Inf.!$I$10,"",ROW()-8)</f>
        <v/>
      </c>
      <c r="C299" s="21" t="str">
        <f>IF(B299&gt;Inf.!$I$10,"",VLOOKUP(B299,Rec.!C:H,3,FALSE))</f>
        <v/>
      </c>
      <c r="D299" s="21" t="str">
        <f>IF(B299&gt;Inf.!$I$10,"",VLOOKUP(B299,Rec.!C:H,4,FALSE))</f>
        <v/>
      </c>
      <c r="E299" s="20" t="str">
        <f>IF(B299&gt;Inf.!$I$10,"",VLOOKUP(B299,Rec.!C:H,5,FALSE))</f>
        <v/>
      </c>
      <c r="F299" s="20" t="str">
        <f>IF(B299&gt;Inf.!$I$10,"",VLOOKUP(B299,Rec.!C:H,6,FALSE))</f>
        <v/>
      </c>
      <c r="G299" s="50"/>
      <c r="H299" s="50"/>
      <c r="I299" s="51"/>
      <c r="J299" s="50"/>
      <c r="K299" s="22" t="str">
        <f>IFERROR(IF(B299&gt;Inf.!$I$10,"",H299),"")</f>
        <v/>
      </c>
      <c r="L299" s="8" t="str">
        <f>IFERROR(IF(Inf.!$C$10="Onsight",IF(K299="TOP",10^7+(10-I299)+(3-J299)*10,K299*10^5+(3-J299)*10),IF(K299="TOP",10^7+(3-J299)*10,K299*10^5+(3-J299)*10)),"")</f>
        <v/>
      </c>
      <c r="M299" s="8" t="str">
        <f t="shared" si="13"/>
        <v/>
      </c>
      <c r="N299" s="8" t="str">
        <f>IFERROR(M299*100+Rec.!I292,"")</f>
        <v/>
      </c>
      <c r="O299" s="8" t="str">
        <f t="shared" si="14"/>
        <v/>
      </c>
    </row>
    <row r="300" spans="1:15" ht="21.95" customHeight="1">
      <c r="A300" s="19" t="str">
        <f t="shared" si="12"/>
        <v/>
      </c>
      <c r="B300" s="20" t="str">
        <f>IF(ROW()-8&gt;Inf.!$I$10,"",ROW()-8)</f>
        <v/>
      </c>
      <c r="C300" s="21" t="str">
        <f>IF(B300&gt;Inf.!$I$10,"",VLOOKUP(B300,Rec.!C:H,3,FALSE))</f>
        <v/>
      </c>
      <c r="D300" s="21" t="str">
        <f>IF(B300&gt;Inf.!$I$10,"",VLOOKUP(B300,Rec.!C:H,4,FALSE))</f>
        <v/>
      </c>
      <c r="E300" s="20" t="str">
        <f>IF(B300&gt;Inf.!$I$10,"",VLOOKUP(B300,Rec.!C:H,5,FALSE))</f>
        <v/>
      </c>
      <c r="F300" s="20" t="str">
        <f>IF(B300&gt;Inf.!$I$10,"",VLOOKUP(B300,Rec.!C:H,6,FALSE))</f>
        <v/>
      </c>
      <c r="G300" s="50"/>
      <c r="H300" s="50"/>
      <c r="I300" s="51"/>
      <c r="J300" s="50"/>
      <c r="K300" s="22" t="str">
        <f>IFERROR(IF(B300&gt;Inf.!$I$10,"",H300),"")</f>
        <v/>
      </c>
      <c r="L300" s="8" t="str">
        <f>IFERROR(IF(Inf.!$C$10="Onsight",IF(K300="TOP",10^7+(10-I300)+(3-J300)*10,K300*10^5+(3-J300)*10),IF(K300="TOP",10^7+(3-J300)*10,K300*10^5+(3-J300)*10)),"")</f>
        <v/>
      </c>
      <c r="M300" s="8" t="str">
        <f t="shared" si="13"/>
        <v/>
      </c>
      <c r="N300" s="8" t="str">
        <f>IFERROR(M300*100+Rec.!I293,"")</f>
        <v/>
      </c>
      <c r="O300" s="8" t="str">
        <f t="shared" si="14"/>
        <v/>
      </c>
    </row>
    <row r="301" spans="1:15" ht="21.95" customHeight="1">
      <c r="A301" s="19" t="str">
        <f t="shared" si="12"/>
        <v/>
      </c>
      <c r="B301" s="20" t="str">
        <f>IF(ROW()-8&gt;Inf.!$I$10,"",ROW()-8)</f>
        <v/>
      </c>
      <c r="C301" s="21" t="str">
        <f>IF(B301&gt;Inf.!$I$10,"",VLOOKUP(B301,Rec.!C:H,3,FALSE))</f>
        <v/>
      </c>
      <c r="D301" s="21" t="str">
        <f>IF(B301&gt;Inf.!$I$10,"",VLOOKUP(B301,Rec.!C:H,4,FALSE))</f>
        <v/>
      </c>
      <c r="E301" s="20" t="str">
        <f>IF(B301&gt;Inf.!$I$10,"",VLOOKUP(B301,Rec.!C:H,5,FALSE))</f>
        <v/>
      </c>
      <c r="F301" s="20" t="str">
        <f>IF(B301&gt;Inf.!$I$10,"",VLOOKUP(B301,Rec.!C:H,6,FALSE))</f>
        <v/>
      </c>
      <c r="G301" s="50"/>
      <c r="H301" s="50"/>
      <c r="I301" s="51"/>
      <c r="J301" s="50"/>
      <c r="K301" s="22" t="str">
        <f>IFERROR(IF(B301&gt;Inf.!$I$10,"",H301),"")</f>
        <v/>
      </c>
      <c r="L301" s="8" t="str">
        <f>IFERROR(IF(Inf.!$C$10="Onsight",IF(K301="TOP",10^7+(10-I301)+(3-J301)*10,K301*10^5+(3-J301)*10),IF(K301="TOP",10^7+(3-J301)*10,K301*10^5+(3-J301)*10)),"")</f>
        <v/>
      </c>
      <c r="M301" s="8" t="str">
        <f t="shared" si="13"/>
        <v/>
      </c>
      <c r="N301" s="8" t="str">
        <f>IFERROR(M301*100+Rec.!I294,"")</f>
        <v/>
      </c>
      <c r="O301" s="8" t="str">
        <f t="shared" si="14"/>
        <v/>
      </c>
    </row>
    <row r="302" spans="1:15" ht="21.95" customHeight="1">
      <c r="A302" s="19" t="str">
        <f t="shared" si="12"/>
        <v/>
      </c>
      <c r="B302" s="20" t="str">
        <f>IF(ROW()-8&gt;Inf.!$I$10,"",ROW()-8)</f>
        <v/>
      </c>
      <c r="C302" s="21" t="str">
        <f>IF(B302&gt;Inf.!$I$10,"",VLOOKUP(B302,Rec.!C:H,3,FALSE))</f>
        <v/>
      </c>
      <c r="D302" s="21" t="str">
        <f>IF(B302&gt;Inf.!$I$10,"",VLOOKUP(B302,Rec.!C:H,4,FALSE))</f>
        <v/>
      </c>
      <c r="E302" s="20" t="str">
        <f>IF(B302&gt;Inf.!$I$10,"",VLOOKUP(B302,Rec.!C:H,5,FALSE))</f>
        <v/>
      </c>
      <c r="F302" s="20" t="str">
        <f>IF(B302&gt;Inf.!$I$10,"",VLOOKUP(B302,Rec.!C:H,6,FALSE))</f>
        <v/>
      </c>
      <c r="G302" s="50"/>
      <c r="H302" s="50"/>
      <c r="I302" s="51"/>
      <c r="J302" s="50"/>
      <c r="K302" s="22" t="str">
        <f>IFERROR(IF(B302&gt;Inf.!$I$10,"",H302),"")</f>
        <v/>
      </c>
      <c r="L302" s="8" t="str">
        <f>IFERROR(IF(Inf.!$C$10="Onsight",IF(K302="TOP",10^7+(10-I302)+(3-J302)*10,K302*10^5+(3-J302)*10),IF(K302="TOP",10^7+(3-J302)*10,K302*10^5+(3-J302)*10)),"")</f>
        <v/>
      </c>
      <c r="M302" s="8" t="str">
        <f t="shared" si="13"/>
        <v/>
      </c>
      <c r="N302" s="8" t="str">
        <f>IFERROR(M302*100+Rec.!I295,"")</f>
        <v/>
      </c>
      <c r="O302" s="8" t="str">
        <f t="shared" si="14"/>
        <v/>
      </c>
    </row>
    <row r="303" spans="1:15" ht="21.95" customHeight="1">
      <c r="A303" s="19" t="str">
        <f t="shared" si="12"/>
        <v/>
      </c>
      <c r="B303" s="20" t="str">
        <f>IF(ROW()-8&gt;Inf.!$I$10,"",ROW()-8)</f>
        <v/>
      </c>
      <c r="C303" s="21" t="str">
        <f>IF(B303&gt;Inf.!$I$10,"",VLOOKUP(B303,Rec.!C:H,3,FALSE))</f>
        <v/>
      </c>
      <c r="D303" s="21" t="str">
        <f>IF(B303&gt;Inf.!$I$10,"",VLOOKUP(B303,Rec.!C:H,4,FALSE))</f>
        <v/>
      </c>
      <c r="E303" s="20" t="str">
        <f>IF(B303&gt;Inf.!$I$10,"",VLOOKUP(B303,Rec.!C:H,5,FALSE))</f>
        <v/>
      </c>
      <c r="F303" s="20" t="str">
        <f>IF(B303&gt;Inf.!$I$10,"",VLOOKUP(B303,Rec.!C:H,6,FALSE))</f>
        <v/>
      </c>
      <c r="G303" s="50"/>
      <c r="H303" s="50"/>
      <c r="I303" s="51"/>
      <c r="J303" s="50"/>
      <c r="K303" s="22" t="str">
        <f>IFERROR(IF(B303&gt;Inf.!$I$10,"",H303),"")</f>
        <v/>
      </c>
      <c r="L303" s="8" t="str">
        <f>IFERROR(IF(Inf.!$C$10="Onsight",IF(K303="TOP",10^7+(10-I303)+(3-J303)*10,K303*10^5+(3-J303)*10),IF(K303="TOP",10^7+(3-J303)*10,K303*10^5+(3-J303)*10)),"")</f>
        <v/>
      </c>
      <c r="M303" s="8" t="str">
        <f t="shared" si="13"/>
        <v/>
      </c>
      <c r="N303" s="8" t="str">
        <f>IFERROR(M303*100+Rec.!I296,"")</f>
        <v/>
      </c>
      <c r="O303" s="8" t="str">
        <f t="shared" si="14"/>
        <v/>
      </c>
    </row>
    <row r="304" spans="1:15" ht="21.95" customHeight="1">
      <c r="A304" s="19" t="str">
        <f t="shared" si="12"/>
        <v/>
      </c>
      <c r="B304" s="20" t="str">
        <f>IF(ROW()-8&gt;Inf.!$I$10,"",ROW()-8)</f>
        <v/>
      </c>
      <c r="C304" s="21" t="str">
        <f>IF(B304&gt;Inf.!$I$10,"",VLOOKUP(B304,Rec.!C:H,3,FALSE))</f>
        <v/>
      </c>
      <c r="D304" s="21" t="str">
        <f>IF(B304&gt;Inf.!$I$10,"",VLOOKUP(B304,Rec.!C:H,4,FALSE))</f>
        <v/>
      </c>
      <c r="E304" s="20" t="str">
        <f>IF(B304&gt;Inf.!$I$10,"",VLOOKUP(B304,Rec.!C:H,5,FALSE))</f>
        <v/>
      </c>
      <c r="F304" s="20" t="str">
        <f>IF(B304&gt;Inf.!$I$10,"",VLOOKUP(B304,Rec.!C:H,6,FALSE))</f>
        <v/>
      </c>
      <c r="G304" s="50"/>
      <c r="H304" s="50"/>
      <c r="I304" s="51"/>
      <c r="J304" s="50"/>
      <c r="K304" s="22" t="str">
        <f>IFERROR(IF(B304&gt;Inf.!$I$10,"",H304),"")</f>
        <v/>
      </c>
      <c r="L304" s="8" t="str">
        <f>IFERROR(IF(Inf.!$C$10="Onsight",IF(K304="TOP",10^7+(10-I304)+(3-J304)*10,K304*10^5+(3-J304)*10),IF(K304="TOP",10^7+(3-J304)*10,K304*10^5+(3-J304)*10)),"")</f>
        <v/>
      </c>
      <c r="M304" s="8" t="str">
        <f t="shared" si="13"/>
        <v/>
      </c>
      <c r="N304" s="8" t="str">
        <f>IFERROR(M304*100+Rec.!I297,"")</f>
        <v/>
      </c>
      <c r="O304" s="8" t="str">
        <f t="shared" si="14"/>
        <v/>
      </c>
    </row>
    <row r="305" spans="1:15" ht="21.95" customHeight="1">
      <c r="A305" s="19" t="str">
        <f t="shared" si="12"/>
        <v/>
      </c>
      <c r="B305" s="20" t="str">
        <f>IF(ROW()-8&gt;Inf.!$I$10,"",ROW()-8)</f>
        <v/>
      </c>
      <c r="C305" s="21" t="str">
        <f>IF(B305&gt;Inf.!$I$10,"",VLOOKUP(B305,Rec.!C:H,3,FALSE))</f>
        <v/>
      </c>
      <c r="D305" s="21" t="str">
        <f>IF(B305&gt;Inf.!$I$10,"",VLOOKUP(B305,Rec.!C:H,4,FALSE))</f>
        <v/>
      </c>
      <c r="E305" s="20" t="str">
        <f>IF(B305&gt;Inf.!$I$10,"",VLOOKUP(B305,Rec.!C:H,5,FALSE))</f>
        <v/>
      </c>
      <c r="F305" s="20" t="str">
        <f>IF(B305&gt;Inf.!$I$10,"",VLOOKUP(B305,Rec.!C:H,6,FALSE))</f>
        <v/>
      </c>
      <c r="G305" s="50"/>
      <c r="H305" s="50"/>
      <c r="I305" s="51"/>
      <c r="J305" s="50"/>
      <c r="K305" s="22" t="str">
        <f>IFERROR(IF(B305&gt;Inf.!$I$10,"",H305),"")</f>
        <v/>
      </c>
      <c r="L305" s="8" t="str">
        <f>IFERROR(IF(Inf.!$C$10="Onsight",IF(K305="TOP",10^7+(10-I305)+(3-J305)*10,K305*10^5+(3-J305)*10),IF(K305="TOP",10^7+(3-J305)*10,K305*10^5+(3-J305)*10)),"")</f>
        <v/>
      </c>
      <c r="M305" s="8" t="str">
        <f t="shared" si="13"/>
        <v/>
      </c>
      <c r="N305" s="8" t="str">
        <f>IFERROR(M305*100+Rec.!I298,"")</f>
        <v/>
      </c>
      <c r="O305" s="8" t="str">
        <f t="shared" si="14"/>
        <v/>
      </c>
    </row>
    <row r="306" spans="1:15" ht="21.95" customHeight="1">
      <c r="A306" s="19" t="str">
        <f t="shared" si="12"/>
        <v/>
      </c>
      <c r="B306" s="20" t="str">
        <f>IF(ROW()-8&gt;Inf.!$I$10,"",ROW()-8)</f>
        <v/>
      </c>
      <c r="C306" s="21" t="str">
        <f>IF(B306&gt;Inf.!$I$10,"",VLOOKUP(B306,Rec.!C:H,3,FALSE))</f>
        <v/>
      </c>
      <c r="D306" s="21" t="str">
        <f>IF(B306&gt;Inf.!$I$10,"",VLOOKUP(B306,Rec.!C:H,4,FALSE))</f>
        <v/>
      </c>
      <c r="E306" s="20" t="str">
        <f>IF(B306&gt;Inf.!$I$10,"",VLOOKUP(B306,Rec.!C:H,5,FALSE))</f>
        <v/>
      </c>
      <c r="F306" s="20" t="str">
        <f>IF(B306&gt;Inf.!$I$10,"",VLOOKUP(B306,Rec.!C:H,6,FALSE))</f>
        <v/>
      </c>
      <c r="G306" s="50"/>
      <c r="H306" s="50"/>
      <c r="I306" s="51"/>
      <c r="J306" s="50"/>
      <c r="K306" s="22" t="str">
        <f>IFERROR(IF(B306&gt;Inf.!$I$10,"",H306),"")</f>
        <v/>
      </c>
      <c r="L306" s="8" t="str">
        <f>IFERROR(IF(Inf.!$C$10="Onsight",IF(K306="TOP",10^7+(10-I306)+(3-J306)*10,K306*10^5+(3-J306)*10),IF(K306="TOP",10^7+(3-J306)*10,K306*10^5+(3-J306)*10)),"")</f>
        <v/>
      </c>
      <c r="M306" s="8" t="str">
        <f t="shared" si="13"/>
        <v/>
      </c>
      <c r="N306" s="8" t="str">
        <f>IFERROR(M306*100+Rec.!I299,"")</f>
        <v/>
      </c>
      <c r="O306" s="8" t="str">
        <f t="shared" si="14"/>
        <v/>
      </c>
    </row>
    <row r="307" spans="1:15" ht="21.95" customHeight="1">
      <c r="A307" s="19" t="str">
        <f t="shared" si="12"/>
        <v/>
      </c>
      <c r="B307" s="20" t="str">
        <f>IF(ROW()-8&gt;Inf.!$I$10,"",ROW()-8)</f>
        <v/>
      </c>
      <c r="C307" s="21" t="str">
        <f>IF(B307&gt;Inf.!$I$10,"",VLOOKUP(B307,Rec.!C:H,3,FALSE))</f>
        <v/>
      </c>
      <c r="D307" s="21" t="str">
        <f>IF(B307&gt;Inf.!$I$10,"",VLOOKUP(B307,Rec.!C:H,4,FALSE))</f>
        <v/>
      </c>
      <c r="E307" s="20" t="str">
        <f>IF(B307&gt;Inf.!$I$10,"",VLOOKUP(B307,Rec.!C:H,5,FALSE))</f>
        <v/>
      </c>
      <c r="F307" s="20" t="str">
        <f>IF(B307&gt;Inf.!$I$10,"",VLOOKUP(B307,Rec.!C:H,6,FALSE))</f>
        <v/>
      </c>
      <c r="G307" s="50"/>
      <c r="H307" s="50"/>
      <c r="I307" s="51"/>
      <c r="J307" s="50"/>
      <c r="K307" s="22" t="str">
        <f>IFERROR(IF(B307&gt;Inf.!$I$10,"",H307),"")</f>
        <v/>
      </c>
      <c r="L307" s="8" t="str">
        <f>IFERROR(IF(Inf.!$C$10="Onsight",IF(K307="TOP",10^7+(10-I307)+(3-J307)*10,K307*10^5+(3-J307)*10),IF(K307="TOP",10^7+(3-J307)*10,K307*10^5+(3-J307)*10)),"")</f>
        <v/>
      </c>
      <c r="M307" s="8" t="str">
        <f t="shared" si="13"/>
        <v/>
      </c>
      <c r="N307" s="8" t="str">
        <f>IFERROR(M307*100+Rec.!I300,"")</f>
        <v/>
      </c>
      <c r="O307" s="8" t="str">
        <f t="shared" si="14"/>
        <v/>
      </c>
    </row>
    <row r="308" spans="1:15" ht="21.95" customHeight="1">
      <c r="A308" s="19" t="str">
        <f t="shared" si="12"/>
        <v/>
      </c>
      <c r="B308" s="20" t="str">
        <f>IF(ROW()-8&gt;Inf.!$I$10,"",ROW()-8)</f>
        <v/>
      </c>
      <c r="C308" s="21" t="str">
        <f>IF(B308&gt;Inf.!$I$10,"",VLOOKUP(B308,Rec.!C:H,3,FALSE))</f>
        <v/>
      </c>
      <c r="D308" s="21" t="str">
        <f>IF(B308&gt;Inf.!$I$10,"",VLOOKUP(B308,Rec.!C:H,4,FALSE))</f>
        <v/>
      </c>
      <c r="E308" s="20" t="str">
        <f>IF(B308&gt;Inf.!$I$10,"",VLOOKUP(B308,Rec.!C:H,5,FALSE))</f>
        <v/>
      </c>
      <c r="F308" s="20" t="str">
        <f>IF(B308&gt;Inf.!$I$10,"",VLOOKUP(B308,Rec.!C:H,6,FALSE))</f>
        <v/>
      </c>
      <c r="G308" s="50"/>
      <c r="H308" s="50"/>
      <c r="I308" s="51"/>
      <c r="J308" s="50"/>
      <c r="K308" s="22" t="str">
        <f>IFERROR(IF(B308&gt;Inf.!$I$10,"",H308),"")</f>
        <v/>
      </c>
      <c r="L308" s="8" t="str">
        <f>IFERROR(IF(Inf.!$C$10="Onsight",IF(K308="TOP",10^7+(10-I308)+(3-J308)*10,K308*10^5+(3-J308)*10),IF(K308="TOP",10^7+(3-J308)*10,K308*10^5+(3-J308)*10)),"")</f>
        <v/>
      </c>
      <c r="M308" s="8" t="str">
        <f t="shared" si="13"/>
        <v/>
      </c>
      <c r="N308" s="8" t="str">
        <f>IFERROR(M308*100+Rec.!I301,"")</f>
        <v/>
      </c>
      <c r="O308" s="8" t="str">
        <f t="shared" si="14"/>
        <v/>
      </c>
    </row>
  </sheetData>
  <mergeCells count="4">
    <mergeCell ref="B2:G2"/>
    <mergeCell ref="A1:G1"/>
    <mergeCell ref="E5:F5"/>
    <mergeCell ref="E4:F4"/>
  </mergeCells>
  <conditionalFormatting sqref="B9:K14 B26:K308 B15:G25 J15:K25">
    <cfRule type="expression" dxfId="48" priority="3">
      <formula>$B9&lt;&gt;""</formula>
    </cfRule>
  </conditionalFormatting>
  <conditionalFormatting sqref="H15:I20">
    <cfRule type="expression" dxfId="47" priority="2">
      <formula>$D15&lt;&gt;""</formula>
    </cfRule>
  </conditionalFormatting>
  <conditionalFormatting sqref="H21:I25">
    <cfRule type="expression" dxfId="46" priority="1">
      <formula>$D21&lt;&gt;""</formula>
    </cfRule>
  </conditionalFormatting>
  <dataValidations count="1">
    <dataValidation type="list" allowBlank="1" showInputMessage="1" showErrorMessage="1" sqref="J9:J308">
      <formula1>"1,2"</formula1>
    </dataValidation>
  </dataValidations>
  <pageMargins left="1.03" right="0.7" top="0.75" bottom="0.75" header="0.3" footer="0.3"/>
  <pageSetup paperSize="9" fitToHeight="0" orientation="portrait" horizontalDpi="200" verticalDpi="200" r:id="rId1"/>
  <headerFooter>
    <oddFooter xml:space="preserve">&amp;R&amp;"B Titr,Regular"&amp;10
</oddFooter>
  </headerFooter>
  <colBreaks count="1" manualBreakCount="1">
    <brk id="11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09"/>
  <sheetViews>
    <sheetView tabSelected="1" zoomScaleNormal="100" workbookViewId="0">
      <pane ySplit="8" topLeftCell="A9" activePane="bottomLeft" state="frozen"/>
      <selection pane="bottomLeft" activeCell="G9" sqref="G9"/>
    </sheetView>
  </sheetViews>
  <sheetFormatPr defaultRowHeight="15"/>
  <cols>
    <col min="1" max="1" width="5.7109375" customWidth="1"/>
    <col min="2" max="2" width="17.28515625" customWidth="1"/>
    <col min="3" max="3" width="16.42578125" customWidth="1"/>
    <col min="4" max="4" width="7.28515625" customWidth="1"/>
    <col min="5" max="5" width="8.42578125" bestFit="1" customWidth="1"/>
    <col min="6" max="6" width="8" customWidth="1"/>
    <col min="7" max="7" width="6.85546875" customWidth="1"/>
    <col min="8" max="8" width="9.42578125" bestFit="1" customWidth="1"/>
    <col min="9" max="9" width="12.7109375" style="41" customWidth="1"/>
    <col min="10" max="10" width="9.42578125" hidden="1" customWidth="1"/>
  </cols>
  <sheetData>
    <row r="1" spans="1:12" s="41" customFormat="1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147"/>
      <c r="I1" s="147"/>
      <c r="L1" s="44"/>
    </row>
    <row r="2" spans="1:12" s="41" customFormat="1" ht="18" customHeight="1">
      <c r="A2" s="146" t="str">
        <f>"Resultlist Qualification(1) "&amp;Inf.!C7 &amp;" "&amp;Inf.!C8&amp;" Lead"</f>
        <v>Resultlist Qualification(1) Women  Lead</v>
      </c>
      <c r="B2" s="146"/>
      <c r="C2" s="146"/>
      <c r="D2" s="146"/>
      <c r="E2" s="146"/>
      <c r="F2" s="146"/>
      <c r="G2" s="146"/>
      <c r="H2" s="146"/>
      <c r="I2" s="146"/>
      <c r="L2" s="44"/>
    </row>
    <row r="3" spans="1:12" s="41" customFormat="1" ht="18" customHeight="1">
      <c r="D3" s="43"/>
      <c r="E3" s="43"/>
      <c r="G3" s="56"/>
      <c r="H3" s="56"/>
      <c r="L3" s="44"/>
    </row>
    <row r="4" spans="1:12" s="41" customFormat="1" ht="18" customHeight="1">
      <c r="B4" s="80" t="s">
        <v>18</v>
      </c>
      <c r="C4" s="81" t="str">
        <f>Inf.!C5</f>
        <v xml:space="preserve">Zilina LaSkala, Slovakia </v>
      </c>
      <c r="D4" s="81"/>
      <c r="E4" s="46"/>
      <c r="F4" s="46"/>
      <c r="G4" s="46"/>
      <c r="H4" s="46"/>
      <c r="I4" s="47"/>
      <c r="L4" s="44"/>
    </row>
    <row r="5" spans="1:12" s="41" customFormat="1" ht="18" customHeight="1">
      <c r="B5" s="80" t="s">
        <v>19</v>
      </c>
      <c r="C5" s="82">
        <f>Inf.!F4</f>
        <v>44877</v>
      </c>
      <c r="D5" s="82"/>
      <c r="E5" s="46"/>
      <c r="F5" s="80" t="s">
        <v>29</v>
      </c>
      <c r="G5" s="149"/>
      <c r="H5" s="149"/>
      <c r="I5" s="47"/>
      <c r="L5" s="44"/>
    </row>
    <row r="6" spans="1:12" s="41" customFormat="1" ht="18" customHeight="1">
      <c r="B6" s="80"/>
      <c r="C6" s="82"/>
      <c r="D6" s="57"/>
      <c r="E6" s="46"/>
      <c r="F6" s="46"/>
      <c r="G6" s="46"/>
      <c r="H6" s="46"/>
      <c r="I6" s="47"/>
      <c r="L6" s="44"/>
    </row>
    <row r="7" spans="1:12" s="41" customFormat="1" ht="18" customHeight="1">
      <c r="B7" s="80"/>
      <c r="C7" s="82"/>
      <c r="D7" s="57"/>
      <c r="E7" s="46"/>
      <c r="F7" s="46"/>
      <c r="G7" s="46"/>
      <c r="H7" s="46"/>
      <c r="I7" s="47"/>
      <c r="L7" s="44"/>
    </row>
    <row r="8" spans="1:12" ht="35.1" customHeight="1">
      <c r="A8" s="37" t="s">
        <v>25</v>
      </c>
      <c r="B8" s="37" t="s">
        <v>15</v>
      </c>
      <c r="C8" s="37" t="s">
        <v>16</v>
      </c>
      <c r="D8" s="38" t="s">
        <v>45</v>
      </c>
      <c r="E8" s="37" t="s">
        <v>22</v>
      </c>
      <c r="F8" s="37" t="s">
        <v>28</v>
      </c>
      <c r="G8" s="37" t="s">
        <v>24</v>
      </c>
      <c r="H8" s="37" t="s">
        <v>41</v>
      </c>
      <c r="I8" s="16" t="s">
        <v>30</v>
      </c>
      <c r="J8" s="15" t="s">
        <v>33</v>
      </c>
      <c r="K8" s="15"/>
      <c r="L8" s="11"/>
    </row>
    <row r="9" spans="1:12" ht="21.95" customHeight="1">
      <c r="A9" s="20">
        <f>VLOOKUP(E9,Q1.SL!F:M,8,FALSE)</f>
        <v>1</v>
      </c>
      <c r="B9" s="36" t="str">
        <f>IFERROR(VLOOKUP(E9,Rec.!B:H,4,FALSE),"")</f>
        <v>Šoltesová</v>
      </c>
      <c r="C9" s="36" t="str">
        <f>IFERROR(VLOOKUP(E9,Rec.!B:H,5,FALSE),"")</f>
        <v>Maria</v>
      </c>
      <c r="D9" s="20" t="str">
        <f>IFERROR(VLOOKUP(E9,Rec.!B:H,6,FALSE),"")</f>
        <v>SVK</v>
      </c>
      <c r="E9" s="20">
        <f>IFERROR(VLOOKUP(ROW()-8,Q1.SL!A:O,6,FALSE),"")</f>
        <v>10</v>
      </c>
      <c r="F9" s="20" t="str">
        <f>VLOOKUP(E9,Q1.SL!F:M,6,FALSE)</f>
        <v>TOP</v>
      </c>
      <c r="G9" s="39">
        <f>IF(ROW()-8&gt;Inf.!$I$10,"",VLOOKUP(E9,Q1.SL!F:M,4,FALSE))</f>
        <v>5</v>
      </c>
      <c r="H9" s="20">
        <f>IF(ROW()-8&gt;Inf.!$I$10,"",VLOOKUP(E9,Q1.SL!F:M,5,FALSE))</f>
        <v>0</v>
      </c>
      <c r="I9" s="58"/>
      <c r="J9" t="str">
        <f t="shared" ref="J9:J72" ca="1" si="0">IFERROR(_xlfn.RANK.AVG(A9,A:A,1),"")</f>
        <v/>
      </c>
    </row>
    <row r="10" spans="1:12" ht="21.95" customHeight="1">
      <c r="A10" s="20">
        <f>VLOOKUP(E10,Q1.SL!F:M,8,FALSE)</f>
        <v>1</v>
      </c>
      <c r="B10" s="36" t="str">
        <f>IFERROR(VLOOKUP(E10,Rec.!B:H,4,FALSE),"")</f>
        <v>Kosek</v>
      </c>
      <c r="C10" s="36" t="str">
        <f>IFERROR(VLOOKUP(E10,Rec.!B:H,5,FALSE),"")</f>
        <v>Olga</v>
      </c>
      <c r="D10" s="20" t="str">
        <f>IFERROR(VLOOKUP(E10,Rec.!B:H,6,FALSE),"")</f>
        <v>POL</v>
      </c>
      <c r="E10" s="20">
        <f>IFERROR(VLOOKUP(ROW()-8,Q1.SL!A:O,6,FALSE),"")</f>
        <v>7</v>
      </c>
      <c r="F10" s="20" t="str">
        <f>VLOOKUP(E10,Q1.SL!F:M,6,FALSE)</f>
        <v>TOP</v>
      </c>
      <c r="G10" s="39">
        <f>IF(ROW()-8&gt;Inf.!$I$10,"",VLOOKUP(E10,Q1.SL!F:M,4,FALSE))</f>
        <v>3.48</v>
      </c>
      <c r="H10" s="20">
        <f>IF(ROW()-8&gt;Inf.!$I$10,"",VLOOKUP(E10,Q1.SL!F:M,5,FALSE))</f>
        <v>0</v>
      </c>
      <c r="I10" s="58"/>
      <c r="J10" t="str">
        <f t="shared" ca="1" si="0"/>
        <v/>
      </c>
    </row>
    <row r="11" spans="1:12" ht="21.95" customHeight="1">
      <c r="A11" s="20">
        <f>VLOOKUP(E11,Q1.SL!F:M,8,FALSE)</f>
        <v>3</v>
      </c>
      <c r="B11" s="36" t="str">
        <f>IFERROR(VLOOKUP(E11,Rec.!B:H,4,FALSE),"")</f>
        <v>Sukačová</v>
      </c>
      <c r="C11" s="36" t="str">
        <f>IFERROR(VLOOKUP(E11,Rec.!B:H,5,FALSE),"")</f>
        <v>Tereza</v>
      </c>
      <c r="D11" s="20" t="str">
        <f>IFERROR(VLOOKUP(E11,Rec.!B:H,6,FALSE),"")</f>
        <v>CZE</v>
      </c>
      <c r="E11" s="20">
        <f>IFERROR(VLOOKUP(ROW()-8,Q1.SL!A:O,6,FALSE),"")</f>
        <v>15</v>
      </c>
      <c r="F11" s="20">
        <f>VLOOKUP(E11,Q1.SL!F:M,6,FALSE)</f>
        <v>1.081</v>
      </c>
      <c r="G11" s="39">
        <f>IF(ROW()-8&gt;Inf.!$I$10,"",VLOOKUP(E11,Q1.SL!F:M,4,FALSE))</f>
        <v>0</v>
      </c>
      <c r="H11" s="20">
        <f>IF(ROW()-8&gt;Inf.!$I$10,"",VLOOKUP(E11,Q1.SL!F:M,5,FALSE))</f>
        <v>0</v>
      </c>
      <c r="I11" s="58"/>
      <c r="J11" t="str">
        <f t="shared" ca="1" si="0"/>
        <v/>
      </c>
    </row>
    <row r="12" spans="1:12" ht="21.95" customHeight="1">
      <c r="A12" s="20">
        <f>VLOOKUP(E12,Q1.SL!F:M,8,FALSE)</f>
        <v>4</v>
      </c>
      <c r="B12" s="36" t="str">
        <f>IFERROR(VLOOKUP(E12,Rec.!B:H,4,FALSE),"")</f>
        <v>Gabcikova</v>
      </c>
      <c r="C12" s="36" t="str">
        <f>IFERROR(VLOOKUP(E12,Rec.!B:H,5,FALSE),"")</f>
        <v>Rebeka</v>
      </c>
      <c r="D12" s="20" t="str">
        <f>IFERROR(VLOOKUP(E12,Rec.!B:H,6,FALSE),"")</f>
        <v>SVK</v>
      </c>
      <c r="E12" s="20">
        <f>IFERROR(VLOOKUP(ROW()-8,Q1.SL!A:O,6,FALSE),"")</f>
        <v>2</v>
      </c>
      <c r="F12" s="20">
        <f>VLOOKUP(E12,Q1.SL!F:M,6,FALSE)</f>
        <v>1.0609999999999999</v>
      </c>
      <c r="G12" s="39">
        <f>IF(ROW()-8&gt;Inf.!$I$10,"",VLOOKUP(E12,Q1.SL!F:M,4,FALSE))</f>
        <v>0</v>
      </c>
      <c r="H12" s="20">
        <f>IF(ROW()-8&gt;Inf.!$I$10,"",VLOOKUP(E12,Q1.SL!F:M,5,FALSE))</f>
        <v>0</v>
      </c>
      <c r="I12" s="58"/>
      <c r="J12" t="str">
        <f t="shared" ca="1" si="0"/>
        <v/>
      </c>
    </row>
    <row r="13" spans="1:12" ht="21.95" customHeight="1">
      <c r="A13" s="20">
        <f>VLOOKUP(E13,Q1.SL!F:M,8,FALSE)</f>
        <v>4</v>
      </c>
      <c r="B13" s="36" t="str">
        <f>IFERROR(VLOOKUP(E13,Rec.!B:H,4,FALSE),"")</f>
        <v>Vicianová</v>
      </c>
      <c r="C13" s="36" t="str">
        <f>IFERROR(VLOOKUP(E13,Rec.!B:H,5,FALSE),"")</f>
        <v>Silvia</v>
      </c>
      <c r="D13" s="20" t="str">
        <f>IFERROR(VLOOKUP(E13,Rec.!B:H,6,FALSE),"")</f>
        <v>SVK</v>
      </c>
      <c r="E13" s="20">
        <f>IFERROR(VLOOKUP(ROW()-8,Q1.SL!A:O,6,FALSE),"")</f>
        <v>19</v>
      </c>
      <c r="F13" s="20">
        <f>VLOOKUP(E13,Q1.SL!F:M,6,FALSE)</f>
        <v>1.0609999999999999</v>
      </c>
      <c r="G13" s="39">
        <f>IF(ROW()-8&gt;Inf.!$I$10,"",VLOOKUP(E13,Q1.SL!F:M,4,FALSE))</f>
        <v>0</v>
      </c>
      <c r="H13" s="20">
        <f>IF(ROW()-8&gt;Inf.!$I$10,"",VLOOKUP(E13,Q1.SL!F:M,5,FALSE))</f>
        <v>0</v>
      </c>
      <c r="I13" s="58"/>
      <c r="J13" t="str">
        <f t="shared" ca="1" si="0"/>
        <v/>
      </c>
    </row>
    <row r="14" spans="1:12" ht="21.95" customHeight="1">
      <c r="A14" s="20">
        <f>VLOOKUP(E14,Q1.SL!F:M,8,FALSE)</f>
        <v>6</v>
      </c>
      <c r="B14" s="36" t="str">
        <f>IFERROR(VLOOKUP(E14,Rec.!B:H,4,FALSE),"")</f>
        <v>Fucelova</v>
      </c>
      <c r="C14" s="36" t="str">
        <f>IFERROR(VLOOKUP(E14,Rec.!B:H,5,FALSE),"")</f>
        <v>Maria</v>
      </c>
      <c r="D14" s="20" t="str">
        <f>IFERROR(VLOOKUP(E14,Rec.!B:H,6,FALSE),"")</f>
        <v>SVK</v>
      </c>
      <c r="E14" s="20">
        <f>IFERROR(VLOOKUP(ROW()-8,Q1.SL!A:O,6,FALSE),"")</f>
        <v>23</v>
      </c>
      <c r="F14" s="20">
        <f>VLOOKUP(E14,Q1.SL!F:M,6,FALSE)</f>
        <v>1.06</v>
      </c>
      <c r="G14" s="39">
        <f>IF(ROW()-8&gt;Inf.!$I$10,"",VLOOKUP(E14,Q1.SL!F:M,4,FALSE))</f>
        <v>0</v>
      </c>
      <c r="H14" s="20">
        <f>IF(ROW()-8&gt;Inf.!$I$10,"",VLOOKUP(E14,Q1.SL!F:M,5,FALSE))</f>
        <v>0</v>
      </c>
      <c r="I14" s="58"/>
      <c r="J14" t="str">
        <f t="shared" ca="1" si="0"/>
        <v/>
      </c>
    </row>
    <row r="15" spans="1:12" ht="21.95" customHeight="1">
      <c r="A15" s="20" t="str">
        <f>VLOOKUP(E15,Q1.SL!F:M,8,FALSE)</f>
        <v/>
      </c>
      <c r="B15" s="36" t="str">
        <f>IFERROR(VLOOKUP(E15,Rec.!B:H,4,FALSE),"")</f>
        <v/>
      </c>
      <c r="C15" s="36" t="str">
        <f>IFERROR(VLOOKUP(E15,Rec.!B:H,5,FALSE),"")</f>
        <v/>
      </c>
      <c r="D15" s="20" t="str">
        <f>IFERROR(VLOOKUP(E15,Rec.!B:H,6,FALSE),"")</f>
        <v/>
      </c>
      <c r="E15" s="20" t="str">
        <f>IFERROR(VLOOKUP(ROW()-8,Q1.SL!A:O,6,FALSE),"")</f>
        <v/>
      </c>
      <c r="F15" s="20" t="str">
        <f>VLOOKUP(E15,Q1.SL!F:M,6,FALSE)</f>
        <v/>
      </c>
      <c r="G15" s="39" t="str">
        <f>IF(ROW()-8&gt;Inf.!$I$10,"",VLOOKUP(E15,Q1.SL!F:M,4,FALSE))</f>
        <v/>
      </c>
      <c r="H15" s="20" t="str">
        <f>IF(ROW()-8&gt;Inf.!$I$10,"",VLOOKUP(E15,Q1.SL!F:M,5,FALSE))</f>
        <v/>
      </c>
      <c r="I15" s="58"/>
      <c r="J15" t="str">
        <f t="shared" ca="1" si="0"/>
        <v/>
      </c>
    </row>
    <row r="16" spans="1:12" ht="21.95" customHeight="1">
      <c r="A16" s="20" t="str">
        <f>VLOOKUP(E16,Q1.SL!F:M,8,FALSE)</f>
        <v/>
      </c>
      <c r="B16" s="36" t="str">
        <f>IFERROR(VLOOKUP(E16,Rec.!B:H,4,FALSE),"")</f>
        <v/>
      </c>
      <c r="C16" s="36" t="str">
        <f>IFERROR(VLOOKUP(E16,Rec.!B:H,5,FALSE),"")</f>
        <v/>
      </c>
      <c r="D16" s="20" t="str">
        <f>IFERROR(VLOOKUP(E16,Rec.!B:H,6,FALSE),"")</f>
        <v/>
      </c>
      <c r="E16" s="20" t="str">
        <f>IFERROR(VLOOKUP(ROW()-8,Q1.SL!A:O,6,FALSE),"")</f>
        <v/>
      </c>
      <c r="F16" s="20" t="str">
        <f>VLOOKUP(E16,Q1.SL!F:M,6,FALSE)</f>
        <v/>
      </c>
      <c r="G16" s="39" t="str">
        <f>IF(ROW()-8&gt;Inf.!$I$10,"",VLOOKUP(E16,Q1.SL!F:M,4,FALSE))</f>
        <v/>
      </c>
      <c r="H16" s="20" t="str">
        <f>IF(ROW()-8&gt;Inf.!$I$10,"",VLOOKUP(E16,Q1.SL!F:M,5,FALSE))</f>
        <v/>
      </c>
      <c r="I16" s="58"/>
      <c r="J16" t="str">
        <f t="shared" ca="1" si="0"/>
        <v/>
      </c>
    </row>
    <row r="17" spans="1:10" ht="21.95" customHeight="1">
      <c r="A17" s="20" t="str">
        <f>VLOOKUP(E17,Q1.SL!F:M,8,FALSE)</f>
        <v/>
      </c>
      <c r="B17" s="36" t="str">
        <f>IFERROR(VLOOKUP(E17,Rec.!B:H,4,FALSE),"")</f>
        <v/>
      </c>
      <c r="C17" s="36" t="str">
        <f>IFERROR(VLOOKUP(E17,Rec.!B:H,5,FALSE),"")</f>
        <v/>
      </c>
      <c r="D17" s="20" t="str">
        <f>IFERROR(VLOOKUP(E17,Rec.!B:H,6,FALSE),"")</f>
        <v/>
      </c>
      <c r="E17" s="20" t="str">
        <f>IFERROR(VLOOKUP(ROW()-8,Q1.SL!A:O,6,FALSE),"")</f>
        <v/>
      </c>
      <c r="F17" s="20" t="str">
        <f>VLOOKUP(E17,Q1.SL!F:M,6,FALSE)</f>
        <v/>
      </c>
      <c r="G17" s="39" t="str">
        <f>IF(ROW()-8&gt;Inf.!$I$10,"",VLOOKUP(E17,Q1.SL!F:M,4,FALSE))</f>
        <v/>
      </c>
      <c r="H17" s="20" t="str">
        <f>IF(ROW()-8&gt;Inf.!$I$10,"",VLOOKUP(E17,Q1.SL!F:M,5,FALSE))</f>
        <v/>
      </c>
      <c r="I17" s="58"/>
      <c r="J17" t="str">
        <f t="shared" ca="1" si="0"/>
        <v/>
      </c>
    </row>
    <row r="18" spans="1:10" ht="21.95" customHeight="1">
      <c r="A18" s="20" t="str">
        <f>VLOOKUP(E18,Q1.SL!F:M,8,FALSE)</f>
        <v/>
      </c>
      <c r="B18" s="36" t="str">
        <f>IFERROR(VLOOKUP(E18,Rec.!B:H,4,FALSE),"")</f>
        <v/>
      </c>
      <c r="C18" s="36" t="str">
        <f>IFERROR(VLOOKUP(E18,Rec.!B:H,5,FALSE),"")</f>
        <v/>
      </c>
      <c r="D18" s="20" t="str">
        <f>IFERROR(VLOOKUP(E18,Rec.!B:H,6,FALSE),"")</f>
        <v/>
      </c>
      <c r="E18" s="20" t="str">
        <f>IFERROR(VLOOKUP(ROW()-8,Q1.SL!A:O,6,FALSE),"")</f>
        <v/>
      </c>
      <c r="F18" s="20" t="str">
        <f>VLOOKUP(E18,Q1.SL!F:M,6,FALSE)</f>
        <v/>
      </c>
      <c r="G18" s="39" t="str">
        <f>IF(ROW()-8&gt;Inf.!$I$10,"",VLOOKUP(E18,Q1.SL!F:M,4,FALSE))</f>
        <v/>
      </c>
      <c r="H18" s="20" t="str">
        <f>IF(ROW()-8&gt;Inf.!$I$10,"",VLOOKUP(E18,Q1.SL!F:M,5,FALSE))</f>
        <v/>
      </c>
      <c r="I18" s="58"/>
      <c r="J18" t="str">
        <f t="shared" ca="1" si="0"/>
        <v/>
      </c>
    </row>
    <row r="19" spans="1:10" ht="21.95" customHeight="1">
      <c r="A19" s="20" t="str">
        <f>VLOOKUP(E19,Q1.SL!F:M,8,FALSE)</f>
        <v/>
      </c>
      <c r="B19" s="36" t="str">
        <f>IFERROR(VLOOKUP(E19,Rec.!B:H,4,FALSE),"")</f>
        <v/>
      </c>
      <c r="C19" s="36" t="str">
        <f>IFERROR(VLOOKUP(E19,Rec.!B:H,5,FALSE),"")</f>
        <v/>
      </c>
      <c r="D19" s="20" t="str">
        <f>IFERROR(VLOOKUP(E19,Rec.!B:H,6,FALSE),"")</f>
        <v/>
      </c>
      <c r="E19" s="20" t="str">
        <f>IFERROR(VLOOKUP(ROW()-8,Q1.SL!A:O,6,FALSE),"")</f>
        <v/>
      </c>
      <c r="F19" s="20" t="str">
        <f>VLOOKUP(E19,Q1.SL!F:M,6,FALSE)</f>
        <v/>
      </c>
      <c r="G19" s="39" t="str">
        <f>IF(ROW()-8&gt;Inf.!$I$10,"",VLOOKUP(E19,Q1.SL!F:M,4,FALSE))</f>
        <v/>
      </c>
      <c r="H19" s="20" t="str">
        <f>IF(ROW()-8&gt;Inf.!$I$10,"",VLOOKUP(E19,Q1.SL!F:M,5,FALSE))</f>
        <v/>
      </c>
      <c r="I19" s="58"/>
      <c r="J19" t="str">
        <f t="shared" ca="1" si="0"/>
        <v/>
      </c>
    </row>
    <row r="20" spans="1:10" ht="21.95" customHeight="1">
      <c r="A20" s="20" t="str">
        <f>VLOOKUP(E20,Q1.SL!F:M,8,FALSE)</f>
        <v/>
      </c>
      <c r="B20" s="36" t="str">
        <f>IFERROR(VLOOKUP(E20,Rec.!B:H,4,FALSE),"")</f>
        <v/>
      </c>
      <c r="C20" s="36" t="str">
        <f>IFERROR(VLOOKUP(E20,Rec.!B:H,5,FALSE),"")</f>
        <v/>
      </c>
      <c r="D20" s="20" t="str">
        <f>IFERROR(VLOOKUP(E20,Rec.!B:H,6,FALSE),"")</f>
        <v/>
      </c>
      <c r="E20" s="20" t="str">
        <f>IFERROR(VLOOKUP(ROW()-8,Q1.SL!A:O,6,FALSE),"")</f>
        <v/>
      </c>
      <c r="F20" s="20" t="str">
        <f>VLOOKUP(E20,Q1.SL!F:M,6,FALSE)</f>
        <v/>
      </c>
      <c r="G20" s="39" t="str">
        <f>IF(ROW()-8&gt;Inf.!$I$10,"",VLOOKUP(E20,Q1.SL!F:M,4,FALSE))</f>
        <v/>
      </c>
      <c r="H20" s="20" t="str">
        <f>IF(ROW()-8&gt;Inf.!$I$10,"",VLOOKUP(E20,Q1.SL!F:M,5,FALSE))</f>
        <v/>
      </c>
      <c r="I20" s="58"/>
      <c r="J20" t="str">
        <f t="shared" ca="1" si="0"/>
        <v/>
      </c>
    </row>
    <row r="21" spans="1:10" ht="21.95" customHeight="1">
      <c r="A21" s="20" t="str">
        <f>VLOOKUP(E21,Q1.SL!F:M,8,FALSE)</f>
        <v/>
      </c>
      <c r="B21" s="36" t="str">
        <f>IFERROR(VLOOKUP(E21,Rec.!B:H,4,FALSE),"")</f>
        <v/>
      </c>
      <c r="C21" s="36" t="str">
        <f>IFERROR(VLOOKUP(E21,Rec.!B:H,5,FALSE),"")</f>
        <v/>
      </c>
      <c r="D21" s="20" t="str">
        <f>IFERROR(VLOOKUP(E21,Rec.!B:H,6,FALSE),"")</f>
        <v/>
      </c>
      <c r="E21" s="20" t="str">
        <f>IFERROR(VLOOKUP(ROW()-8,Q1.SL!A:O,6,FALSE),"")</f>
        <v/>
      </c>
      <c r="F21" s="20" t="str">
        <f>VLOOKUP(E21,Q1.SL!F:M,6,FALSE)</f>
        <v/>
      </c>
      <c r="G21" s="39" t="str">
        <f>IF(ROW()-8&gt;Inf.!$I$10,"",VLOOKUP(E21,Q1.SL!F:M,4,FALSE))</f>
        <v/>
      </c>
      <c r="H21" s="20" t="str">
        <f>IF(ROW()-8&gt;Inf.!$I$10,"",VLOOKUP(E21,Q1.SL!F:M,5,FALSE))</f>
        <v/>
      </c>
      <c r="I21" s="58"/>
      <c r="J21" t="str">
        <f t="shared" ca="1" si="0"/>
        <v/>
      </c>
    </row>
    <row r="22" spans="1:10" ht="21.95" customHeight="1">
      <c r="A22" s="20" t="str">
        <f>VLOOKUP(E22,Q1.SL!F:M,8,FALSE)</f>
        <v/>
      </c>
      <c r="B22" s="36" t="str">
        <f>IFERROR(VLOOKUP(E22,Rec.!B:H,4,FALSE),"")</f>
        <v/>
      </c>
      <c r="C22" s="36" t="str">
        <f>IFERROR(VLOOKUP(E22,Rec.!B:H,5,FALSE),"")</f>
        <v/>
      </c>
      <c r="D22" s="20" t="str">
        <f>IFERROR(VLOOKUP(E22,Rec.!B:H,6,FALSE),"")</f>
        <v/>
      </c>
      <c r="E22" s="20" t="str">
        <f>IFERROR(VLOOKUP(ROW()-8,Q1.SL!A:O,6,FALSE),"")</f>
        <v/>
      </c>
      <c r="F22" s="20" t="str">
        <f>VLOOKUP(E22,Q1.SL!F:M,6,FALSE)</f>
        <v/>
      </c>
      <c r="G22" s="39" t="str">
        <f>IF(ROW()-8&gt;Inf.!$I$10,"",VLOOKUP(E22,Q1.SL!F:M,4,FALSE))</f>
        <v/>
      </c>
      <c r="H22" s="20" t="str">
        <f>IF(ROW()-8&gt;Inf.!$I$10,"",VLOOKUP(E22,Q1.SL!F:M,5,FALSE))</f>
        <v/>
      </c>
      <c r="I22" s="58"/>
      <c r="J22" t="str">
        <f t="shared" ca="1" si="0"/>
        <v/>
      </c>
    </row>
    <row r="23" spans="1:10" ht="21.95" customHeight="1">
      <c r="A23" s="20" t="str">
        <f>VLOOKUP(E23,Q1.SL!F:M,8,FALSE)</f>
        <v/>
      </c>
      <c r="B23" s="36" t="str">
        <f>IFERROR(VLOOKUP(E23,Rec.!B:H,4,FALSE),"")</f>
        <v/>
      </c>
      <c r="C23" s="36" t="str">
        <f>IFERROR(VLOOKUP(E23,Rec.!B:H,5,FALSE),"")</f>
        <v/>
      </c>
      <c r="D23" s="20" t="str">
        <f>IFERROR(VLOOKUP(E23,Rec.!B:H,6,FALSE),"")</f>
        <v/>
      </c>
      <c r="E23" s="20" t="str">
        <f>IFERROR(VLOOKUP(ROW()-8,Q1.SL!A:O,6,FALSE),"")</f>
        <v/>
      </c>
      <c r="F23" s="20" t="str">
        <f>VLOOKUP(E23,Q1.SL!F:M,6,FALSE)</f>
        <v/>
      </c>
      <c r="G23" s="39" t="str">
        <f>IF(ROW()-8&gt;Inf.!$I$10,"",VLOOKUP(E23,Q1.SL!F:M,4,FALSE))</f>
        <v/>
      </c>
      <c r="H23" s="20" t="str">
        <f>IF(ROW()-8&gt;Inf.!$I$10,"",VLOOKUP(E23,Q1.SL!F:M,5,FALSE))</f>
        <v/>
      </c>
      <c r="I23" s="58"/>
      <c r="J23" t="str">
        <f t="shared" ca="1" si="0"/>
        <v/>
      </c>
    </row>
    <row r="24" spans="1:10" ht="21.95" customHeight="1">
      <c r="A24" s="20" t="str">
        <f>VLOOKUP(E24,Q1.SL!F:M,8,FALSE)</f>
        <v/>
      </c>
      <c r="B24" s="36" t="str">
        <f>IFERROR(VLOOKUP(E24,Rec.!B:H,4,FALSE),"")</f>
        <v/>
      </c>
      <c r="C24" s="36" t="str">
        <f>IFERROR(VLOOKUP(E24,Rec.!B:H,5,FALSE),"")</f>
        <v/>
      </c>
      <c r="D24" s="20" t="str">
        <f>IFERROR(VLOOKUP(E24,Rec.!B:H,6,FALSE),"")</f>
        <v/>
      </c>
      <c r="E24" s="20" t="str">
        <f>IFERROR(VLOOKUP(ROW()-8,Q1.SL!A:O,6,FALSE),"")</f>
        <v/>
      </c>
      <c r="F24" s="20" t="str">
        <f>VLOOKUP(E24,Q1.SL!F:M,6,FALSE)</f>
        <v/>
      </c>
      <c r="G24" s="39" t="str">
        <f>IF(ROW()-8&gt;Inf.!$I$10,"",VLOOKUP(E24,Q1.SL!F:M,4,FALSE))</f>
        <v/>
      </c>
      <c r="H24" s="20" t="str">
        <f>IF(ROW()-8&gt;Inf.!$I$10,"",VLOOKUP(E24,Q1.SL!F:M,5,FALSE))</f>
        <v/>
      </c>
      <c r="I24" s="58"/>
      <c r="J24" t="str">
        <f t="shared" ca="1" si="0"/>
        <v/>
      </c>
    </row>
    <row r="25" spans="1:10" ht="21.95" customHeight="1">
      <c r="A25" s="20" t="str">
        <f>VLOOKUP(E25,Q1.SL!F:M,8,FALSE)</f>
        <v/>
      </c>
      <c r="B25" s="36" t="str">
        <f>IFERROR(VLOOKUP(E25,Rec.!B:H,4,FALSE),"")</f>
        <v/>
      </c>
      <c r="C25" s="36" t="str">
        <f>IFERROR(VLOOKUP(E25,Rec.!B:H,5,FALSE),"")</f>
        <v/>
      </c>
      <c r="D25" s="20" t="str">
        <f>IFERROR(VLOOKUP(E25,Rec.!B:H,6,FALSE),"")</f>
        <v/>
      </c>
      <c r="E25" s="20" t="str">
        <f>IFERROR(VLOOKUP(ROW()-8,Q1.SL!A:O,6,FALSE),"")</f>
        <v/>
      </c>
      <c r="F25" s="20" t="str">
        <f>VLOOKUP(E25,Q1.SL!F:M,6,FALSE)</f>
        <v/>
      </c>
      <c r="G25" s="39" t="str">
        <f>IF(ROW()-8&gt;Inf.!$I$10,"",VLOOKUP(E25,Q1.SL!F:M,4,FALSE))</f>
        <v/>
      </c>
      <c r="H25" s="20" t="str">
        <f>IF(ROW()-8&gt;Inf.!$I$10,"",VLOOKUP(E25,Q1.SL!F:M,5,FALSE))</f>
        <v/>
      </c>
      <c r="I25" s="58"/>
      <c r="J25" t="str">
        <f t="shared" ca="1" si="0"/>
        <v/>
      </c>
    </row>
    <row r="26" spans="1:10" ht="21.95" customHeight="1">
      <c r="A26" s="20" t="str">
        <f>VLOOKUP(E26,Q1.SL!F:M,8,FALSE)</f>
        <v/>
      </c>
      <c r="B26" s="36" t="str">
        <f>IFERROR(VLOOKUP(E26,Rec.!B:H,4,FALSE),"")</f>
        <v/>
      </c>
      <c r="C26" s="36" t="str">
        <f>IFERROR(VLOOKUP(E26,Rec.!B:H,5,FALSE),"")</f>
        <v/>
      </c>
      <c r="D26" s="20" t="str">
        <f>IFERROR(VLOOKUP(E26,Rec.!B:H,6,FALSE),"")</f>
        <v/>
      </c>
      <c r="E26" s="20" t="str">
        <f>IFERROR(VLOOKUP(ROW()-8,Q1.SL!A:O,6,FALSE),"")</f>
        <v/>
      </c>
      <c r="F26" s="20" t="str">
        <f>VLOOKUP(E26,Q1.SL!F:M,6,FALSE)</f>
        <v/>
      </c>
      <c r="G26" s="39" t="str">
        <f>IF(ROW()-8&gt;Inf.!$I$10,"",VLOOKUP(E26,Q1.SL!F:M,4,FALSE))</f>
        <v/>
      </c>
      <c r="H26" s="20" t="str">
        <f>IF(ROW()-8&gt;Inf.!$I$10,"",VLOOKUP(E26,Q1.SL!F:M,5,FALSE))</f>
        <v/>
      </c>
      <c r="I26" s="58"/>
      <c r="J26" t="str">
        <f t="shared" ca="1" si="0"/>
        <v/>
      </c>
    </row>
    <row r="27" spans="1:10" ht="21.95" customHeight="1">
      <c r="A27" s="20" t="str">
        <f>VLOOKUP(E27,Q1.SL!F:M,8,FALSE)</f>
        <v/>
      </c>
      <c r="B27" s="36" t="str">
        <f>IFERROR(VLOOKUP(E27,Rec.!B:H,4,FALSE),"")</f>
        <v/>
      </c>
      <c r="C27" s="36" t="str">
        <f>IFERROR(VLOOKUP(E27,Rec.!B:H,5,FALSE),"")</f>
        <v/>
      </c>
      <c r="D27" s="20" t="str">
        <f>IFERROR(VLOOKUP(E27,Rec.!B:H,6,FALSE),"")</f>
        <v/>
      </c>
      <c r="E27" s="20" t="str">
        <f>IFERROR(VLOOKUP(ROW()-8,Q1.SL!A:O,6,FALSE),"")</f>
        <v/>
      </c>
      <c r="F27" s="20" t="str">
        <f>VLOOKUP(E27,Q1.SL!F:M,6,FALSE)</f>
        <v/>
      </c>
      <c r="G27" s="39" t="str">
        <f>IF(ROW()-8&gt;Inf.!$I$10,"",VLOOKUP(E27,Q1.SL!F:M,4,FALSE))</f>
        <v/>
      </c>
      <c r="H27" s="20" t="str">
        <f>IF(ROW()-8&gt;Inf.!$I$10,"",VLOOKUP(E27,Q1.SL!F:M,5,FALSE))</f>
        <v/>
      </c>
      <c r="I27" s="58"/>
      <c r="J27" t="str">
        <f t="shared" ca="1" si="0"/>
        <v/>
      </c>
    </row>
    <row r="28" spans="1:10" ht="21.95" customHeight="1">
      <c r="A28" s="20" t="str">
        <f>VLOOKUP(E28,Q1.SL!F:M,8,FALSE)</f>
        <v/>
      </c>
      <c r="B28" s="36" t="str">
        <f>IFERROR(VLOOKUP(E28,Rec.!B:H,4,FALSE),"")</f>
        <v/>
      </c>
      <c r="C28" s="36" t="str">
        <f>IFERROR(VLOOKUP(E28,Rec.!B:H,5,FALSE),"")</f>
        <v/>
      </c>
      <c r="D28" s="20" t="str">
        <f>IFERROR(VLOOKUP(E28,Rec.!B:H,6,FALSE),"")</f>
        <v/>
      </c>
      <c r="E28" s="20" t="str">
        <f>IFERROR(VLOOKUP(ROW()-8,Q1.SL!A:O,6,FALSE),"")</f>
        <v/>
      </c>
      <c r="F28" s="20" t="str">
        <f>VLOOKUP(E28,Q1.SL!F:M,6,FALSE)</f>
        <v/>
      </c>
      <c r="G28" s="39" t="str">
        <f>IF(ROW()-8&gt;Inf.!$I$10,"",VLOOKUP(E28,Q1.SL!F:M,4,FALSE))</f>
        <v/>
      </c>
      <c r="H28" s="20" t="str">
        <f>IF(ROW()-8&gt;Inf.!$I$10,"",VLOOKUP(E28,Q1.SL!F:M,5,FALSE))</f>
        <v/>
      </c>
      <c r="I28" s="58"/>
      <c r="J28" t="str">
        <f t="shared" ca="1" si="0"/>
        <v/>
      </c>
    </row>
    <row r="29" spans="1:10" ht="21.95" customHeight="1">
      <c r="A29" s="20" t="str">
        <f>VLOOKUP(E29,Q1.SL!F:M,8,FALSE)</f>
        <v/>
      </c>
      <c r="B29" s="36" t="str">
        <f>IFERROR(VLOOKUP(E29,Rec.!B:H,4,FALSE),"")</f>
        <v/>
      </c>
      <c r="C29" s="36" t="str">
        <f>IFERROR(VLOOKUP(E29,Rec.!B:H,5,FALSE),"")</f>
        <v/>
      </c>
      <c r="D29" s="20" t="str">
        <f>IFERROR(VLOOKUP(E29,Rec.!B:H,6,FALSE),"")</f>
        <v/>
      </c>
      <c r="E29" s="20" t="str">
        <f>IFERROR(VLOOKUP(ROW()-8,Q1.SL!A:O,6,FALSE),"")</f>
        <v/>
      </c>
      <c r="F29" s="20" t="str">
        <f>VLOOKUP(E29,Q1.SL!F:M,6,FALSE)</f>
        <v/>
      </c>
      <c r="G29" s="39" t="str">
        <f>IF(ROW()-8&gt;Inf.!$I$10,"",VLOOKUP(E29,Q1.SL!F:M,4,FALSE))</f>
        <v/>
      </c>
      <c r="H29" s="20" t="str">
        <f>IF(ROW()-8&gt;Inf.!$I$10,"",VLOOKUP(E29,Q1.SL!F:M,5,FALSE))</f>
        <v/>
      </c>
      <c r="I29" s="58"/>
      <c r="J29" t="str">
        <f t="shared" ca="1" si="0"/>
        <v/>
      </c>
    </row>
    <row r="30" spans="1:10" ht="21.95" customHeight="1">
      <c r="A30" s="20" t="str">
        <f>VLOOKUP(E30,Q1.SL!F:M,8,FALSE)</f>
        <v/>
      </c>
      <c r="B30" s="36" t="str">
        <f>IFERROR(VLOOKUP(E30,Rec.!B:H,4,FALSE),"")</f>
        <v/>
      </c>
      <c r="C30" s="36" t="str">
        <f>IFERROR(VLOOKUP(E30,Rec.!B:H,5,FALSE),"")</f>
        <v/>
      </c>
      <c r="D30" s="20" t="str">
        <f>IFERROR(VLOOKUP(E30,Rec.!B:H,6,FALSE),"")</f>
        <v/>
      </c>
      <c r="E30" s="20" t="str">
        <f>IFERROR(VLOOKUP(ROW()-8,Q1.SL!A:O,6,FALSE),"")</f>
        <v/>
      </c>
      <c r="F30" s="20" t="str">
        <f>VLOOKUP(E30,Q1.SL!F:M,6,FALSE)</f>
        <v/>
      </c>
      <c r="G30" s="39" t="str">
        <f>IF(ROW()-8&gt;Inf.!$I$10,"",VLOOKUP(E30,Q1.SL!F:M,4,FALSE))</f>
        <v/>
      </c>
      <c r="H30" s="20" t="str">
        <f>IF(ROW()-8&gt;Inf.!$I$10,"",VLOOKUP(E30,Q1.SL!F:M,5,FALSE))</f>
        <v/>
      </c>
      <c r="I30" s="58"/>
      <c r="J30" t="str">
        <f t="shared" ca="1" si="0"/>
        <v/>
      </c>
    </row>
    <row r="31" spans="1:10" ht="21.95" customHeight="1">
      <c r="A31" s="20" t="str">
        <f>VLOOKUP(E31,Q1.SL!F:M,8,FALSE)</f>
        <v/>
      </c>
      <c r="B31" s="36" t="str">
        <f>IFERROR(VLOOKUP(E31,Rec.!B:H,4,FALSE),"")</f>
        <v/>
      </c>
      <c r="C31" s="36" t="str">
        <f>IFERROR(VLOOKUP(E31,Rec.!B:H,5,FALSE),"")</f>
        <v/>
      </c>
      <c r="D31" s="20" t="str">
        <f>IFERROR(VLOOKUP(E31,Rec.!B:H,6,FALSE),"")</f>
        <v/>
      </c>
      <c r="E31" s="20" t="str">
        <f>IFERROR(VLOOKUP(ROW()-8,Q1.SL!A:O,6,FALSE),"")</f>
        <v/>
      </c>
      <c r="F31" s="20" t="str">
        <f>VLOOKUP(E31,Q1.SL!F:M,6,FALSE)</f>
        <v/>
      </c>
      <c r="G31" s="39" t="str">
        <f>IF(ROW()-8&gt;Inf.!$I$10,"",VLOOKUP(E31,Q1.SL!F:M,4,FALSE))</f>
        <v/>
      </c>
      <c r="H31" s="20" t="str">
        <f>IF(ROW()-8&gt;Inf.!$I$10,"",VLOOKUP(E31,Q1.SL!F:M,5,FALSE))</f>
        <v/>
      </c>
      <c r="I31" s="58"/>
      <c r="J31" t="str">
        <f t="shared" ca="1" si="0"/>
        <v/>
      </c>
    </row>
    <row r="32" spans="1:10" ht="21.95" customHeight="1">
      <c r="A32" s="20" t="str">
        <f>VLOOKUP(E32,Q1.SL!F:M,8,FALSE)</f>
        <v/>
      </c>
      <c r="B32" s="36" t="str">
        <f>IFERROR(VLOOKUP(E32,Rec.!B:H,4,FALSE),"")</f>
        <v/>
      </c>
      <c r="C32" s="36" t="str">
        <f>IFERROR(VLOOKUP(E32,Rec.!B:H,5,FALSE),"")</f>
        <v/>
      </c>
      <c r="D32" s="20" t="str">
        <f>IFERROR(VLOOKUP(E32,Rec.!B:H,6,FALSE),"")</f>
        <v/>
      </c>
      <c r="E32" s="20" t="str">
        <f>IFERROR(VLOOKUP(ROW()-8,Q1.SL!A:O,6,FALSE),"")</f>
        <v/>
      </c>
      <c r="F32" s="20" t="str">
        <f>VLOOKUP(E32,Q1.SL!F:M,6,FALSE)</f>
        <v/>
      </c>
      <c r="G32" s="39" t="str">
        <f>IF(ROW()-8&gt;Inf.!$I$10,"",VLOOKUP(E32,Q1.SL!F:M,4,FALSE))</f>
        <v/>
      </c>
      <c r="H32" s="20" t="str">
        <f>IF(ROW()-8&gt;Inf.!$I$10,"",VLOOKUP(E32,Q1.SL!F:M,5,FALSE))</f>
        <v/>
      </c>
      <c r="I32" s="58"/>
      <c r="J32" t="str">
        <f t="shared" ca="1" si="0"/>
        <v/>
      </c>
    </row>
    <row r="33" spans="1:10" ht="21.95" customHeight="1">
      <c r="A33" s="20" t="str">
        <f>VLOOKUP(E33,Q1.SL!F:M,8,FALSE)</f>
        <v/>
      </c>
      <c r="B33" s="36" t="str">
        <f>IFERROR(VLOOKUP(E33,Rec.!B:H,4,FALSE),"")</f>
        <v/>
      </c>
      <c r="C33" s="36" t="str">
        <f>IFERROR(VLOOKUP(E33,Rec.!B:H,5,FALSE),"")</f>
        <v/>
      </c>
      <c r="D33" s="20" t="str">
        <f>IFERROR(VLOOKUP(E33,Rec.!B:H,6,FALSE),"")</f>
        <v/>
      </c>
      <c r="E33" s="20" t="str">
        <f>IFERROR(VLOOKUP(ROW()-8,Q1.SL!A:O,6,FALSE),"")</f>
        <v/>
      </c>
      <c r="F33" s="20" t="str">
        <f>VLOOKUP(E33,Q1.SL!F:M,6,FALSE)</f>
        <v/>
      </c>
      <c r="G33" s="39" t="str">
        <f>IF(ROW()-8&gt;Inf.!$I$10,"",VLOOKUP(E33,Q1.SL!F:M,4,FALSE))</f>
        <v/>
      </c>
      <c r="H33" s="20" t="str">
        <f>IF(ROW()-8&gt;Inf.!$I$10,"",VLOOKUP(E33,Q1.SL!F:M,5,FALSE))</f>
        <v/>
      </c>
      <c r="I33" s="58"/>
      <c r="J33" t="str">
        <f t="shared" ca="1" si="0"/>
        <v/>
      </c>
    </row>
    <row r="34" spans="1:10" ht="21.95" customHeight="1">
      <c r="A34" s="20" t="str">
        <f>VLOOKUP(E34,Q1.SL!F:M,8,FALSE)</f>
        <v/>
      </c>
      <c r="B34" s="36" t="str">
        <f>IFERROR(VLOOKUP(E34,Rec.!B:H,4,FALSE),"")</f>
        <v/>
      </c>
      <c r="C34" s="36" t="str">
        <f>IFERROR(VLOOKUP(E34,Rec.!B:H,5,FALSE),"")</f>
        <v/>
      </c>
      <c r="D34" s="20" t="str">
        <f>IFERROR(VLOOKUP(E34,Rec.!B:H,6,FALSE),"")</f>
        <v/>
      </c>
      <c r="E34" s="20" t="str">
        <f>IFERROR(VLOOKUP(ROW()-8,Q1.SL!A:O,6,FALSE),"")</f>
        <v/>
      </c>
      <c r="F34" s="20" t="str">
        <f>VLOOKUP(E34,Q1.SL!F:M,6,FALSE)</f>
        <v/>
      </c>
      <c r="G34" s="39" t="str">
        <f>IF(ROW()-8&gt;Inf.!$I$10,"",VLOOKUP(E34,Q1.SL!F:M,4,FALSE))</f>
        <v/>
      </c>
      <c r="H34" s="20" t="str">
        <f>IF(ROW()-8&gt;Inf.!$I$10,"",VLOOKUP(E34,Q1.SL!F:M,5,FALSE))</f>
        <v/>
      </c>
      <c r="I34" s="58"/>
      <c r="J34" t="str">
        <f t="shared" ca="1" si="0"/>
        <v/>
      </c>
    </row>
    <row r="35" spans="1:10" ht="21.95" customHeight="1">
      <c r="A35" s="20" t="str">
        <f>VLOOKUP(E35,Q1.SL!F:M,8,FALSE)</f>
        <v/>
      </c>
      <c r="B35" s="36" t="str">
        <f>IFERROR(VLOOKUP(E35,Rec.!B:H,4,FALSE),"")</f>
        <v/>
      </c>
      <c r="C35" s="36" t="str">
        <f>IFERROR(VLOOKUP(E35,Rec.!B:H,5,FALSE),"")</f>
        <v/>
      </c>
      <c r="D35" s="20" t="str">
        <f>IFERROR(VLOOKUP(E35,Rec.!B:H,6,FALSE),"")</f>
        <v/>
      </c>
      <c r="E35" s="20" t="str">
        <f>IFERROR(VLOOKUP(ROW()-8,Q1.SL!A:O,6,FALSE),"")</f>
        <v/>
      </c>
      <c r="F35" s="20" t="str">
        <f>VLOOKUP(E35,Q1.SL!F:M,6,FALSE)</f>
        <v/>
      </c>
      <c r="G35" s="39" t="str">
        <f>IF(ROW()-8&gt;Inf.!$I$10,"",VLOOKUP(E35,Q1.SL!F:M,4,FALSE))</f>
        <v/>
      </c>
      <c r="H35" s="20" t="str">
        <f>IF(ROW()-8&gt;Inf.!$I$10,"",VLOOKUP(E35,Q1.SL!F:M,5,FALSE))</f>
        <v/>
      </c>
      <c r="I35" s="58"/>
      <c r="J35" t="str">
        <f t="shared" ca="1" si="0"/>
        <v/>
      </c>
    </row>
    <row r="36" spans="1:10" ht="21.95" customHeight="1">
      <c r="A36" s="20" t="str">
        <f>VLOOKUP(E36,Q1.SL!F:M,8,FALSE)</f>
        <v/>
      </c>
      <c r="B36" s="36" t="str">
        <f>IFERROR(VLOOKUP(E36,Rec.!B:H,4,FALSE),"")</f>
        <v/>
      </c>
      <c r="C36" s="36" t="str">
        <f>IFERROR(VLOOKUP(E36,Rec.!B:H,5,FALSE),"")</f>
        <v/>
      </c>
      <c r="D36" s="20" t="str">
        <f>IFERROR(VLOOKUP(E36,Rec.!B:H,6,FALSE),"")</f>
        <v/>
      </c>
      <c r="E36" s="20" t="str">
        <f>IFERROR(VLOOKUP(ROW()-8,Q1.SL!A:O,6,FALSE),"")</f>
        <v/>
      </c>
      <c r="F36" s="20" t="str">
        <f>VLOOKUP(E36,Q1.SL!F:M,6,FALSE)</f>
        <v/>
      </c>
      <c r="G36" s="39" t="str">
        <f>IF(ROW()-8&gt;Inf.!$I$10,"",VLOOKUP(E36,Q1.SL!F:M,4,FALSE))</f>
        <v/>
      </c>
      <c r="H36" s="20" t="str">
        <f>IF(ROW()-8&gt;Inf.!$I$10,"",VLOOKUP(E36,Q1.SL!F:M,5,FALSE))</f>
        <v/>
      </c>
      <c r="I36" s="58"/>
      <c r="J36" t="str">
        <f t="shared" ca="1" si="0"/>
        <v/>
      </c>
    </row>
    <row r="37" spans="1:10" ht="21.95" customHeight="1">
      <c r="A37" s="20" t="str">
        <f>VLOOKUP(E37,Q1.SL!F:M,8,FALSE)</f>
        <v/>
      </c>
      <c r="B37" s="36" t="str">
        <f>IFERROR(VLOOKUP(E37,Rec.!B:H,4,FALSE),"")</f>
        <v/>
      </c>
      <c r="C37" s="36" t="str">
        <f>IFERROR(VLOOKUP(E37,Rec.!B:H,5,FALSE),"")</f>
        <v/>
      </c>
      <c r="D37" s="20" t="str">
        <f>IFERROR(VLOOKUP(E37,Rec.!B:H,6,FALSE),"")</f>
        <v/>
      </c>
      <c r="E37" s="20" t="str">
        <f>IFERROR(VLOOKUP(ROW()-8,Q1.SL!A:O,6,FALSE),"")</f>
        <v/>
      </c>
      <c r="F37" s="20" t="str">
        <f>VLOOKUP(E37,Q1.SL!F:M,6,FALSE)</f>
        <v/>
      </c>
      <c r="G37" s="39" t="str">
        <f>IF(ROW()-8&gt;Inf.!$I$10,"",VLOOKUP(E37,Q1.SL!F:M,4,FALSE))</f>
        <v/>
      </c>
      <c r="H37" s="20" t="str">
        <f>IF(ROW()-8&gt;Inf.!$I$10,"",VLOOKUP(E37,Q1.SL!F:M,5,FALSE))</f>
        <v/>
      </c>
      <c r="I37" s="58"/>
      <c r="J37" t="str">
        <f t="shared" ca="1" si="0"/>
        <v/>
      </c>
    </row>
    <row r="38" spans="1:10" ht="21.95" customHeight="1">
      <c r="A38" s="20" t="str">
        <f>VLOOKUP(E38,Q1.SL!F:M,8,FALSE)</f>
        <v/>
      </c>
      <c r="B38" s="36" t="str">
        <f>IFERROR(VLOOKUP(E38,Rec.!B:H,4,FALSE),"")</f>
        <v/>
      </c>
      <c r="C38" s="36" t="str">
        <f>IFERROR(VLOOKUP(E38,Rec.!B:H,5,FALSE),"")</f>
        <v/>
      </c>
      <c r="D38" s="20" t="str">
        <f>IFERROR(VLOOKUP(E38,Rec.!B:H,6,FALSE),"")</f>
        <v/>
      </c>
      <c r="E38" s="20" t="str">
        <f>IFERROR(VLOOKUP(ROW()-8,Q1.SL!A:O,6,FALSE),"")</f>
        <v/>
      </c>
      <c r="F38" s="20" t="str">
        <f>VLOOKUP(E38,Q1.SL!F:M,6,FALSE)</f>
        <v/>
      </c>
      <c r="G38" s="39" t="str">
        <f>IF(ROW()-8&gt;Inf.!$I$10,"",VLOOKUP(E38,Q1.SL!F:M,4,FALSE))</f>
        <v/>
      </c>
      <c r="H38" s="20" t="str">
        <f>IF(ROW()-8&gt;Inf.!$I$10,"",VLOOKUP(E38,Q1.SL!F:M,5,FALSE))</f>
        <v/>
      </c>
      <c r="I38" s="58"/>
      <c r="J38" t="str">
        <f t="shared" ca="1" si="0"/>
        <v/>
      </c>
    </row>
    <row r="39" spans="1:10" ht="21.95" customHeight="1">
      <c r="A39" s="20" t="str">
        <f>VLOOKUP(E39,Q1.SL!F:M,8,FALSE)</f>
        <v/>
      </c>
      <c r="B39" s="36" t="str">
        <f>IFERROR(VLOOKUP(E39,Rec.!B:H,4,FALSE),"")</f>
        <v/>
      </c>
      <c r="C39" s="36" t="str">
        <f>IFERROR(VLOOKUP(E39,Rec.!B:H,5,FALSE),"")</f>
        <v/>
      </c>
      <c r="D39" s="20" t="str">
        <f>IFERROR(VLOOKUP(E39,Rec.!B:H,6,FALSE),"")</f>
        <v/>
      </c>
      <c r="E39" s="20" t="str">
        <f>IFERROR(VLOOKUP(ROW()-8,Q1.SL!A:O,6,FALSE),"")</f>
        <v/>
      </c>
      <c r="F39" s="20" t="str">
        <f>VLOOKUP(E39,Q1.SL!F:M,6,FALSE)</f>
        <v/>
      </c>
      <c r="G39" s="39" t="str">
        <f>IF(ROW()-8&gt;Inf.!$I$10,"",VLOOKUP(E39,Q1.SL!F:M,4,FALSE))</f>
        <v/>
      </c>
      <c r="H39" s="20" t="str">
        <f>IF(ROW()-8&gt;Inf.!$I$10,"",VLOOKUP(E39,Q1.SL!F:M,5,FALSE))</f>
        <v/>
      </c>
      <c r="I39" s="58"/>
      <c r="J39" t="str">
        <f t="shared" ca="1" si="0"/>
        <v/>
      </c>
    </row>
    <row r="40" spans="1:10" ht="21.95" customHeight="1">
      <c r="A40" s="20" t="str">
        <f>VLOOKUP(E40,Q1.SL!F:M,8,FALSE)</f>
        <v/>
      </c>
      <c r="B40" s="36" t="str">
        <f>IFERROR(VLOOKUP(E40,Rec.!B:H,4,FALSE),"")</f>
        <v/>
      </c>
      <c r="C40" s="36" t="str">
        <f>IFERROR(VLOOKUP(E40,Rec.!B:H,5,FALSE),"")</f>
        <v/>
      </c>
      <c r="D40" s="20" t="str">
        <f>IFERROR(VLOOKUP(E40,Rec.!B:H,6,FALSE),"")</f>
        <v/>
      </c>
      <c r="E40" s="20" t="str">
        <f>IFERROR(VLOOKUP(ROW()-8,Q1.SL!A:O,6,FALSE),"")</f>
        <v/>
      </c>
      <c r="F40" s="20" t="str">
        <f>VLOOKUP(E40,Q1.SL!F:M,6,FALSE)</f>
        <v/>
      </c>
      <c r="G40" s="39" t="str">
        <f>IF(ROW()-8&gt;Inf.!$I$10,"",VLOOKUP(E40,Q1.SL!F:M,4,FALSE))</f>
        <v/>
      </c>
      <c r="H40" s="20" t="str">
        <f>IF(ROW()-8&gt;Inf.!$I$10,"",VLOOKUP(E40,Q1.SL!F:M,5,FALSE))</f>
        <v/>
      </c>
      <c r="I40" s="58"/>
      <c r="J40" t="str">
        <f t="shared" ca="1" si="0"/>
        <v/>
      </c>
    </row>
    <row r="41" spans="1:10" ht="21.95" customHeight="1">
      <c r="A41" s="20" t="str">
        <f>VLOOKUP(E41,Q1.SL!F:M,8,FALSE)</f>
        <v/>
      </c>
      <c r="B41" s="36" t="str">
        <f>IFERROR(VLOOKUP(E41,Rec.!B:H,4,FALSE),"")</f>
        <v/>
      </c>
      <c r="C41" s="36" t="str">
        <f>IFERROR(VLOOKUP(E41,Rec.!B:H,5,FALSE),"")</f>
        <v/>
      </c>
      <c r="D41" s="20" t="str">
        <f>IFERROR(VLOOKUP(E41,Rec.!B:H,6,FALSE),"")</f>
        <v/>
      </c>
      <c r="E41" s="20" t="str">
        <f>IFERROR(VLOOKUP(ROW()-8,Q1.SL!A:O,6,FALSE),"")</f>
        <v/>
      </c>
      <c r="F41" s="20" t="str">
        <f>VLOOKUP(E41,Q1.SL!F:M,6,FALSE)</f>
        <v/>
      </c>
      <c r="G41" s="39" t="str">
        <f>IF(ROW()-8&gt;Inf.!$I$10,"",VLOOKUP(E41,Q1.SL!F:M,4,FALSE))</f>
        <v/>
      </c>
      <c r="H41" s="20" t="str">
        <f>IF(ROW()-8&gt;Inf.!$I$10,"",VLOOKUP(E41,Q1.SL!F:M,5,FALSE))</f>
        <v/>
      </c>
      <c r="I41" s="58"/>
      <c r="J41" t="str">
        <f t="shared" ca="1" si="0"/>
        <v/>
      </c>
    </row>
    <row r="42" spans="1:10" ht="21.95" customHeight="1">
      <c r="A42" s="20" t="str">
        <f>VLOOKUP(E42,Q1.SL!F:M,8,FALSE)</f>
        <v/>
      </c>
      <c r="B42" s="36" t="str">
        <f>IFERROR(VLOOKUP(E42,Rec.!B:H,4,FALSE),"")</f>
        <v/>
      </c>
      <c r="C42" s="36" t="str">
        <f>IFERROR(VLOOKUP(E42,Rec.!B:H,5,FALSE),"")</f>
        <v/>
      </c>
      <c r="D42" s="20" t="str">
        <f>IFERROR(VLOOKUP(E42,Rec.!B:H,6,FALSE),"")</f>
        <v/>
      </c>
      <c r="E42" s="20" t="str">
        <f>IFERROR(VLOOKUP(ROW()-8,Q1.SL!A:O,6,FALSE),"")</f>
        <v/>
      </c>
      <c r="F42" s="20" t="str">
        <f>VLOOKUP(E42,Q1.SL!F:M,6,FALSE)</f>
        <v/>
      </c>
      <c r="G42" s="39" t="str">
        <f>IF(ROW()-8&gt;Inf.!$I$10,"",VLOOKUP(E42,Q1.SL!F:M,4,FALSE))</f>
        <v/>
      </c>
      <c r="H42" s="20" t="str">
        <f>IF(ROW()-8&gt;Inf.!$I$10,"",VLOOKUP(E42,Q1.SL!F:M,5,FALSE))</f>
        <v/>
      </c>
      <c r="I42" s="58"/>
      <c r="J42" t="str">
        <f t="shared" ca="1" si="0"/>
        <v/>
      </c>
    </row>
    <row r="43" spans="1:10" ht="21.95" customHeight="1">
      <c r="A43" s="20" t="str">
        <f>VLOOKUP(E43,Q1.SL!F:M,8,FALSE)</f>
        <v/>
      </c>
      <c r="B43" s="36" t="str">
        <f>IFERROR(VLOOKUP(E43,Rec.!B:H,4,FALSE),"")</f>
        <v/>
      </c>
      <c r="C43" s="36" t="str">
        <f>IFERROR(VLOOKUP(E43,Rec.!B:H,5,FALSE),"")</f>
        <v/>
      </c>
      <c r="D43" s="20" t="str">
        <f>IFERROR(VLOOKUP(E43,Rec.!B:H,6,FALSE),"")</f>
        <v/>
      </c>
      <c r="E43" s="20" t="str">
        <f>IFERROR(VLOOKUP(ROW()-8,Q1.SL!A:O,6,FALSE),"")</f>
        <v/>
      </c>
      <c r="F43" s="20" t="str">
        <f>VLOOKUP(E43,Q1.SL!F:M,6,FALSE)</f>
        <v/>
      </c>
      <c r="G43" s="39" t="str">
        <f>IF(ROW()-8&gt;Inf.!$I$10,"",VLOOKUP(E43,Q1.SL!F:M,4,FALSE))</f>
        <v/>
      </c>
      <c r="H43" s="20" t="str">
        <f>IF(ROW()-8&gt;Inf.!$I$10,"",VLOOKUP(E43,Q1.SL!F:M,5,FALSE))</f>
        <v/>
      </c>
      <c r="I43" s="58"/>
      <c r="J43" t="str">
        <f t="shared" ca="1" si="0"/>
        <v/>
      </c>
    </row>
    <row r="44" spans="1:10" ht="21.95" customHeight="1">
      <c r="A44" s="20" t="str">
        <f>VLOOKUP(E44,Q1.SL!F:M,8,FALSE)</f>
        <v/>
      </c>
      <c r="B44" s="36" t="str">
        <f>IFERROR(VLOOKUP(E44,Rec.!B:H,4,FALSE),"")</f>
        <v/>
      </c>
      <c r="C44" s="36" t="str">
        <f>IFERROR(VLOOKUP(E44,Rec.!B:H,5,FALSE),"")</f>
        <v/>
      </c>
      <c r="D44" s="20" t="str">
        <f>IFERROR(VLOOKUP(E44,Rec.!B:H,6,FALSE),"")</f>
        <v/>
      </c>
      <c r="E44" s="20" t="str">
        <f>IFERROR(VLOOKUP(ROW()-8,Q1.SL!A:O,6,FALSE),"")</f>
        <v/>
      </c>
      <c r="F44" s="20" t="str">
        <f>VLOOKUP(E44,Q1.SL!F:M,6,FALSE)</f>
        <v/>
      </c>
      <c r="G44" s="39" t="str">
        <f>IF(ROW()-8&gt;Inf.!$I$10,"",VLOOKUP(E44,Q1.SL!F:M,4,FALSE))</f>
        <v/>
      </c>
      <c r="H44" s="20" t="str">
        <f>IF(ROW()-8&gt;Inf.!$I$10,"",VLOOKUP(E44,Q1.SL!F:M,5,FALSE))</f>
        <v/>
      </c>
      <c r="I44" s="58"/>
      <c r="J44" t="str">
        <f t="shared" ca="1" si="0"/>
        <v/>
      </c>
    </row>
    <row r="45" spans="1:10" ht="21.95" customHeight="1">
      <c r="A45" s="20" t="str">
        <f>VLOOKUP(E45,Q1.SL!F:M,8,FALSE)</f>
        <v/>
      </c>
      <c r="B45" s="36" t="str">
        <f>IFERROR(VLOOKUP(E45,Rec.!B:H,4,FALSE),"")</f>
        <v/>
      </c>
      <c r="C45" s="36" t="str">
        <f>IFERROR(VLOOKUP(E45,Rec.!B:H,5,FALSE),"")</f>
        <v/>
      </c>
      <c r="D45" s="20" t="str">
        <f>IFERROR(VLOOKUP(E45,Rec.!B:H,6,FALSE),"")</f>
        <v/>
      </c>
      <c r="E45" s="20" t="str">
        <f>IFERROR(VLOOKUP(ROW()-8,Q1.SL!A:O,6,FALSE),"")</f>
        <v/>
      </c>
      <c r="F45" s="20" t="str">
        <f>VLOOKUP(E45,Q1.SL!F:M,6,FALSE)</f>
        <v/>
      </c>
      <c r="G45" s="39" t="str">
        <f>IF(ROW()-8&gt;Inf.!$I$10,"",VLOOKUP(E45,Q1.SL!F:M,4,FALSE))</f>
        <v/>
      </c>
      <c r="H45" s="20" t="str">
        <f>IF(ROW()-8&gt;Inf.!$I$10,"",VLOOKUP(E45,Q1.SL!F:M,5,FALSE))</f>
        <v/>
      </c>
      <c r="I45" s="58"/>
      <c r="J45" t="str">
        <f t="shared" ca="1" si="0"/>
        <v/>
      </c>
    </row>
    <row r="46" spans="1:10" ht="21.95" customHeight="1">
      <c r="A46" s="20" t="str">
        <f>VLOOKUP(E46,Q1.SL!F:M,8,FALSE)</f>
        <v/>
      </c>
      <c r="B46" s="36" t="str">
        <f>IFERROR(VLOOKUP(E46,Rec.!B:H,4,FALSE),"")</f>
        <v/>
      </c>
      <c r="C46" s="36" t="str">
        <f>IFERROR(VLOOKUP(E46,Rec.!B:H,5,FALSE),"")</f>
        <v/>
      </c>
      <c r="D46" s="20" t="str">
        <f>IFERROR(VLOOKUP(E46,Rec.!B:H,6,FALSE),"")</f>
        <v/>
      </c>
      <c r="E46" s="20" t="str">
        <f>IFERROR(VLOOKUP(ROW()-8,Q1.SL!A:O,6,FALSE),"")</f>
        <v/>
      </c>
      <c r="F46" s="20" t="str">
        <f>VLOOKUP(E46,Q1.SL!F:M,6,FALSE)</f>
        <v/>
      </c>
      <c r="G46" s="39" t="str">
        <f>IF(ROW()-8&gt;Inf.!$I$10,"",VLOOKUP(E46,Q1.SL!F:M,4,FALSE))</f>
        <v/>
      </c>
      <c r="H46" s="20" t="str">
        <f>IF(ROW()-8&gt;Inf.!$I$10,"",VLOOKUP(E46,Q1.SL!F:M,5,FALSE))</f>
        <v/>
      </c>
      <c r="I46" s="58"/>
      <c r="J46" t="str">
        <f t="shared" ca="1" si="0"/>
        <v/>
      </c>
    </row>
    <row r="47" spans="1:10" ht="21.95" customHeight="1">
      <c r="A47" s="20" t="str">
        <f>VLOOKUP(E47,Q1.SL!F:M,8,FALSE)</f>
        <v/>
      </c>
      <c r="B47" s="36" t="str">
        <f>IFERROR(VLOOKUP(E47,Rec.!B:H,4,FALSE),"")</f>
        <v/>
      </c>
      <c r="C47" s="36" t="str">
        <f>IFERROR(VLOOKUP(E47,Rec.!B:H,5,FALSE),"")</f>
        <v/>
      </c>
      <c r="D47" s="20" t="str">
        <f>IFERROR(VLOOKUP(E47,Rec.!B:H,6,FALSE),"")</f>
        <v/>
      </c>
      <c r="E47" s="20" t="str">
        <f>IFERROR(VLOOKUP(ROW()-8,Q1.SL!A:O,6,FALSE),"")</f>
        <v/>
      </c>
      <c r="F47" s="20" t="str">
        <f>VLOOKUP(E47,Q1.SL!F:M,6,FALSE)</f>
        <v/>
      </c>
      <c r="G47" s="39" t="str">
        <f>IF(ROW()-8&gt;Inf.!$I$10,"",VLOOKUP(E47,Q1.SL!F:M,4,FALSE))</f>
        <v/>
      </c>
      <c r="H47" s="20" t="str">
        <f>IF(ROW()-8&gt;Inf.!$I$10,"",VLOOKUP(E47,Q1.SL!F:M,5,FALSE))</f>
        <v/>
      </c>
      <c r="I47" s="58"/>
      <c r="J47" t="str">
        <f t="shared" ca="1" si="0"/>
        <v/>
      </c>
    </row>
    <row r="48" spans="1:10" ht="21.95" customHeight="1">
      <c r="A48" s="20" t="str">
        <f>VLOOKUP(E48,Q1.SL!F:M,8,FALSE)</f>
        <v/>
      </c>
      <c r="B48" s="36" t="str">
        <f>IFERROR(VLOOKUP(E48,Rec.!B:H,4,FALSE),"")</f>
        <v/>
      </c>
      <c r="C48" s="36" t="str">
        <f>IFERROR(VLOOKUP(E48,Rec.!B:H,5,FALSE),"")</f>
        <v/>
      </c>
      <c r="D48" s="20" t="str">
        <f>IFERROR(VLOOKUP(E48,Rec.!B:H,6,FALSE),"")</f>
        <v/>
      </c>
      <c r="E48" s="20" t="str">
        <f>IFERROR(VLOOKUP(ROW()-8,Q1.SL!A:O,6,FALSE),"")</f>
        <v/>
      </c>
      <c r="F48" s="20" t="str">
        <f>VLOOKUP(E48,Q1.SL!F:M,6,FALSE)</f>
        <v/>
      </c>
      <c r="G48" s="39" t="str">
        <f>IF(ROW()-8&gt;Inf.!$I$10,"",VLOOKUP(E48,Q1.SL!F:M,4,FALSE))</f>
        <v/>
      </c>
      <c r="H48" s="20" t="str">
        <f>IF(ROW()-8&gt;Inf.!$I$10,"",VLOOKUP(E48,Q1.SL!F:M,5,FALSE))</f>
        <v/>
      </c>
      <c r="I48" s="58"/>
      <c r="J48" t="str">
        <f t="shared" ca="1" si="0"/>
        <v/>
      </c>
    </row>
    <row r="49" spans="1:10" ht="21.95" customHeight="1">
      <c r="A49" s="20" t="str">
        <f>VLOOKUP(E49,Q1.SL!F:M,8,FALSE)</f>
        <v/>
      </c>
      <c r="B49" s="36" t="str">
        <f>IFERROR(VLOOKUP(E49,Rec.!B:H,4,FALSE),"")</f>
        <v/>
      </c>
      <c r="C49" s="36" t="str">
        <f>IFERROR(VLOOKUP(E49,Rec.!B:H,5,FALSE),"")</f>
        <v/>
      </c>
      <c r="D49" s="20" t="str">
        <f>IFERROR(VLOOKUP(E49,Rec.!B:H,6,FALSE),"")</f>
        <v/>
      </c>
      <c r="E49" s="20" t="str">
        <f>IFERROR(VLOOKUP(ROW()-8,Q1.SL!A:O,6,FALSE),"")</f>
        <v/>
      </c>
      <c r="F49" s="20" t="str">
        <f>VLOOKUP(E49,Q1.SL!F:M,6,FALSE)</f>
        <v/>
      </c>
      <c r="G49" s="39" t="str">
        <f>IF(ROW()-8&gt;Inf.!$I$10,"",VLOOKUP(E49,Q1.SL!F:M,4,FALSE))</f>
        <v/>
      </c>
      <c r="H49" s="20" t="str">
        <f>IF(ROW()-8&gt;Inf.!$I$10,"",VLOOKUP(E49,Q1.SL!F:M,5,FALSE))</f>
        <v/>
      </c>
      <c r="I49" s="58"/>
      <c r="J49" t="str">
        <f t="shared" ca="1" si="0"/>
        <v/>
      </c>
    </row>
    <row r="50" spans="1:10" ht="21.95" customHeight="1">
      <c r="A50" s="20" t="str">
        <f>VLOOKUP(E50,Q1.SL!F:M,8,FALSE)</f>
        <v/>
      </c>
      <c r="B50" s="36" t="str">
        <f>IFERROR(VLOOKUP(E50,Rec.!B:H,4,FALSE),"")</f>
        <v/>
      </c>
      <c r="C50" s="36" t="str">
        <f>IFERROR(VLOOKUP(E50,Rec.!B:H,5,FALSE),"")</f>
        <v/>
      </c>
      <c r="D50" s="20" t="str">
        <f>IFERROR(VLOOKUP(E50,Rec.!B:H,6,FALSE),"")</f>
        <v/>
      </c>
      <c r="E50" s="20" t="str">
        <f>IFERROR(VLOOKUP(ROW()-8,Q1.SL!A:O,6,FALSE),"")</f>
        <v/>
      </c>
      <c r="F50" s="20" t="str">
        <f>VLOOKUP(E50,Q1.SL!F:M,6,FALSE)</f>
        <v/>
      </c>
      <c r="G50" s="39" t="str">
        <f>IF(ROW()-8&gt;Inf.!$I$10,"",VLOOKUP(E50,Q1.SL!F:M,4,FALSE))</f>
        <v/>
      </c>
      <c r="H50" s="20" t="str">
        <f>IF(ROW()-8&gt;Inf.!$I$10,"",VLOOKUP(E50,Q1.SL!F:M,5,FALSE))</f>
        <v/>
      </c>
      <c r="I50" s="58"/>
      <c r="J50" t="str">
        <f t="shared" ca="1" si="0"/>
        <v/>
      </c>
    </row>
    <row r="51" spans="1:10" ht="21.95" customHeight="1">
      <c r="A51" s="20" t="str">
        <f>VLOOKUP(E51,Q1.SL!F:M,8,FALSE)</f>
        <v/>
      </c>
      <c r="B51" s="36" t="str">
        <f>IFERROR(VLOOKUP(E51,Rec.!B:H,4,FALSE),"")</f>
        <v/>
      </c>
      <c r="C51" s="36" t="str">
        <f>IFERROR(VLOOKUP(E51,Rec.!B:H,5,FALSE),"")</f>
        <v/>
      </c>
      <c r="D51" s="20" t="str">
        <f>IFERROR(VLOOKUP(E51,Rec.!B:H,6,FALSE),"")</f>
        <v/>
      </c>
      <c r="E51" s="20" t="str">
        <f>IFERROR(VLOOKUP(ROW()-8,Q1.SL!A:O,6,FALSE),"")</f>
        <v/>
      </c>
      <c r="F51" s="20" t="str">
        <f>VLOOKUP(E51,Q1.SL!F:M,6,FALSE)</f>
        <v/>
      </c>
      <c r="G51" s="39" t="str">
        <f>IF(ROW()-8&gt;Inf.!$I$10,"",VLOOKUP(E51,Q1.SL!F:M,4,FALSE))</f>
        <v/>
      </c>
      <c r="H51" s="20" t="str">
        <f>IF(ROW()-8&gt;Inf.!$I$10,"",VLOOKUP(E51,Q1.SL!F:M,5,FALSE))</f>
        <v/>
      </c>
      <c r="I51" s="58"/>
      <c r="J51" t="str">
        <f t="shared" ca="1" si="0"/>
        <v/>
      </c>
    </row>
    <row r="52" spans="1:10" ht="21.95" customHeight="1">
      <c r="A52" s="20" t="str">
        <f>VLOOKUP(E52,Q1.SL!F:M,8,FALSE)</f>
        <v/>
      </c>
      <c r="B52" s="36" t="str">
        <f>IFERROR(VLOOKUP(E52,Rec.!B:H,4,FALSE),"")</f>
        <v/>
      </c>
      <c r="C52" s="36" t="str">
        <f>IFERROR(VLOOKUP(E52,Rec.!B:H,5,FALSE),"")</f>
        <v/>
      </c>
      <c r="D52" s="20" t="str">
        <f>IFERROR(VLOOKUP(E52,Rec.!B:H,6,FALSE),"")</f>
        <v/>
      </c>
      <c r="E52" s="20" t="str">
        <f>IFERROR(VLOOKUP(ROW()-8,Q1.SL!A:O,6,FALSE),"")</f>
        <v/>
      </c>
      <c r="F52" s="20" t="str">
        <f>VLOOKUP(E52,Q1.SL!F:M,6,FALSE)</f>
        <v/>
      </c>
      <c r="G52" s="39" t="str">
        <f>IF(ROW()-8&gt;Inf.!$I$10,"",VLOOKUP(E52,Q1.SL!F:M,4,FALSE))</f>
        <v/>
      </c>
      <c r="H52" s="20" t="str">
        <f>IF(ROW()-8&gt;Inf.!$I$10,"",VLOOKUP(E52,Q1.SL!F:M,5,FALSE))</f>
        <v/>
      </c>
      <c r="I52" s="58"/>
      <c r="J52" t="str">
        <f t="shared" ca="1" si="0"/>
        <v/>
      </c>
    </row>
    <row r="53" spans="1:10" ht="21.95" customHeight="1">
      <c r="A53" s="20" t="str">
        <f>VLOOKUP(E53,Q1.SL!F:M,8,FALSE)</f>
        <v/>
      </c>
      <c r="B53" s="36" t="str">
        <f>IFERROR(VLOOKUP(E53,Rec.!B:H,4,FALSE),"")</f>
        <v/>
      </c>
      <c r="C53" s="36" t="str">
        <f>IFERROR(VLOOKUP(E53,Rec.!B:H,5,FALSE),"")</f>
        <v/>
      </c>
      <c r="D53" s="20" t="str">
        <f>IFERROR(VLOOKUP(E53,Rec.!B:H,6,FALSE),"")</f>
        <v/>
      </c>
      <c r="E53" s="20" t="str">
        <f>IFERROR(VLOOKUP(ROW()-8,Q1.SL!A:O,6,FALSE),"")</f>
        <v/>
      </c>
      <c r="F53" s="20" t="str">
        <f>VLOOKUP(E53,Q1.SL!F:M,6,FALSE)</f>
        <v/>
      </c>
      <c r="G53" s="39" t="str">
        <f>IF(ROW()-8&gt;Inf.!$I$10,"",VLOOKUP(E53,Q1.SL!F:M,4,FALSE))</f>
        <v/>
      </c>
      <c r="H53" s="20" t="str">
        <f>IF(ROW()-8&gt;Inf.!$I$10,"",VLOOKUP(E53,Q1.SL!F:M,5,FALSE))</f>
        <v/>
      </c>
      <c r="I53" s="58"/>
      <c r="J53" t="str">
        <f t="shared" ca="1" si="0"/>
        <v/>
      </c>
    </row>
    <row r="54" spans="1:10" ht="21.95" customHeight="1">
      <c r="A54" s="20" t="str">
        <f>VLOOKUP(E54,Q1.SL!F:M,8,FALSE)</f>
        <v/>
      </c>
      <c r="B54" s="36" t="str">
        <f>IFERROR(VLOOKUP(E54,Rec.!B:H,4,FALSE),"")</f>
        <v/>
      </c>
      <c r="C54" s="36" t="str">
        <f>IFERROR(VLOOKUP(E54,Rec.!B:H,5,FALSE),"")</f>
        <v/>
      </c>
      <c r="D54" s="20" t="str">
        <f>IFERROR(VLOOKUP(E54,Rec.!B:H,6,FALSE),"")</f>
        <v/>
      </c>
      <c r="E54" s="20" t="str">
        <f>IFERROR(VLOOKUP(ROW()-8,Q1.SL!A:O,6,FALSE),"")</f>
        <v/>
      </c>
      <c r="F54" s="20" t="str">
        <f>VLOOKUP(E54,Q1.SL!F:M,6,FALSE)</f>
        <v/>
      </c>
      <c r="G54" s="39" t="str">
        <f>IF(ROW()-8&gt;Inf.!$I$10,"",VLOOKUP(E54,Q1.SL!F:M,4,FALSE))</f>
        <v/>
      </c>
      <c r="H54" s="20" t="str">
        <f>IF(ROW()-8&gt;Inf.!$I$10,"",VLOOKUP(E54,Q1.SL!F:M,5,FALSE))</f>
        <v/>
      </c>
      <c r="I54" s="58"/>
      <c r="J54" t="str">
        <f t="shared" ca="1" si="0"/>
        <v/>
      </c>
    </row>
    <row r="55" spans="1:10" ht="21.95" customHeight="1">
      <c r="A55" s="20" t="str">
        <f>VLOOKUP(E55,Q1.SL!F:M,8,FALSE)</f>
        <v/>
      </c>
      <c r="B55" s="36" t="str">
        <f>IFERROR(VLOOKUP(E55,Rec.!B:H,4,FALSE),"")</f>
        <v/>
      </c>
      <c r="C55" s="36" t="str">
        <f>IFERROR(VLOOKUP(E55,Rec.!B:H,5,FALSE),"")</f>
        <v/>
      </c>
      <c r="D55" s="20" t="str">
        <f>IFERROR(VLOOKUP(E55,Rec.!B:H,6,FALSE),"")</f>
        <v/>
      </c>
      <c r="E55" s="20" t="str">
        <f>IFERROR(VLOOKUP(ROW()-8,Q1.SL!A:O,6,FALSE),"")</f>
        <v/>
      </c>
      <c r="F55" s="20" t="str">
        <f>VLOOKUP(E55,Q1.SL!F:M,6,FALSE)</f>
        <v/>
      </c>
      <c r="G55" s="39" t="str">
        <f>IF(ROW()-8&gt;Inf.!$I$10,"",VLOOKUP(E55,Q1.SL!F:M,4,FALSE))</f>
        <v/>
      </c>
      <c r="H55" s="20" t="str">
        <f>IF(ROW()-8&gt;Inf.!$I$10,"",VLOOKUP(E55,Q1.SL!F:M,5,FALSE))</f>
        <v/>
      </c>
      <c r="I55" s="58"/>
      <c r="J55" t="str">
        <f t="shared" ca="1" si="0"/>
        <v/>
      </c>
    </row>
    <row r="56" spans="1:10" ht="21.95" customHeight="1">
      <c r="A56" s="20" t="str">
        <f>VLOOKUP(E56,Q1.SL!F:M,8,FALSE)</f>
        <v/>
      </c>
      <c r="B56" s="36" t="str">
        <f>IFERROR(VLOOKUP(E56,Rec.!B:H,4,FALSE),"")</f>
        <v/>
      </c>
      <c r="C56" s="36" t="str">
        <f>IFERROR(VLOOKUP(E56,Rec.!B:H,5,FALSE),"")</f>
        <v/>
      </c>
      <c r="D56" s="20" t="str">
        <f>IFERROR(VLOOKUP(E56,Rec.!B:H,6,FALSE),"")</f>
        <v/>
      </c>
      <c r="E56" s="20" t="str">
        <f>IFERROR(VLOOKUP(ROW()-8,Q1.SL!A:O,6,FALSE),"")</f>
        <v/>
      </c>
      <c r="F56" s="20" t="str">
        <f>VLOOKUP(E56,Q1.SL!F:M,6,FALSE)</f>
        <v/>
      </c>
      <c r="G56" s="39" t="str">
        <f>IF(ROW()-8&gt;Inf.!$I$10,"",VLOOKUP(E56,Q1.SL!F:M,4,FALSE))</f>
        <v/>
      </c>
      <c r="H56" s="20" t="str">
        <f>IF(ROW()-8&gt;Inf.!$I$10,"",VLOOKUP(E56,Q1.SL!F:M,5,FALSE))</f>
        <v/>
      </c>
      <c r="I56" s="58"/>
      <c r="J56" t="str">
        <f t="shared" ca="1" si="0"/>
        <v/>
      </c>
    </row>
    <row r="57" spans="1:10" ht="21.95" customHeight="1">
      <c r="A57" s="20" t="str">
        <f>VLOOKUP(E57,Q1.SL!F:M,8,FALSE)</f>
        <v/>
      </c>
      <c r="B57" s="36" t="str">
        <f>IFERROR(VLOOKUP(E57,Rec.!B:H,4,FALSE),"")</f>
        <v/>
      </c>
      <c r="C57" s="36" t="str">
        <f>IFERROR(VLOOKUP(E57,Rec.!B:H,5,FALSE),"")</f>
        <v/>
      </c>
      <c r="D57" s="20" t="str">
        <f>IFERROR(VLOOKUP(E57,Rec.!B:H,6,FALSE),"")</f>
        <v/>
      </c>
      <c r="E57" s="20" t="str">
        <f>IFERROR(VLOOKUP(ROW()-8,Q1.SL!A:O,6,FALSE),"")</f>
        <v/>
      </c>
      <c r="F57" s="20" t="str">
        <f>VLOOKUP(E57,Q1.SL!F:M,6,FALSE)</f>
        <v/>
      </c>
      <c r="G57" s="39" t="str">
        <f>IF(ROW()-8&gt;Inf.!$I$10,"",VLOOKUP(E57,Q1.SL!F:M,4,FALSE))</f>
        <v/>
      </c>
      <c r="H57" s="20" t="str">
        <f>IF(ROW()-8&gt;Inf.!$I$10,"",VLOOKUP(E57,Q1.SL!F:M,5,FALSE))</f>
        <v/>
      </c>
      <c r="I57" s="58"/>
      <c r="J57" t="str">
        <f t="shared" ca="1" si="0"/>
        <v/>
      </c>
    </row>
    <row r="58" spans="1:10" ht="21.95" customHeight="1">
      <c r="A58" s="20" t="str">
        <f>VLOOKUP(E58,Q1.SL!F:M,8,FALSE)</f>
        <v/>
      </c>
      <c r="B58" s="36" t="str">
        <f>IFERROR(VLOOKUP(E58,Rec.!B:H,4,FALSE),"")</f>
        <v/>
      </c>
      <c r="C58" s="36" t="str">
        <f>IFERROR(VLOOKUP(E58,Rec.!B:H,5,FALSE),"")</f>
        <v/>
      </c>
      <c r="D58" s="20" t="str">
        <f>IFERROR(VLOOKUP(E58,Rec.!B:H,6,FALSE),"")</f>
        <v/>
      </c>
      <c r="E58" s="20" t="str">
        <f>IFERROR(VLOOKUP(ROW()-8,Q1.SL!A:O,6,FALSE),"")</f>
        <v/>
      </c>
      <c r="F58" s="20" t="str">
        <f>VLOOKUP(E58,Q1.SL!F:M,6,FALSE)</f>
        <v/>
      </c>
      <c r="G58" s="39" t="str">
        <f>IF(ROW()-8&gt;Inf.!$I$10,"",VLOOKUP(E58,Q1.SL!F:M,4,FALSE))</f>
        <v/>
      </c>
      <c r="H58" s="20" t="str">
        <f>IF(ROW()-8&gt;Inf.!$I$10,"",VLOOKUP(E58,Q1.SL!F:M,5,FALSE))</f>
        <v/>
      </c>
      <c r="I58" s="58"/>
      <c r="J58" t="str">
        <f t="shared" ca="1" si="0"/>
        <v/>
      </c>
    </row>
    <row r="59" spans="1:10" ht="21.95" customHeight="1">
      <c r="A59" s="20" t="str">
        <f>VLOOKUP(E59,Q1.SL!F:M,8,FALSE)</f>
        <v/>
      </c>
      <c r="B59" s="36" t="str">
        <f>IFERROR(VLOOKUP(E59,Rec.!B:H,4,FALSE),"")</f>
        <v/>
      </c>
      <c r="C59" s="36" t="str">
        <f>IFERROR(VLOOKUP(E59,Rec.!B:H,5,FALSE),"")</f>
        <v/>
      </c>
      <c r="D59" s="20" t="str">
        <f>IFERROR(VLOOKUP(E59,Rec.!B:H,6,FALSE),"")</f>
        <v/>
      </c>
      <c r="E59" s="20" t="str">
        <f>IFERROR(VLOOKUP(ROW()-8,Q1.SL!A:O,6,FALSE),"")</f>
        <v/>
      </c>
      <c r="F59" s="20" t="str">
        <f>VLOOKUP(E59,Q1.SL!F:M,6,FALSE)</f>
        <v/>
      </c>
      <c r="G59" s="39" t="str">
        <f>IF(ROW()-8&gt;Inf.!$I$10,"",VLOOKUP(E59,Q1.SL!F:M,4,FALSE))</f>
        <v/>
      </c>
      <c r="H59" s="20" t="str">
        <f>IF(ROW()-8&gt;Inf.!$I$10,"",VLOOKUP(E59,Q1.SL!F:M,5,FALSE))</f>
        <v/>
      </c>
      <c r="I59" s="58"/>
      <c r="J59" t="str">
        <f t="shared" ca="1" si="0"/>
        <v/>
      </c>
    </row>
    <row r="60" spans="1:10" ht="21.95" customHeight="1">
      <c r="A60" s="20" t="str">
        <f>VLOOKUP(E60,Q1.SL!F:M,8,FALSE)</f>
        <v/>
      </c>
      <c r="B60" s="36" t="str">
        <f>IFERROR(VLOOKUP(E60,Rec.!B:H,4,FALSE),"")</f>
        <v/>
      </c>
      <c r="C60" s="36" t="str">
        <f>IFERROR(VLOOKUP(E60,Rec.!B:H,5,FALSE),"")</f>
        <v/>
      </c>
      <c r="D60" s="20" t="str">
        <f>IFERROR(VLOOKUP(E60,Rec.!B:H,6,FALSE),"")</f>
        <v/>
      </c>
      <c r="E60" s="20" t="str">
        <f>IFERROR(VLOOKUP(ROW()-8,Q1.SL!A:O,6,FALSE),"")</f>
        <v/>
      </c>
      <c r="F60" s="20" t="str">
        <f>VLOOKUP(E60,Q1.SL!F:M,6,FALSE)</f>
        <v/>
      </c>
      <c r="G60" s="39" t="str">
        <f>IF(ROW()-8&gt;Inf.!$I$10,"",VLOOKUP(E60,Q1.SL!F:M,4,FALSE))</f>
        <v/>
      </c>
      <c r="H60" s="20" t="str">
        <f>IF(ROW()-8&gt;Inf.!$I$10,"",VLOOKUP(E60,Q1.SL!F:M,5,FALSE))</f>
        <v/>
      </c>
      <c r="I60" s="58"/>
      <c r="J60" t="str">
        <f t="shared" ca="1" si="0"/>
        <v/>
      </c>
    </row>
    <row r="61" spans="1:10" ht="21.95" customHeight="1">
      <c r="A61" s="20" t="str">
        <f>VLOOKUP(E61,Q1.SL!F:M,8,FALSE)</f>
        <v/>
      </c>
      <c r="B61" s="36" t="str">
        <f>IFERROR(VLOOKUP(E61,Rec.!B:H,4,FALSE),"")</f>
        <v/>
      </c>
      <c r="C61" s="36" t="str">
        <f>IFERROR(VLOOKUP(E61,Rec.!B:H,5,FALSE),"")</f>
        <v/>
      </c>
      <c r="D61" s="20" t="str">
        <f>IFERROR(VLOOKUP(E61,Rec.!B:H,6,FALSE),"")</f>
        <v/>
      </c>
      <c r="E61" s="20" t="str">
        <f>IFERROR(VLOOKUP(ROW()-8,Q1.SL!A:O,6,FALSE),"")</f>
        <v/>
      </c>
      <c r="F61" s="20" t="str">
        <f>VLOOKUP(E61,Q1.SL!F:M,6,FALSE)</f>
        <v/>
      </c>
      <c r="G61" s="39" t="str">
        <f>IF(ROW()-8&gt;Inf.!$I$10,"",VLOOKUP(E61,Q1.SL!F:M,4,FALSE))</f>
        <v/>
      </c>
      <c r="H61" s="20" t="str">
        <f>IF(ROW()-8&gt;Inf.!$I$10,"",VLOOKUP(E61,Q1.SL!F:M,5,FALSE))</f>
        <v/>
      </c>
      <c r="I61" s="58"/>
      <c r="J61" t="str">
        <f t="shared" ca="1" si="0"/>
        <v/>
      </c>
    </row>
    <row r="62" spans="1:10" ht="21.95" customHeight="1">
      <c r="A62" s="20" t="str">
        <f>VLOOKUP(E62,Q1.SL!F:M,8,FALSE)</f>
        <v/>
      </c>
      <c r="B62" s="36" t="str">
        <f>IFERROR(VLOOKUP(E62,Rec.!B:H,4,FALSE),"")</f>
        <v/>
      </c>
      <c r="C62" s="36" t="str">
        <f>IFERROR(VLOOKUP(E62,Rec.!B:H,5,FALSE),"")</f>
        <v/>
      </c>
      <c r="D62" s="20" t="str">
        <f>IFERROR(VLOOKUP(E62,Rec.!B:H,6,FALSE),"")</f>
        <v/>
      </c>
      <c r="E62" s="20" t="str">
        <f>IFERROR(VLOOKUP(ROW()-8,Q1.SL!A:O,6,FALSE),"")</f>
        <v/>
      </c>
      <c r="F62" s="20" t="str">
        <f>VLOOKUP(E62,Q1.SL!F:M,6,FALSE)</f>
        <v/>
      </c>
      <c r="G62" s="39" t="str">
        <f>IF(ROW()-8&gt;Inf.!$I$10,"",VLOOKUP(E62,Q1.SL!F:M,4,FALSE))</f>
        <v/>
      </c>
      <c r="H62" s="20" t="str">
        <f>IF(ROW()-8&gt;Inf.!$I$10,"",VLOOKUP(E62,Q1.SL!F:M,5,FALSE))</f>
        <v/>
      </c>
      <c r="I62" s="58"/>
      <c r="J62" t="str">
        <f t="shared" ca="1" si="0"/>
        <v/>
      </c>
    </row>
    <row r="63" spans="1:10" ht="21.95" customHeight="1">
      <c r="A63" s="20" t="str">
        <f>VLOOKUP(E63,Q1.SL!F:M,8,FALSE)</f>
        <v/>
      </c>
      <c r="B63" s="36" t="str">
        <f>IFERROR(VLOOKUP(E63,Rec.!B:H,4,FALSE),"")</f>
        <v/>
      </c>
      <c r="C63" s="36" t="str">
        <f>IFERROR(VLOOKUP(E63,Rec.!B:H,5,FALSE),"")</f>
        <v/>
      </c>
      <c r="D63" s="20" t="str">
        <f>IFERROR(VLOOKUP(E63,Rec.!B:H,6,FALSE),"")</f>
        <v/>
      </c>
      <c r="E63" s="20" t="str">
        <f>IFERROR(VLOOKUP(ROW()-8,Q1.SL!A:O,6,FALSE),"")</f>
        <v/>
      </c>
      <c r="F63" s="20" t="str">
        <f>VLOOKUP(E63,Q1.SL!F:M,6,FALSE)</f>
        <v/>
      </c>
      <c r="G63" s="39" t="str">
        <f>IF(ROW()-8&gt;Inf.!$I$10,"",VLOOKUP(E63,Q1.SL!F:M,4,FALSE))</f>
        <v/>
      </c>
      <c r="H63" s="20" t="str">
        <f>IF(ROW()-8&gt;Inf.!$I$10,"",VLOOKUP(E63,Q1.SL!F:M,5,FALSE))</f>
        <v/>
      </c>
      <c r="I63" s="58"/>
      <c r="J63" t="str">
        <f t="shared" ca="1" si="0"/>
        <v/>
      </c>
    </row>
    <row r="64" spans="1:10" ht="21.95" customHeight="1">
      <c r="A64" s="20" t="str">
        <f>VLOOKUP(E64,Q1.SL!F:M,8,FALSE)</f>
        <v/>
      </c>
      <c r="B64" s="36" t="str">
        <f>IFERROR(VLOOKUP(E64,Rec.!B:H,4,FALSE),"")</f>
        <v/>
      </c>
      <c r="C64" s="36" t="str">
        <f>IFERROR(VLOOKUP(E64,Rec.!B:H,5,FALSE),"")</f>
        <v/>
      </c>
      <c r="D64" s="20" t="str">
        <f>IFERROR(VLOOKUP(E64,Rec.!B:H,6,FALSE),"")</f>
        <v/>
      </c>
      <c r="E64" s="20" t="str">
        <f>IFERROR(VLOOKUP(ROW()-8,Q1.SL!A:O,6,FALSE),"")</f>
        <v/>
      </c>
      <c r="F64" s="20" t="str">
        <f>VLOOKUP(E64,Q1.SL!F:M,6,FALSE)</f>
        <v/>
      </c>
      <c r="G64" s="39" t="str">
        <f>IF(ROW()-8&gt;Inf.!$I$10,"",VLOOKUP(E64,Q1.SL!F:M,4,FALSE))</f>
        <v/>
      </c>
      <c r="H64" s="20" t="str">
        <f>IF(ROW()-8&gt;Inf.!$I$10,"",VLOOKUP(E64,Q1.SL!F:M,5,FALSE))</f>
        <v/>
      </c>
      <c r="I64" s="58"/>
      <c r="J64" t="str">
        <f t="shared" ca="1" si="0"/>
        <v/>
      </c>
    </row>
    <row r="65" spans="1:10" ht="21.95" customHeight="1">
      <c r="A65" s="20" t="str">
        <f>VLOOKUP(E65,Q1.SL!F:M,8,FALSE)</f>
        <v/>
      </c>
      <c r="B65" s="36" t="str">
        <f>IFERROR(VLOOKUP(E65,Rec.!B:H,4,FALSE),"")</f>
        <v/>
      </c>
      <c r="C65" s="36" t="str">
        <f>IFERROR(VLOOKUP(E65,Rec.!B:H,5,FALSE),"")</f>
        <v/>
      </c>
      <c r="D65" s="20" t="str">
        <f>IFERROR(VLOOKUP(E65,Rec.!B:H,6,FALSE),"")</f>
        <v/>
      </c>
      <c r="E65" s="20" t="str">
        <f>IFERROR(VLOOKUP(ROW()-8,Q1.SL!A:O,6,FALSE),"")</f>
        <v/>
      </c>
      <c r="F65" s="20" t="str">
        <f>VLOOKUP(E65,Q1.SL!F:M,6,FALSE)</f>
        <v/>
      </c>
      <c r="G65" s="39" t="str">
        <f>IF(ROW()-8&gt;Inf.!$I$10,"",VLOOKUP(E65,Q1.SL!F:M,4,FALSE))</f>
        <v/>
      </c>
      <c r="H65" s="20" t="str">
        <f>IF(ROW()-8&gt;Inf.!$I$10,"",VLOOKUP(E65,Q1.SL!F:M,5,FALSE))</f>
        <v/>
      </c>
      <c r="I65" s="58"/>
      <c r="J65" t="str">
        <f t="shared" ca="1" si="0"/>
        <v/>
      </c>
    </row>
    <row r="66" spans="1:10" ht="21.95" customHeight="1">
      <c r="A66" s="20" t="str">
        <f>VLOOKUP(E66,Q1.SL!F:M,8,FALSE)</f>
        <v/>
      </c>
      <c r="B66" s="36" t="str">
        <f>IFERROR(VLOOKUP(E66,Rec.!B:H,4,FALSE),"")</f>
        <v/>
      </c>
      <c r="C66" s="36" t="str">
        <f>IFERROR(VLOOKUP(E66,Rec.!B:H,5,FALSE),"")</f>
        <v/>
      </c>
      <c r="D66" s="20" t="str">
        <f>IFERROR(VLOOKUP(E66,Rec.!B:H,6,FALSE),"")</f>
        <v/>
      </c>
      <c r="E66" s="20" t="str">
        <f>IFERROR(VLOOKUP(ROW()-8,Q1.SL!A:O,6,FALSE),"")</f>
        <v/>
      </c>
      <c r="F66" s="20" t="str">
        <f>VLOOKUP(E66,Q1.SL!F:M,6,FALSE)</f>
        <v/>
      </c>
      <c r="G66" s="39" t="str">
        <f>IF(ROW()-8&gt;Inf.!$I$10,"",VLOOKUP(E66,Q1.SL!F:M,4,FALSE))</f>
        <v/>
      </c>
      <c r="H66" s="20" t="str">
        <f>IF(ROW()-8&gt;Inf.!$I$10,"",VLOOKUP(E66,Q1.SL!F:M,5,FALSE))</f>
        <v/>
      </c>
      <c r="I66" s="58"/>
      <c r="J66" t="str">
        <f t="shared" ca="1" si="0"/>
        <v/>
      </c>
    </row>
    <row r="67" spans="1:10" ht="21.95" customHeight="1">
      <c r="A67" s="20" t="str">
        <f>VLOOKUP(E67,Q1.SL!F:M,8,FALSE)</f>
        <v/>
      </c>
      <c r="B67" s="36" t="str">
        <f>IFERROR(VLOOKUP(E67,Rec.!B:H,4,FALSE),"")</f>
        <v/>
      </c>
      <c r="C67" s="36" t="str">
        <f>IFERROR(VLOOKUP(E67,Rec.!B:H,5,FALSE),"")</f>
        <v/>
      </c>
      <c r="D67" s="20" t="str">
        <f>IFERROR(VLOOKUP(E67,Rec.!B:H,6,FALSE),"")</f>
        <v/>
      </c>
      <c r="E67" s="20" t="str">
        <f>IFERROR(VLOOKUP(ROW()-8,Q1.SL!A:O,6,FALSE),"")</f>
        <v/>
      </c>
      <c r="F67" s="20" t="str">
        <f>VLOOKUP(E67,Q1.SL!F:M,6,FALSE)</f>
        <v/>
      </c>
      <c r="G67" s="39" t="str">
        <f>IF(ROW()-8&gt;Inf.!$I$10,"",VLOOKUP(E67,Q1.SL!F:M,4,FALSE))</f>
        <v/>
      </c>
      <c r="H67" s="20" t="str">
        <f>IF(ROW()-8&gt;Inf.!$I$10,"",VLOOKUP(E67,Q1.SL!F:M,5,FALSE))</f>
        <v/>
      </c>
      <c r="I67" s="58"/>
      <c r="J67" t="str">
        <f t="shared" ca="1" si="0"/>
        <v/>
      </c>
    </row>
    <row r="68" spans="1:10" ht="21.95" customHeight="1">
      <c r="A68" s="20" t="str">
        <f>VLOOKUP(E68,Q1.SL!F:M,8,FALSE)</f>
        <v/>
      </c>
      <c r="B68" s="36" t="str">
        <f>IFERROR(VLOOKUP(E68,Rec.!B:H,4,FALSE),"")</f>
        <v/>
      </c>
      <c r="C68" s="36" t="str">
        <f>IFERROR(VLOOKUP(E68,Rec.!B:H,5,FALSE),"")</f>
        <v/>
      </c>
      <c r="D68" s="20" t="str">
        <f>IFERROR(VLOOKUP(E68,Rec.!B:H,6,FALSE),"")</f>
        <v/>
      </c>
      <c r="E68" s="20" t="str">
        <f>IFERROR(VLOOKUP(ROW()-8,Q1.SL!A:O,6,FALSE),"")</f>
        <v/>
      </c>
      <c r="F68" s="20" t="str">
        <f>VLOOKUP(E68,Q1.SL!F:M,6,FALSE)</f>
        <v/>
      </c>
      <c r="G68" s="39" t="str">
        <f>IF(ROW()-8&gt;Inf.!$I$10,"",VLOOKUP(E68,Q1.SL!F:M,4,FALSE))</f>
        <v/>
      </c>
      <c r="H68" s="20" t="str">
        <f>IF(ROW()-8&gt;Inf.!$I$10,"",VLOOKUP(E68,Q1.SL!F:M,5,FALSE))</f>
        <v/>
      </c>
      <c r="I68" s="58"/>
      <c r="J68" t="str">
        <f t="shared" ca="1" si="0"/>
        <v/>
      </c>
    </row>
    <row r="69" spans="1:10" ht="21.95" customHeight="1">
      <c r="A69" s="20" t="str">
        <f>VLOOKUP(E69,Q1.SL!F:M,8,FALSE)</f>
        <v/>
      </c>
      <c r="B69" s="36" t="str">
        <f>IFERROR(VLOOKUP(E69,Rec.!B:H,4,FALSE),"")</f>
        <v/>
      </c>
      <c r="C69" s="36" t="str">
        <f>IFERROR(VLOOKUP(E69,Rec.!B:H,5,FALSE),"")</f>
        <v/>
      </c>
      <c r="D69" s="20" t="str">
        <f>IFERROR(VLOOKUP(E69,Rec.!B:H,6,FALSE),"")</f>
        <v/>
      </c>
      <c r="E69" s="20" t="str">
        <f>IFERROR(VLOOKUP(ROW()-8,Q1.SL!A:O,6,FALSE),"")</f>
        <v/>
      </c>
      <c r="F69" s="20" t="str">
        <f>VLOOKUP(E69,Q1.SL!F:M,6,FALSE)</f>
        <v/>
      </c>
      <c r="G69" s="39" t="str">
        <f>IF(ROW()-8&gt;Inf.!$I$10,"",VLOOKUP(E69,Q1.SL!F:M,4,FALSE))</f>
        <v/>
      </c>
      <c r="H69" s="20" t="str">
        <f>IF(ROW()-8&gt;Inf.!$I$10,"",VLOOKUP(E69,Q1.SL!F:M,5,FALSE))</f>
        <v/>
      </c>
      <c r="I69" s="58"/>
      <c r="J69" t="str">
        <f t="shared" ca="1" si="0"/>
        <v/>
      </c>
    </row>
    <row r="70" spans="1:10" ht="21.95" customHeight="1">
      <c r="A70" s="20" t="str">
        <f>VLOOKUP(E70,Q1.SL!F:M,8,FALSE)</f>
        <v/>
      </c>
      <c r="B70" s="36" t="str">
        <f>IFERROR(VLOOKUP(E70,Rec.!B:H,4,FALSE),"")</f>
        <v/>
      </c>
      <c r="C70" s="36" t="str">
        <f>IFERROR(VLOOKUP(E70,Rec.!B:H,5,FALSE),"")</f>
        <v/>
      </c>
      <c r="D70" s="20" t="str">
        <f>IFERROR(VLOOKUP(E70,Rec.!B:H,6,FALSE),"")</f>
        <v/>
      </c>
      <c r="E70" s="20" t="str">
        <f>IFERROR(VLOOKUP(ROW()-8,Q1.SL!A:O,6,FALSE),"")</f>
        <v/>
      </c>
      <c r="F70" s="20" t="str">
        <f>VLOOKUP(E70,Q1.SL!F:M,6,FALSE)</f>
        <v/>
      </c>
      <c r="G70" s="39" t="str">
        <f>IF(ROW()-8&gt;Inf.!$I$10,"",VLOOKUP(E70,Q1.SL!F:M,4,FALSE))</f>
        <v/>
      </c>
      <c r="H70" s="20" t="str">
        <f>IF(ROW()-8&gt;Inf.!$I$10,"",VLOOKUP(E70,Q1.SL!F:M,5,FALSE))</f>
        <v/>
      </c>
      <c r="I70" s="58"/>
      <c r="J70" t="str">
        <f t="shared" ca="1" si="0"/>
        <v/>
      </c>
    </row>
    <row r="71" spans="1:10" ht="21.95" customHeight="1">
      <c r="A71" s="20" t="str">
        <f>VLOOKUP(E71,Q1.SL!F:M,8,FALSE)</f>
        <v/>
      </c>
      <c r="B71" s="36" t="str">
        <f>IFERROR(VLOOKUP(E71,Rec.!B:H,4,FALSE),"")</f>
        <v/>
      </c>
      <c r="C71" s="36" t="str">
        <f>IFERROR(VLOOKUP(E71,Rec.!B:H,5,FALSE),"")</f>
        <v/>
      </c>
      <c r="D71" s="20" t="str">
        <f>IFERROR(VLOOKUP(E71,Rec.!B:H,6,FALSE),"")</f>
        <v/>
      </c>
      <c r="E71" s="20" t="str">
        <f>IFERROR(VLOOKUP(ROW()-8,Q1.SL!A:O,6,FALSE),"")</f>
        <v/>
      </c>
      <c r="F71" s="20" t="str">
        <f>VLOOKUP(E71,Q1.SL!F:M,6,FALSE)</f>
        <v/>
      </c>
      <c r="G71" s="39" t="str">
        <f>IF(ROW()-8&gt;Inf.!$I$10,"",VLOOKUP(E71,Q1.SL!F:M,4,FALSE))</f>
        <v/>
      </c>
      <c r="H71" s="20" t="str">
        <f>IF(ROW()-8&gt;Inf.!$I$10,"",VLOOKUP(E71,Q1.SL!F:M,5,FALSE))</f>
        <v/>
      </c>
      <c r="I71" s="58"/>
      <c r="J71" t="str">
        <f t="shared" ca="1" si="0"/>
        <v/>
      </c>
    </row>
    <row r="72" spans="1:10" ht="21.95" customHeight="1">
      <c r="A72" s="20" t="str">
        <f>VLOOKUP(E72,Q1.SL!F:M,8,FALSE)</f>
        <v/>
      </c>
      <c r="B72" s="36" t="str">
        <f>IFERROR(VLOOKUP(E72,Rec.!B:H,4,FALSE),"")</f>
        <v/>
      </c>
      <c r="C72" s="36" t="str">
        <f>IFERROR(VLOOKUP(E72,Rec.!B:H,5,FALSE),"")</f>
        <v/>
      </c>
      <c r="D72" s="20" t="str">
        <f>IFERROR(VLOOKUP(E72,Rec.!B:H,6,FALSE),"")</f>
        <v/>
      </c>
      <c r="E72" s="20" t="str">
        <f>IFERROR(VLOOKUP(ROW()-8,Q1.SL!A:O,6,FALSE),"")</f>
        <v/>
      </c>
      <c r="F72" s="20" t="str">
        <f>VLOOKUP(E72,Q1.SL!F:M,6,FALSE)</f>
        <v/>
      </c>
      <c r="G72" s="39" t="str">
        <f>IF(ROW()-8&gt;Inf.!$I$10,"",VLOOKUP(E72,Q1.SL!F:M,4,FALSE))</f>
        <v/>
      </c>
      <c r="H72" s="20" t="str">
        <f>IF(ROW()-8&gt;Inf.!$I$10,"",VLOOKUP(E72,Q1.SL!F:M,5,FALSE))</f>
        <v/>
      </c>
      <c r="I72" s="58"/>
      <c r="J72" t="str">
        <f t="shared" ca="1" si="0"/>
        <v/>
      </c>
    </row>
    <row r="73" spans="1:10" ht="21.95" customHeight="1">
      <c r="A73" s="20" t="str">
        <f>VLOOKUP(E73,Q1.SL!F:M,8,FALSE)</f>
        <v/>
      </c>
      <c r="B73" s="36" t="str">
        <f>IFERROR(VLOOKUP(E73,Rec.!B:H,4,FALSE),"")</f>
        <v/>
      </c>
      <c r="C73" s="36" t="str">
        <f>IFERROR(VLOOKUP(E73,Rec.!B:H,5,FALSE),"")</f>
        <v/>
      </c>
      <c r="D73" s="20" t="str">
        <f>IFERROR(VLOOKUP(E73,Rec.!B:H,6,FALSE),"")</f>
        <v/>
      </c>
      <c r="E73" s="20" t="str">
        <f>IFERROR(VLOOKUP(ROW()-8,Q1.SL!A:O,6,FALSE),"")</f>
        <v/>
      </c>
      <c r="F73" s="20" t="str">
        <f>VLOOKUP(E73,Q1.SL!F:M,6,FALSE)</f>
        <v/>
      </c>
      <c r="G73" s="39" t="str">
        <f>IF(ROW()-8&gt;Inf.!$I$10,"",VLOOKUP(E73,Q1.SL!F:M,4,FALSE))</f>
        <v/>
      </c>
      <c r="H73" s="20" t="str">
        <f>IF(ROW()-8&gt;Inf.!$I$10,"",VLOOKUP(E73,Q1.SL!F:M,5,FALSE))</f>
        <v/>
      </c>
      <c r="I73" s="58"/>
      <c r="J73" t="str">
        <f t="shared" ref="J73:J136" ca="1" si="1">IFERROR(_xlfn.RANK.AVG(A73,A:A,1),"")</f>
        <v/>
      </c>
    </row>
    <row r="74" spans="1:10" ht="21.95" customHeight="1">
      <c r="A74" s="20" t="str">
        <f>VLOOKUP(E74,Q1.SL!F:M,8,FALSE)</f>
        <v/>
      </c>
      <c r="B74" s="36" t="str">
        <f>IFERROR(VLOOKUP(E74,Rec.!B:H,4,FALSE),"")</f>
        <v/>
      </c>
      <c r="C74" s="36" t="str">
        <f>IFERROR(VLOOKUP(E74,Rec.!B:H,5,FALSE),"")</f>
        <v/>
      </c>
      <c r="D74" s="20" t="str">
        <f>IFERROR(VLOOKUP(E74,Rec.!B:H,6,FALSE),"")</f>
        <v/>
      </c>
      <c r="E74" s="20" t="str">
        <f>IFERROR(VLOOKUP(ROW()-8,Q1.SL!A:O,6,FALSE),"")</f>
        <v/>
      </c>
      <c r="F74" s="20" t="str">
        <f>VLOOKUP(E74,Q1.SL!F:M,6,FALSE)</f>
        <v/>
      </c>
      <c r="G74" s="39" t="str">
        <f>IF(ROW()-8&gt;Inf.!$I$10,"",VLOOKUP(E74,Q1.SL!F:M,4,FALSE))</f>
        <v/>
      </c>
      <c r="H74" s="20" t="str">
        <f>IF(ROW()-8&gt;Inf.!$I$10,"",VLOOKUP(E74,Q1.SL!F:M,5,FALSE))</f>
        <v/>
      </c>
      <c r="I74" s="58"/>
      <c r="J74" t="str">
        <f t="shared" ca="1" si="1"/>
        <v/>
      </c>
    </row>
    <row r="75" spans="1:10" ht="21.95" customHeight="1">
      <c r="A75" s="20" t="str">
        <f>VLOOKUP(E75,Q1.SL!F:M,8,FALSE)</f>
        <v/>
      </c>
      <c r="B75" s="36" t="str">
        <f>IFERROR(VLOOKUP(E75,Rec.!B:H,4,FALSE),"")</f>
        <v/>
      </c>
      <c r="C75" s="36" t="str">
        <f>IFERROR(VLOOKUP(E75,Rec.!B:H,5,FALSE),"")</f>
        <v/>
      </c>
      <c r="D75" s="20" t="str">
        <f>IFERROR(VLOOKUP(E75,Rec.!B:H,6,FALSE),"")</f>
        <v/>
      </c>
      <c r="E75" s="20" t="str">
        <f>IFERROR(VLOOKUP(ROW()-8,Q1.SL!A:O,6,FALSE),"")</f>
        <v/>
      </c>
      <c r="F75" s="20" t="str">
        <f>VLOOKUP(E75,Q1.SL!F:M,6,FALSE)</f>
        <v/>
      </c>
      <c r="G75" s="39" t="str">
        <f>IF(ROW()-8&gt;Inf.!$I$10,"",VLOOKUP(E75,Q1.SL!F:M,4,FALSE))</f>
        <v/>
      </c>
      <c r="H75" s="20" t="str">
        <f>IF(ROW()-8&gt;Inf.!$I$10,"",VLOOKUP(E75,Q1.SL!F:M,5,FALSE))</f>
        <v/>
      </c>
      <c r="I75" s="58"/>
      <c r="J75" t="str">
        <f t="shared" ca="1" si="1"/>
        <v/>
      </c>
    </row>
    <row r="76" spans="1:10" ht="21.95" customHeight="1">
      <c r="A76" s="20" t="str">
        <f>VLOOKUP(E76,Q1.SL!F:M,8,FALSE)</f>
        <v/>
      </c>
      <c r="B76" s="36" t="str">
        <f>IFERROR(VLOOKUP(E76,Rec.!B:H,4,FALSE),"")</f>
        <v/>
      </c>
      <c r="C76" s="36" t="str">
        <f>IFERROR(VLOOKUP(E76,Rec.!B:H,5,FALSE),"")</f>
        <v/>
      </c>
      <c r="D76" s="20" t="str">
        <f>IFERROR(VLOOKUP(E76,Rec.!B:H,6,FALSE),"")</f>
        <v/>
      </c>
      <c r="E76" s="20" t="str">
        <f>IFERROR(VLOOKUP(ROW()-8,Q1.SL!A:O,6,FALSE),"")</f>
        <v/>
      </c>
      <c r="F76" s="20" t="str">
        <f>VLOOKUP(E76,Q1.SL!F:M,6,FALSE)</f>
        <v/>
      </c>
      <c r="G76" s="39" t="str">
        <f>IF(ROW()-8&gt;Inf.!$I$10,"",VLOOKUP(E76,Q1.SL!F:M,4,FALSE))</f>
        <v/>
      </c>
      <c r="H76" s="20" t="str">
        <f>IF(ROW()-8&gt;Inf.!$I$10,"",VLOOKUP(E76,Q1.SL!F:M,5,FALSE))</f>
        <v/>
      </c>
      <c r="I76" s="58"/>
      <c r="J76" t="str">
        <f t="shared" ca="1" si="1"/>
        <v/>
      </c>
    </row>
    <row r="77" spans="1:10" ht="21.95" customHeight="1">
      <c r="A77" s="20" t="str">
        <f>VLOOKUP(E77,Q1.SL!F:M,8,FALSE)</f>
        <v/>
      </c>
      <c r="B77" s="36" t="str">
        <f>IFERROR(VLOOKUP(E77,Rec.!B:H,4,FALSE),"")</f>
        <v/>
      </c>
      <c r="C77" s="36" t="str">
        <f>IFERROR(VLOOKUP(E77,Rec.!B:H,5,FALSE),"")</f>
        <v/>
      </c>
      <c r="D77" s="20" t="str">
        <f>IFERROR(VLOOKUP(E77,Rec.!B:H,6,FALSE),"")</f>
        <v/>
      </c>
      <c r="E77" s="20" t="str">
        <f>IFERROR(VLOOKUP(ROW()-8,Q1.SL!A:O,6,FALSE),"")</f>
        <v/>
      </c>
      <c r="F77" s="20" t="str">
        <f>VLOOKUP(E77,Q1.SL!F:M,6,FALSE)</f>
        <v/>
      </c>
      <c r="G77" s="39" t="str">
        <f>IF(ROW()-8&gt;Inf.!$I$10,"",VLOOKUP(E77,Q1.SL!F:M,4,FALSE))</f>
        <v/>
      </c>
      <c r="H77" s="20" t="str">
        <f>IF(ROW()-8&gt;Inf.!$I$10,"",VLOOKUP(E77,Q1.SL!F:M,5,FALSE))</f>
        <v/>
      </c>
      <c r="I77" s="58"/>
      <c r="J77" t="str">
        <f t="shared" ca="1" si="1"/>
        <v/>
      </c>
    </row>
    <row r="78" spans="1:10" ht="21.95" customHeight="1">
      <c r="A78" s="20" t="str">
        <f>VLOOKUP(E78,Q1.SL!F:M,8,FALSE)</f>
        <v/>
      </c>
      <c r="B78" s="36" t="str">
        <f>IFERROR(VLOOKUP(E78,Rec.!B:H,4,FALSE),"")</f>
        <v/>
      </c>
      <c r="C78" s="36" t="str">
        <f>IFERROR(VLOOKUP(E78,Rec.!B:H,5,FALSE),"")</f>
        <v/>
      </c>
      <c r="D78" s="20" t="str">
        <f>IFERROR(VLOOKUP(E78,Rec.!B:H,6,FALSE),"")</f>
        <v/>
      </c>
      <c r="E78" s="20" t="str">
        <f>IFERROR(VLOOKUP(ROW()-8,Q1.SL!A:O,6,FALSE),"")</f>
        <v/>
      </c>
      <c r="F78" s="20" t="str">
        <f>VLOOKUP(E78,Q1.SL!F:M,6,FALSE)</f>
        <v/>
      </c>
      <c r="G78" s="39" t="str">
        <f>IF(ROW()-8&gt;Inf.!$I$10,"",VLOOKUP(E78,Q1.SL!F:M,4,FALSE))</f>
        <v/>
      </c>
      <c r="H78" s="20" t="str">
        <f>IF(ROW()-8&gt;Inf.!$I$10,"",VLOOKUP(E78,Q1.SL!F:M,5,FALSE))</f>
        <v/>
      </c>
      <c r="I78" s="58"/>
      <c r="J78" t="str">
        <f t="shared" ca="1" si="1"/>
        <v/>
      </c>
    </row>
    <row r="79" spans="1:10" ht="21.95" customHeight="1">
      <c r="A79" s="20" t="str">
        <f>VLOOKUP(E79,Q1.SL!F:M,8,FALSE)</f>
        <v/>
      </c>
      <c r="B79" s="36" t="str">
        <f>IFERROR(VLOOKUP(E79,Rec.!B:H,4,FALSE),"")</f>
        <v/>
      </c>
      <c r="C79" s="36" t="str">
        <f>IFERROR(VLOOKUP(E79,Rec.!B:H,5,FALSE),"")</f>
        <v/>
      </c>
      <c r="D79" s="20" t="str">
        <f>IFERROR(VLOOKUP(E79,Rec.!B:H,6,FALSE),"")</f>
        <v/>
      </c>
      <c r="E79" s="20" t="str">
        <f>IFERROR(VLOOKUP(ROW()-8,Q1.SL!A:O,6,FALSE),"")</f>
        <v/>
      </c>
      <c r="F79" s="20" t="str">
        <f>VLOOKUP(E79,Q1.SL!F:M,6,FALSE)</f>
        <v/>
      </c>
      <c r="G79" s="39" t="str">
        <f>IF(ROW()-8&gt;Inf.!$I$10,"",VLOOKUP(E79,Q1.SL!F:M,4,FALSE))</f>
        <v/>
      </c>
      <c r="H79" s="20" t="str">
        <f>IF(ROW()-8&gt;Inf.!$I$10,"",VLOOKUP(E79,Q1.SL!F:M,5,FALSE))</f>
        <v/>
      </c>
      <c r="I79" s="58"/>
      <c r="J79" t="str">
        <f t="shared" ca="1" si="1"/>
        <v/>
      </c>
    </row>
    <row r="80" spans="1:10" ht="21.95" customHeight="1">
      <c r="A80" s="20" t="str">
        <f>VLOOKUP(E80,Q1.SL!F:M,8,FALSE)</f>
        <v/>
      </c>
      <c r="B80" s="36" t="str">
        <f>IFERROR(VLOOKUP(E80,Rec.!B:H,4,FALSE),"")</f>
        <v/>
      </c>
      <c r="C80" s="36" t="str">
        <f>IFERROR(VLOOKUP(E80,Rec.!B:H,5,FALSE),"")</f>
        <v/>
      </c>
      <c r="D80" s="20" t="str">
        <f>IFERROR(VLOOKUP(E80,Rec.!B:H,6,FALSE),"")</f>
        <v/>
      </c>
      <c r="E80" s="20" t="str">
        <f>IFERROR(VLOOKUP(ROW()-8,Q1.SL!A:O,6,FALSE),"")</f>
        <v/>
      </c>
      <c r="F80" s="20" t="str">
        <f>VLOOKUP(E80,Q1.SL!F:M,6,FALSE)</f>
        <v/>
      </c>
      <c r="G80" s="39" t="str">
        <f>IF(ROW()-8&gt;Inf.!$I$10,"",VLOOKUP(E80,Q1.SL!F:M,4,FALSE))</f>
        <v/>
      </c>
      <c r="H80" s="20" t="str">
        <f>IF(ROW()-8&gt;Inf.!$I$10,"",VLOOKUP(E80,Q1.SL!F:M,5,FALSE))</f>
        <v/>
      </c>
      <c r="I80" s="58"/>
      <c r="J80" t="str">
        <f t="shared" ca="1" si="1"/>
        <v/>
      </c>
    </row>
    <row r="81" spans="1:10" ht="21.95" customHeight="1">
      <c r="A81" s="20" t="str">
        <f>VLOOKUP(E81,Q1.SL!F:M,8,FALSE)</f>
        <v/>
      </c>
      <c r="B81" s="36" t="str">
        <f>IFERROR(VLOOKUP(E81,Rec.!B:H,4,FALSE),"")</f>
        <v/>
      </c>
      <c r="C81" s="36" t="str">
        <f>IFERROR(VLOOKUP(E81,Rec.!B:H,5,FALSE),"")</f>
        <v/>
      </c>
      <c r="D81" s="20" t="str">
        <f>IFERROR(VLOOKUP(E81,Rec.!B:H,6,FALSE),"")</f>
        <v/>
      </c>
      <c r="E81" s="20" t="str">
        <f>IFERROR(VLOOKUP(ROW()-8,Q1.SL!A:O,6,FALSE),"")</f>
        <v/>
      </c>
      <c r="F81" s="20" t="str">
        <f>VLOOKUP(E81,Q1.SL!F:M,6,FALSE)</f>
        <v/>
      </c>
      <c r="G81" s="39" t="str">
        <f>IF(ROW()-8&gt;Inf.!$I$10,"",VLOOKUP(E81,Q1.SL!F:M,4,FALSE))</f>
        <v/>
      </c>
      <c r="H81" s="20" t="str">
        <f>IF(ROW()-8&gt;Inf.!$I$10,"",VLOOKUP(E81,Q1.SL!F:M,5,FALSE))</f>
        <v/>
      </c>
      <c r="I81" s="58"/>
      <c r="J81" t="str">
        <f t="shared" ca="1" si="1"/>
        <v/>
      </c>
    </row>
    <row r="82" spans="1:10" ht="21.95" customHeight="1">
      <c r="A82" s="20" t="str">
        <f>VLOOKUP(E82,Q1.SL!F:M,8,FALSE)</f>
        <v/>
      </c>
      <c r="B82" s="36" t="str">
        <f>IFERROR(VLOOKUP(E82,Rec.!B:H,4,FALSE),"")</f>
        <v/>
      </c>
      <c r="C82" s="36" t="str">
        <f>IFERROR(VLOOKUP(E82,Rec.!B:H,5,FALSE),"")</f>
        <v/>
      </c>
      <c r="D82" s="20" t="str">
        <f>IFERROR(VLOOKUP(E82,Rec.!B:H,6,FALSE),"")</f>
        <v/>
      </c>
      <c r="E82" s="20" t="str">
        <f>IFERROR(VLOOKUP(ROW()-8,Q1.SL!A:O,6,FALSE),"")</f>
        <v/>
      </c>
      <c r="F82" s="20" t="str">
        <f>VLOOKUP(E82,Q1.SL!F:M,6,FALSE)</f>
        <v/>
      </c>
      <c r="G82" s="39" t="str">
        <f>IF(ROW()-8&gt;Inf.!$I$10,"",VLOOKUP(E82,Q1.SL!F:M,4,FALSE))</f>
        <v/>
      </c>
      <c r="H82" s="20" t="str">
        <f>IF(ROW()-8&gt;Inf.!$I$10,"",VLOOKUP(E82,Q1.SL!F:M,5,FALSE))</f>
        <v/>
      </c>
      <c r="I82" s="58"/>
      <c r="J82" t="str">
        <f t="shared" ca="1" si="1"/>
        <v/>
      </c>
    </row>
    <row r="83" spans="1:10" ht="21.95" customHeight="1">
      <c r="A83" s="20" t="str">
        <f>VLOOKUP(E83,Q1.SL!F:M,8,FALSE)</f>
        <v/>
      </c>
      <c r="B83" s="36" t="str">
        <f>IFERROR(VLOOKUP(E83,Rec.!B:H,4,FALSE),"")</f>
        <v/>
      </c>
      <c r="C83" s="36" t="str">
        <f>IFERROR(VLOOKUP(E83,Rec.!B:H,5,FALSE),"")</f>
        <v/>
      </c>
      <c r="D83" s="20" t="str">
        <f>IFERROR(VLOOKUP(E83,Rec.!B:H,6,FALSE),"")</f>
        <v/>
      </c>
      <c r="E83" s="20" t="str">
        <f>IFERROR(VLOOKUP(ROW()-8,Q1.SL!A:O,6,FALSE),"")</f>
        <v/>
      </c>
      <c r="F83" s="20" t="str">
        <f>VLOOKUP(E83,Q1.SL!F:M,6,FALSE)</f>
        <v/>
      </c>
      <c r="G83" s="39" t="str">
        <f>IF(ROW()-8&gt;Inf.!$I$10,"",VLOOKUP(E83,Q1.SL!F:M,4,FALSE))</f>
        <v/>
      </c>
      <c r="H83" s="20" t="str">
        <f>IF(ROW()-8&gt;Inf.!$I$10,"",VLOOKUP(E83,Q1.SL!F:M,5,FALSE))</f>
        <v/>
      </c>
      <c r="I83" s="58"/>
      <c r="J83" t="str">
        <f t="shared" ca="1" si="1"/>
        <v/>
      </c>
    </row>
    <row r="84" spans="1:10" ht="21.95" customHeight="1">
      <c r="A84" s="20" t="str">
        <f>VLOOKUP(E84,Q1.SL!F:M,8,FALSE)</f>
        <v/>
      </c>
      <c r="B84" s="36" t="str">
        <f>IFERROR(VLOOKUP(E84,Rec.!B:H,4,FALSE),"")</f>
        <v/>
      </c>
      <c r="C84" s="36" t="str">
        <f>IFERROR(VLOOKUP(E84,Rec.!B:H,5,FALSE),"")</f>
        <v/>
      </c>
      <c r="D84" s="20" t="str">
        <f>IFERROR(VLOOKUP(E84,Rec.!B:H,6,FALSE),"")</f>
        <v/>
      </c>
      <c r="E84" s="20" t="str">
        <f>IFERROR(VLOOKUP(ROW()-8,Q1.SL!A:O,6,FALSE),"")</f>
        <v/>
      </c>
      <c r="F84" s="20" t="str">
        <f>VLOOKUP(E84,Q1.SL!F:M,6,FALSE)</f>
        <v/>
      </c>
      <c r="G84" s="39" t="str">
        <f>IF(ROW()-8&gt;Inf.!$I$10,"",VLOOKUP(E84,Q1.SL!F:M,4,FALSE))</f>
        <v/>
      </c>
      <c r="H84" s="20" t="str">
        <f>IF(ROW()-8&gt;Inf.!$I$10,"",VLOOKUP(E84,Q1.SL!F:M,5,FALSE))</f>
        <v/>
      </c>
      <c r="I84" s="58"/>
      <c r="J84" t="str">
        <f t="shared" ca="1" si="1"/>
        <v/>
      </c>
    </row>
    <row r="85" spans="1:10" ht="21.95" customHeight="1">
      <c r="A85" s="20" t="str">
        <f>VLOOKUP(E85,Q1.SL!F:M,8,FALSE)</f>
        <v/>
      </c>
      <c r="B85" s="36" t="str">
        <f>IFERROR(VLOOKUP(E85,Rec.!B:H,4,FALSE),"")</f>
        <v/>
      </c>
      <c r="C85" s="36" t="str">
        <f>IFERROR(VLOOKUP(E85,Rec.!B:H,5,FALSE),"")</f>
        <v/>
      </c>
      <c r="D85" s="20" t="str">
        <f>IFERROR(VLOOKUP(E85,Rec.!B:H,6,FALSE),"")</f>
        <v/>
      </c>
      <c r="E85" s="20" t="str">
        <f>IFERROR(VLOOKUP(ROW()-8,Q1.SL!A:O,6,FALSE),"")</f>
        <v/>
      </c>
      <c r="F85" s="20" t="str">
        <f>VLOOKUP(E85,Q1.SL!F:M,6,FALSE)</f>
        <v/>
      </c>
      <c r="G85" s="39" t="str">
        <f>IF(ROW()-8&gt;Inf.!$I$10,"",VLOOKUP(E85,Q1.SL!F:M,4,FALSE))</f>
        <v/>
      </c>
      <c r="H85" s="20" t="str">
        <f>IF(ROW()-8&gt;Inf.!$I$10,"",VLOOKUP(E85,Q1.SL!F:M,5,FALSE))</f>
        <v/>
      </c>
      <c r="I85" s="58"/>
      <c r="J85" t="str">
        <f t="shared" ca="1" si="1"/>
        <v/>
      </c>
    </row>
    <row r="86" spans="1:10" ht="21.95" customHeight="1">
      <c r="A86" s="20" t="str">
        <f>VLOOKUP(E86,Q1.SL!F:M,8,FALSE)</f>
        <v/>
      </c>
      <c r="B86" s="36" t="str">
        <f>IFERROR(VLOOKUP(E86,Rec.!B:H,4,FALSE),"")</f>
        <v/>
      </c>
      <c r="C86" s="36" t="str">
        <f>IFERROR(VLOOKUP(E86,Rec.!B:H,5,FALSE),"")</f>
        <v/>
      </c>
      <c r="D86" s="20" t="str">
        <f>IFERROR(VLOOKUP(E86,Rec.!B:H,6,FALSE),"")</f>
        <v/>
      </c>
      <c r="E86" s="20" t="str">
        <f>IFERROR(VLOOKUP(ROW()-8,Q1.SL!A:O,6,FALSE),"")</f>
        <v/>
      </c>
      <c r="F86" s="20" t="str">
        <f>VLOOKUP(E86,Q1.SL!F:M,6,FALSE)</f>
        <v/>
      </c>
      <c r="G86" s="39" t="str">
        <f>IF(ROW()-8&gt;Inf.!$I$10,"",VLOOKUP(E86,Q1.SL!F:M,4,FALSE))</f>
        <v/>
      </c>
      <c r="H86" s="20" t="str">
        <f>IF(ROW()-8&gt;Inf.!$I$10,"",VLOOKUP(E86,Q1.SL!F:M,5,FALSE))</f>
        <v/>
      </c>
      <c r="I86" s="58"/>
      <c r="J86" t="str">
        <f t="shared" ca="1" si="1"/>
        <v/>
      </c>
    </row>
    <row r="87" spans="1:10" ht="21.95" customHeight="1">
      <c r="A87" s="20" t="str">
        <f>VLOOKUP(E87,Q1.SL!F:M,8,FALSE)</f>
        <v/>
      </c>
      <c r="B87" s="36" t="str">
        <f>IFERROR(VLOOKUP(E87,Rec.!B:H,4,FALSE),"")</f>
        <v/>
      </c>
      <c r="C87" s="36" t="str">
        <f>IFERROR(VLOOKUP(E87,Rec.!B:H,5,FALSE),"")</f>
        <v/>
      </c>
      <c r="D87" s="20" t="str">
        <f>IFERROR(VLOOKUP(E87,Rec.!B:H,6,FALSE),"")</f>
        <v/>
      </c>
      <c r="E87" s="20" t="str">
        <f>IFERROR(VLOOKUP(ROW()-8,Q1.SL!A:O,6,FALSE),"")</f>
        <v/>
      </c>
      <c r="F87" s="20" t="str">
        <f>VLOOKUP(E87,Q1.SL!F:M,6,FALSE)</f>
        <v/>
      </c>
      <c r="G87" s="39" t="str">
        <f>IF(ROW()-8&gt;Inf.!$I$10,"",VLOOKUP(E87,Q1.SL!F:M,4,FALSE))</f>
        <v/>
      </c>
      <c r="H87" s="20" t="str">
        <f>IF(ROW()-8&gt;Inf.!$I$10,"",VLOOKUP(E87,Q1.SL!F:M,5,FALSE))</f>
        <v/>
      </c>
      <c r="I87" s="58"/>
      <c r="J87" t="str">
        <f t="shared" ca="1" si="1"/>
        <v/>
      </c>
    </row>
    <row r="88" spans="1:10" ht="21.95" customHeight="1">
      <c r="A88" s="20" t="str">
        <f>VLOOKUP(E88,Q1.SL!F:M,8,FALSE)</f>
        <v/>
      </c>
      <c r="B88" s="36" t="str">
        <f>IFERROR(VLOOKUP(E88,Rec.!B:H,4,FALSE),"")</f>
        <v/>
      </c>
      <c r="C88" s="36" t="str">
        <f>IFERROR(VLOOKUP(E88,Rec.!B:H,5,FALSE),"")</f>
        <v/>
      </c>
      <c r="D88" s="20" t="str">
        <f>IFERROR(VLOOKUP(E88,Rec.!B:H,6,FALSE),"")</f>
        <v/>
      </c>
      <c r="E88" s="20" t="str">
        <f>IFERROR(VLOOKUP(ROW()-8,Q1.SL!A:O,6,FALSE),"")</f>
        <v/>
      </c>
      <c r="F88" s="20" t="str">
        <f>VLOOKUP(E88,Q1.SL!F:M,6,FALSE)</f>
        <v/>
      </c>
      <c r="G88" s="39" t="str">
        <f>IF(ROW()-8&gt;Inf.!$I$10,"",VLOOKUP(E88,Q1.SL!F:M,4,FALSE))</f>
        <v/>
      </c>
      <c r="H88" s="20" t="str">
        <f>IF(ROW()-8&gt;Inf.!$I$10,"",VLOOKUP(E88,Q1.SL!F:M,5,FALSE))</f>
        <v/>
      </c>
      <c r="I88" s="58"/>
      <c r="J88" t="str">
        <f t="shared" ca="1" si="1"/>
        <v/>
      </c>
    </row>
    <row r="89" spans="1:10" ht="21.95" customHeight="1">
      <c r="A89" s="20" t="str">
        <f>VLOOKUP(E89,Q1.SL!F:M,8,FALSE)</f>
        <v/>
      </c>
      <c r="B89" s="36" t="str">
        <f>IFERROR(VLOOKUP(E89,Rec.!B:H,4,FALSE),"")</f>
        <v/>
      </c>
      <c r="C89" s="36" t="str">
        <f>IFERROR(VLOOKUP(E89,Rec.!B:H,5,FALSE),"")</f>
        <v/>
      </c>
      <c r="D89" s="20" t="str">
        <f>IFERROR(VLOOKUP(E89,Rec.!B:H,6,FALSE),"")</f>
        <v/>
      </c>
      <c r="E89" s="20" t="str">
        <f>IFERROR(VLOOKUP(ROW()-8,Q1.SL!A:O,6,FALSE),"")</f>
        <v/>
      </c>
      <c r="F89" s="20" t="str">
        <f>VLOOKUP(E89,Q1.SL!F:M,6,FALSE)</f>
        <v/>
      </c>
      <c r="G89" s="39" t="str">
        <f>IF(ROW()-8&gt;Inf.!$I$10,"",VLOOKUP(E89,Q1.SL!F:M,4,FALSE))</f>
        <v/>
      </c>
      <c r="H89" s="20" t="str">
        <f>IF(ROW()-8&gt;Inf.!$I$10,"",VLOOKUP(E89,Q1.SL!F:M,5,FALSE))</f>
        <v/>
      </c>
      <c r="I89" s="58"/>
      <c r="J89" t="str">
        <f t="shared" ca="1" si="1"/>
        <v/>
      </c>
    </row>
    <row r="90" spans="1:10" ht="21.95" customHeight="1">
      <c r="A90" s="20" t="str">
        <f>VLOOKUP(E90,Q1.SL!F:M,8,FALSE)</f>
        <v/>
      </c>
      <c r="B90" s="36" t="str">
        <f>IFERROR(VLOOKUP(E90,Rec.!B:H,4,FALSE),"")</f>
        <v/>
      </c>
      <c r="C90" s="36" t="str">
        <f>IFERROR(VLOOKUP(E90,Rec.!B:H,5,FALSE),"")</f>
        <v/>
      </c>
      <c r="D90" s="20" t="str">
        <f>IFERROR(VLOOKUP(E90,Rec.!B:H,6,FALSE),"")</f>
        <v/>
      </c>
      <c r="E90" s="20" t="str">
        <f>IFERROR(VLOOKUP(ROW()-8,Q1.SL!A:O,6,FALSE),"")</f>
        <v/>
      </c>
      <c r="F90" s="20" t="str">
        <f>VLOOKUP(E90,Q1.SL!F:M,6,FALSE)</f>
        <v/>
      </c>
      <c r="G90" s="39" t="str">
        <f>IF(ROW()-8&gt;Inf.!$I$10,"",VLOOKUP(E90,Q1.SL!F:M,4,FALSE))</f>
        <v/>
      </c>
      <c r="H90" s="20" t="str">
        <f>IF(ROW()-8&gt;Inf.!$I$10,"",VLOOKUP(E90,Q1.SL!F:M,5,FALSE))</f>
        <v/>
      </c>
      <c r="I90" s="58"/>
      <c r="J90" t="str">
        <f t="shared" ca="1" si="1"/>
        <v/>
      </c>
    </row>
    <row r="91" spans="1:10" ht="21.95" customHeight="1">
      <c r="A91" s="20" t="str">
        <f>VLOOKUP(E91,Q1.SL!F:M,8,FALSE)</f>
        <v/>
      </c>
      <c r="B91" s="36" t="str">
        <f>IFERROR(VLOOKUP(E91,Rec.!B:H,4,FALSE),"")</f>
        <v/>
      </c>
      <c r="C91" s="36" t="str">
        <f>IFERROR(VLOOKUP(E91,Rec.!B:H,5,FALSE),"")</f>
        <v/>
      </c>
      <c r="D91" s="20" t="str">
        <f>IFERROR(VLOOKUP(E91,Rec.!B:H,6,FALSE),"")</f>
        <v/>
      </c>
      <c r="E91" s="20" t="str">
        <f>IFERROR(VLOOKUP(ROW()-8,Q1.SL!A:O,6,FALSE),"")</f>
        <v/>
      </c>
      <c r="F91" s="20" t="str">
        <f>VLOOKUP(E91,Q1.SL!F:M,6,FALSE)</f>
        <v/>
      </c>
      <c r="G91" s="39" t="str">
        <f>IF(ROW()-8&gt;Inf.!$I$10,"",VLOOKUP(E91,Q1.SL!F:M,4,FALSE))</f>
        <v/>
      </c>
      <c r="H91" s="20" t="str">
        <f>IF(ROW()-8&gt;Inf.!$I$10,"",VLOOKUP(E91,Q1.SL!F:M,5,FALSE))</f>
        <v/>
      </c>
      <c r="I91" s="58"/>
      <c r="J91" t="str">
        <f t="shared" ca="1" si="1"/>
        <v/>
      </c>
    </row>
    <row r="92" spans="1:10" ht="21.95" customHeight="1">
      <c r="A92" s="20" t="str">
        <f>VLOOKUP(E92,Q1.SL!F:M,8,FALSE)</f>
        <v/>
      </c>
      <c r="B92" s="36" t="str">
        <f>IFERROR(VLOOKUP(E92,Rec.!B:H,4,FALSE),"")</f>
        <v/>
      </c>
      <c r="C92" s="36" t="str">
        <f>IFERROR(VLOOKUP(E92,Rec.!B:H,5,FALSE),"")</f>
        <v/>
      </c>
      <c r="D92" s="20" t="str">
        <f>IFERROR(VLOOKUP(E92,Rec.!B:H,6,FALSE),"")</f>
        <v/>
      </c>
      <c r="E92" s="20" t="str">
        <f>IFERROR(VLOOKUP(ROW()-8,Q1.SL!A:O,6,FALSE),"")</f>
        <v/>
      </c>
      <c r="F92" s="20" t="str">
        <f>VLOOKUP(E92,Q1.SL!F:M,6,FALSE)</f>
        <v/>
      </c>
      <c r="G92" s="39" t="str">
        <f>IF(ROW()-8&gt;Inf.!$I$10,"",VLOOKUP(E92,Q1.SL!F:M,4,FALSE))</f>
        <v/>
      </c>
      <c r="H92" s="20" t="str">
        <f>IF(ROW()-8&gt;Inf.!$I$10,"",VLOOKUP(E92,Q1.SL!F:M,5,FALSE))</f>
        <v/>
      </c>
      <c r="I92" s="58"/>
      <c r="J92" t="str">
        <f t="shared" ca="1" si="1"/>
        <v/>
      </c>
    </row>
    <row r="93" spans="1:10" ht="21.95" customHeight="1">
      <c r="A93" s="20" t="str">
        <f>VLOOKUP(E93,Q1.SL!F:M,8,FALSE)</f>
        <v/>
      </c>
      <c r="B93" s="36" t="str">
        <f>IFERROR(VLOOKUP(E93,Rec.!B:H,4,FALSE),"")</f>
        <v/>
      </c>
      <c r="C93" s="36" t="str">
        <f>IFERROR(VLOOKUP(E93,Rec.!B:H,5,FALSE),"")</f>
        <v/>
      </c>
      <c r="D93" s="20" t="str">
        <f>IFERROR(VLOOKUP(E93,Rec.!B:H,6,FALSE),"")</f>
        <v/>
      </c>
      <c r="E93" s="20" t="str">
        <f>IFERROR(VLOOKUP(ROW()-8,Q1.SL!A:O,6,FALSE),"")</f>
        <v/>
      </c>
      <c r="F93" s="20" t="str">
        <f>VLOOKUP(E93,Q1.SL!F:M,6,FALSE)</f>
        <v/>
      </c>
      <c r="G93" s="39" t="str">
        <f>IF(ROW()-8&gt;Inf.!$I$10,"",VLOOKUP(E93,Q1.SL!F:M,4,FALSE))</f>
        <v/>
      </c>
      <c r="H93" s="20" t="str">
        <f>IF(ROW()-8&gt;Inf.!$I$10,"",VLOOKUP(E93,Q1.SL!F:M,5,FALSE))</f>
        <v/>
      </c>
      <c r="I93" s="58"/>
      <c r="J93" t="str">
        <f t="shared" ca="1" si="1"/>
        <v/>
      </c>
    </row>
    <row r="94" spans="1:10" ht="21.95" customHeight="1">
      <c r="A94" s="20" t="str">
        <f>VLOOKUP(E94,Q1.SL!F:M,8,FALSE)</f>
        <v/>
      </c>
      <c r="B94" s="36" t="str">
        <f>IFERROR(VLOOKUP(E94,Rec.!B:H,4,FALSE),"")</f>
        <v/>
      </c>
      <c r="C94" s="36" t="str">
        <f>IFERROR(VLOOKUP(E94,Rec.!B:H,5,FALSE),"")</f>
        <v/>
      </c>
      <c r="D94" s="20" t="str">
        <f>IFERROR(VLOOKUP(E94,Rec.!B:H,6,FALSE),"")</f>
        <v/>
      </c>
      <c r="E94" s="20" t="str">
        <f>IFERROR(VLOOKUP(ROW()-8,Q1.SL!A:O,6,FALSE),"")</f>
        <v/>
      </c>
      <c r="F94" s="20" t="str">
        <f>VLOOKUP(E94,Q1.SL!F:M,6,FALSE)</f>
        <v/>
      </c>
      <c r="G94" s="39" t="str">
        <f>IF(ROW()-8&gt;Inf.!$I$10,"",VLOOKUP(E94,Q1.SL!F:M,4,FALSE))</f>
        <v/>
      </c>
      <c r="H94" s="20" t="str">
        <f>IF(ROW()-8&gt;Inf.!$I$10,"",VLOOKUP(E94,Q1.SL!F:M,5,FALSE))</f>
        <v/>
      </c>
      <c r="I94" s="58"/>
      <c r="J94" t="str">
        <f t="shared" ca="1" si="1"/>
        <v/>
      </c>
    </row>
    <row r="95" spans="1:10" ht="21.95" customHeight="1">
      <c r="A95" s="20" t="str">
        <f>VLOOKUP(E95,Q1.SL!F:M,8,FALSE)</f>
        <v/>
      </c>
      <c r="B95" s="36" t="str">
        <f>IFERROR(VLOOKUP(E95,Rec.!B:H,4,FALSE),"")</f>
        <v/>
      </c>
      <c r="C95" s="36" t="str">
        <f>IFERROR(VLOOKUP(E95,Rec.!B:H,5,FALSE),"")</f>
        <v/>
      </c>
      <c r="D95" s="20" t="str">
        <f>IFERROR(VLOOKUP(E95,Rec.!B:H,6,FALSE),"")</f>
        <v/>
      </c>
      <c r="E95" s="20" t="str">
        <f>IFERROR(VLOOKUP(ROW()-8,Q1.SL!A:O,6,FALSE),"")</f>
        <v/>
      </c>
      <c r="F95" s="20" t="str">
        <f>VLOOKUP(E95,Q1.SL!F:M,6,FALSE)</f>
        <v/>
      </c>
      <c r="G95" s="39" t="str">
        <f>IF(ROW()-8&gt;Inf.!$I$10,"",VLOOKUP(E95,Q1.SL!F:M,4,FALSE))</f>
        <v/>
      </c>
      <c r="H95" s="20" t="str">
        <f>IF(ROW()-8&gt;Inf.!$I$10,"",VLOOKUP(E95,Q1.SL!F:M,5,FALSE))</f>
        <v/>
      </c>
      <c r="I95" s="58"/>
      <c r="J95" t="str">
        <f t="shared" ca="1" si="1"/>
        <v/>
      </c>
    </row>
    <row r="96" spans="1:10" ht="21.95" customHeight="1">
      <c r="A96" s="20" t="str">
        <f>VLOOKUP(E96,Q1.SL!F:M,8,FALSE)</f>
        <v/>
      </c>
      <c r="B96" s="36" t="str">
        <f>IFERROR(VLOOKUP(E96,Rec.!B:H,4,FALSE),"")</f>
        <v/>
      </c>
      <c r="C96" s="36" t="str">
        <f>IFERROR(VLOOKUP(E96,Rec.!B:H,5,FALSE),"")</f>
        <v/>
      </c>
      <c r="D96" s="20" t="str">
        <f>IFERROR(VLOOKUP(E96,Rec.!B:H,6,FALSE),"")</f>
        <v/>
      </c>
      <c r="E96" s="20" t="str">
        <f>IFERROR(VLOOKUP(ROW()-8,Q1.SL!A:O,6,FALSE),"")</f>
        <v/>
      </c>
      <c r="F96" s="20" t="str">
        <f>VLOOKUP(E96,Q1.SL!F:M,6,FALSE)</f>
        <v/>
      </c>
      <c r="G96" s="39" t="str">
        <f>IF(ROW()-8&gt;Inf.!$I$10,"",VLOOKUP(E96,Q1.SL!F:M,4,FALSE))</f>
        <v/>
      </c>
      <c r="H96" s="20" t="str">
        <f>IF(ROW()-8&gt;Inf.!$I$10,"",VLOOKUP(E96,Q1.SL!F:M,5,FALSE))</f>
        <v/>
      </c>
      <c r="I96" s="58"/>
      <c r="J96" t="str">
        <f t="shared" ca="1" si="1"/>
        <v/>
      </c>
    </row>
    <row r="97" spans="1:10" ht="21.95" customHeight="1">
      <c r="A97" s="20" t="str">
        <f>VLOOKUP(E97,Q1.SL!F:M,8,FALSE)</f>
        <v/>
      </c>
      <c r="B97" s="36" t="str">
        <f>IFERROR(VLOOKUP(E97,Rec.!B:H,4,FALSE),"")</f>
        <v/>
      </c>
      <c r="C97" s="36" t="str">
        <f>IFERROR(VLOOKUP(E97,Rec.!B:H,5,FALSE),"")</f>
        <v/>
      </c>
      <c r="D97" s="20" t="str">
        <f>IFERROR(VLOOKUP(E97,Rec.!B:H,6,FALSE),"")</f>
        <v/>
      </c>
      <c r="E97" s="20" t="str">
        <f>IFERROR(VLOOKUP(ROW()-8,Q1.SL!A:O,6,FALSE),"")</f>
        <v/>
      </c>
      <c r="F97" s="20" t="str">
        <f>VLOOKUP(E97,Q1.SL!F:M,6,FALSE)</f>
        <v/>
      </c>
      <c r="G97" s="39" t="str">
        <f>IF(ROW()-8&gt;Inf.!$I$10,"",VLOOKUP(E97,Q1.SL!F:M,4,FALSE))</f>
        <v/>
      </c>
      <c r="H97" s="20" t="str">
        <f>IF(ROW()-8&gt;Inf.!$I$10,"",VLOOKUP(E97,Q1.SL!F:M,5,FALSE))</f>
        <v/>
      </c>
      <c r="I97" s="58"/>
      <c r="J97" t="str">
        <f t="shared" ca="1" si="1"/>
        <v/>
      </c>
    </row>
    <row r="98" spans="1:10" ht="21.95" customHeight="1">
      <c r="A98" s="20" t="str">
        <f>VLOOKUP(E98,Q1.SL!F:M,8,FALSE)</f>
        <v/>
      </c>
      <c r="B98" s="36" t="str">
        <f>IFERROR(VLOOKUP(E98,Rec.!B:H,4,FALSE),"")</f>
        <v/>
      </c>
      <c r="C98" s="36" t="str">
        <f>IFERROR(VLOOKUP(E98,Rec.!B:H,5,FALSE),"")</f>
        <v/>
      </c>
      <c r="D98" s="20" t="str">
        <f>IFERROR(VLOOKUP(E98,Rec.!B:H,6,FALSE),"")</f>
        <v/>
      </c>
      <c r="E98" s="20" t="str">
        <f>IFERROR(VLOOKUP(ROW()-8,Q1.SL!A:O,6,FALSE),"")</f>
        <v/>
      </c>
      <c r="F98" s="20" t="str">
        <f>VLOOKUP(E98,Q1.SL!F:M,6,FALSE)</f>
        <v/>
      </c>
      <c r="G98" s="39" t="str">
        <f>IF(ROW()-8&gt;Inf.!$I$10,"",VLOOKUP(E98,Q1.SL!F:M,4,FALSE))</f>
        <v/>
      </c>
      <c r="H98" s="20" t="str">
        <f>IF(ROW()-8&gt;Inf.!$I$10,"",VLOOKUP(E98,Q1.SL!F:M,5,FALSE))</f>
        <v/>
      </c>
      <c r="I98" s="58"/>
      <c r="J98" t="str">
        <f t="shared" ca="1" si="1"/>
        <v/>
      </c>
    </row>
    <row r="99" spans="1:10" ht="21.95" customHeight="1">
      <c r="A99" s="20" t="str">
        <f>VLOOKUP(E99,Q1.SL!F:M,8,FALSE)</f>
        <v/>
      </c>
      <c r="B99" s="36" t="str">
        <f>IFERROR(VLOOKUP(E99,Rec.!B:H,4,FALSE),"")</f>
        <v/>
      </c>
      <c r="C99" s="36" t="str">
        <f>IFERROR(VLOOKUP(E99,Rec.!B:H,5,FALSE),"")</f>
        <v/>
      </c>
      <c r="D99" s="20" t="str">
        <f>IFERROR(VLOOKUP(E99,Rec.!B:H,6,FALSE),"")</f>
        <v/>
      </c>
      <c r="E99" s="20" t="str">
        <f>IFERROR(VLOOKUP(ROW()-8,Q1.SL!A:O,6,FALSE),"")</f>
        <v/>
      </c>
      <c r="F99" s="20" t="str">
        <f>VLOOKUP(E99,Q1.SL!F:M,6,FALSE)</f>
        <v/>
      </c>
      <c r="G99" s="39" t="str">
        <f>IF(ROW()-8&gt;Inf.!$I$10,"",VLOOKUP(E99,Q1.SL!F:M,4,FALSE))</f>
        <v/>
      </c>
      <c r="H99" s="20" t="str">
        <f>IF(ROW()-8&gt;Inf.!$I$10,"",VLOOKUP(E99,Q1.SL!F:M,5,FALSE))</f>
        <v/>
      </c>
      <c r="I99" s="58"/>
      <c r="J99" t="str">
        <f t="shared" ca="1" si="1"/>
        <v/>
      </c>
    </row>
    <row r="100" spans="1:10" ht="21.95" customHeight="1">
      <c r="A100" s="20" t="str">
        <f>VLOOKUP(E100,Q1.SL!F:M,8,FALSE)</f>
        <v/>
      </c>
      <c r="B100" s="36" t="str">
        <f>IFERROR(VLOOKUP(E100,Rec.!B:H,4,FALSE),"")</f>
        <v/>
      </c>
      <c r="C100" s="36" t="str">
        <f>IFERROR(VLOOKUP(E100,Rec.!B:H,5,FALSE),"")</f>
        <v/>
      </c>
      <c r="D100" s="20" t="str">
        <f>IFERROR(VLOOKUP(E100,Rec.!B:H,6,FALSE),"")</f>
        <v/>
      </c>
      <c r="E100" s="20" t="str">
        <f>IFERROR(VLOOKUP(ROW()-8,Q1.SL!A:O,6,FALSE),"")</f>
        <v/>
      </c>
      <c r="F100" s="20" t="str">
        <f>VLOOKUP(E100,Q1.SL!F:M,6,FALSE)</f>
        <v/>
      </c>
      <c r="G100" s="39" t="str">
        <f>IF(ROW()-8&gt;Inf.!$I$10,"",VLOOKUP(E100,Q1.SL!F:M,4,FALSE))</f>
        <v/>
      </c>
      <c r="H100" s="20" t="str">
        <f>IF(ROW()-8&gt;Inf.!$I$10,"",VLOOKUP(E100,Q1.SL!F:M,5,FALSE))</f>
        <v/>
      </c>
      <c r="I100" s="58"/>
      <c r="J100" t="str">
        <f t="shared" ca="1" si="1"/>
        <v/>
      </c>
    </row>
    <row r="101" spans="1:10" ht="21.95" customHeight="1">
      <c r="A101" s="20" t="str">
        <f>VLOOKUP(E101,Q1.SL!F:M,8,FALSE)</f>
        <v/>
      </c>
      <c r="B101" s="36" t="str">
        <f>IFERROR(VLOOKUP(E101,Rec.!B:H,4,FALSE),"")</f>
        <v/>
      </c>
      <c r="C101" s="36" t="str">
        <f>IFERROR(VLOOKUP(E101,Rec.!B:H,5,FALSE),"")</f>
        <v/>
      </c>
      <c r="D101" s="20" t="str">
        <f>IFERROR(VLOOKUP(E101,Rec.!B:H,6,FALSE),"")</f>
        <v/>
      </c>
      <c r="E101" s="20" t="str">
        <f>IFERROR(VLOOKUP(ROW()-8,Q1.SL!A:O,6,FALSE),"")</f>
        <v/>
      </c>
      <c r="F101" s="20" t="str">
        <f>VLOOKUP(E101,Q1.SL!F:M,6,FALSE)</f>
        <v/>
      </c>
      <c r="G101" s="39" t="str">
        <f>IF(ROW()-8&gt;Inf.!$I$10,"",VLOOKUP(E101,Q1.SL!F:M,4,FALSE))</f>
        <v/>
      </c>
      <c r="H101" s="20" t="str">
        <f>IF(ROW()-8&gt;Inf.!$I$10,"",VLOOKUP(E101,Q1.SL!F:M,5,FALSE))</f>
        <v/>
      </c>
      <c r="I101" s="58"/>
      <c r="J101" t="str">
        <f t="shared" ca="1" si="1"/>
        <v/>
      </c>
    </row>
    <row r="102" spans="1:10" ht="21.95" customHeight="1">
      <c r="A102" s="20" t="str">
        <f>VLOOKUP(E102,Q1.SL!F:M,8,FALSE)</f>
        <v/>
      </c>
      <c r="B102" s="36" t="str">
        <f>IFERROR(VLOOKUP(E102,Rec.!B:H,4,FALSE),"")</f>
        <v/>
      </c>
      <c r="C102" s="36" t="str">
        <f>IFERROR(VLOOKUP(E102,Rec.!B:H,5,FALSE),"")</f>
        <v/>
      </c>
      <c r="D102" s="20" t="str">
        <f>IFERROR(VLOOKUP(E102,Rec.!B:H,6,FALSE),"")</f>
        <v/>
      </c>
      <c r="E102" s="20" t="str">
        <f>IFERROR(VLOOKUP(ROW()-8,Q1.SL!A:O,6,FALSE),"")</f>
        <v/>
      </c>
      <c r="F102" s="20" t="str">
        <f>VLOOKUP(E102,Q1.SL!F:M,6,FALSE)</f>
        <v/>
      </c>
      <c r="G102" s="39" t="str">
        <f>IF(ROW()-8&gt;Inf.!$I$10,"",VLOOKUP(E102,Q1.SL!F:M,4,FALSE))</f>
        <v/>
      </c>
      <c r="H102" s="20" t="str">
        <f>IF(ROW()-8&gt;Inf.!$I$10,"",VLOOKUP(E102,Q1.SL!F:M,5,FALSE))</f>
        <v/>
      </c>
      <c r="I102" s="58"/>
      <c r="J102" t="str">
        <f t="shared" ca="1" si="1"/>
        <v/>
      </c>
    </row>
    <row r="103" spans="1:10" ht="21.95" customHeight="1">
      <c r="A103" s="20" t="str">
        <f>VLOOKUP(E103,Q1.SL!F:M,8,FALSE)</f>
        <v/>
      </c>
      <c r="B103" s="36" t="str">
        <f>IFERROR(VLOOKUP(E103,Rec.!B:H,4,FALSE),"")</f>
        <v/>
      </c>
      <c r="C103" s="36" t="str">
        <f>IFERROR(VLOOKUP(E103,Rec.!B:H,5,FALSE),"")</f>
        <v/>
      </c>
      <c r="D103" s="20" t="str">
        <f>IFERROR(VLOOKUP(E103,Rec.!B:H,6,FALSE),"")</f>
        <v/>
      </c>
      <c r="E103" s="20" t="str">
        <f>IFERROR(VLOOKUP(ROW()-8,Q1.SL!A:O,6,FALSE),"")</f>
        <v/>
      </c>
      <c r="F103" s="20" t="str">
        <f>VLOOKUP(E103,Q1.SL!F:M,6,FALSE)</f>
        <v/>
      </c>
      <c r="G103" s="39" t="str">
        <f>IF(ROW()-8&gt;Inf.!$I$10,"",VLOOKUP(E103,Q1.SL!F:M,4,FALSE))</f>
        <v/>
      </c>
      <c r="H103" s="20" t="str">
        <f>IF(ROW()-8&gt;Inf.!$I$10,"",VLOOKUP(E103,Q1.SL!F:M,5,FALSE))</f>
        <v/>
      </c>
      <c r="I103" s="58"/>
      <c r="J103" t="str">
        <f t="shared" ca="1" si="1"/>
        <v/>
      </c>
    </row>
    <row r="104" spans="1:10" ht="21.95" customHeight="1">
      <c r="A104" s="20" t="str">
        <f>VLOOKUP(E104,Q1.SL!F:M,8,FALSE)</f>
        <v/>
      </c>
      <c r="B104" s="36" t="str">
        <f>IFERROR(VLOOKUP(E104,Rec.!B:H,4,FALSE),"")</f>
        <v/>
      </c>
      <c r="C104" s="36" t="str">
        <f>IFERROR(VLOOKUP(E104,Rec.!B:H,5,FALSE),"")</f>
        <v/>
      </c>
      <c r="D104" s="20" t="str">
        <f>IFERROR(VLOOKUP(E104,Rec.!B:H,6,FALSE),"")</f>
        <v/>
      </c>
      <c r="E104" s="20" t="str">
        <f>IFERROR(VLOOKUP(ROW()-8,Q1.SL!A:O,6,FALSE),"")</f>
        <v/>
      </c>
      <c r="F104" s="20" t="str">
        <f>VLOOKUP(E104,Q1.SL!F:M,6,FALSE)</f>
        <v/>
      </c>
      <c r="G104" s="39" t="str">
        <f>IF(ROW()-8&gt;Inf.!$I$10,"",VLOOKUP(E104,Q1.SL!F:M,4,FALSE))</f>
        <v/>
      </c>
      <c r="H104" s="20" t="str">
        <f>IF(ROW()-8&gt;Inf.!$I$10,"",VLOOKUP(E104,Q1.SL!F:M,5,FALSE))</f>
        <v/>
      </c>
      <c r="I104" s="58"/>
      <c r="J104" t="str">
        <f t="shared" ca="1" si="1"/>
        <v/>
      </c>
    </row>
    <row r="105" spans="1:10" ht="21.95" customHeight="1">
      <c r="A105" s="20" t="str">
        <f>VLOOKUP(E105,Q1.SL!F:M,8,FALSE)</f>
        <v/>
      </c>
      <c r="B105" s="36" t="str">
        <f>IFERROR(VLOOKUP(E105,Rec.!B:H,4,FALSE),"")</f>
        <v/>
      </c>
      <c r="C105" s="36" t="str">
        <f>IFERROR(VLOOKUP(E105,Rec.!B:H,5,FALSE),"")</f>
        <v/>
      </c>
      <c r="D105" s="20" t="str">
        <f>IFERROR(VLOOKUP(E105,Rec.!B:H,6,FALSE),"")</f>
        <v/>
      </c>
      <c r="E105" s="20" t="str">
        <f>IFERROR(VLOOKUP(ROW()-8,Q1.SL!A:O,6,FALSE),"")</f>
        <v/>
      </c>
      <c r="F105" s="20" t="str">
        <f>VLOOKUP(E105,Q1.SL!F:M,6,FALSE)</f>
        <v/>
      </c>
      <c r="G105" s="39" t="str">
        <f>IF(ROW()-8&gt;Inf.!$I$10,"",VLOOKUP(E105,Q1.SL!F:M,4,FALSE))</f>
        <v/>
      </c>
      <c r="H105" s="20" t="str">
        <f>IF(ROW()-8&gt;Inf.!$I$10,"",VLOOKUP(E105,Q1.SL!F:M,5,FALSE))</f>
        <v/>
      </c>
      <c r="I105" s="58"/>
      <c r="J105" t="str">
        <f t="shared" ca="1" si="1"/>
        <v/>
      </c>
    </row>
    <row r="106" spans="1:10" ht="21.95" customHeight="1">
      <c r="A106" s="20" t="str">
        <f>VLOOKUP(E106,Q1.SL!F:M,8,FALSE)</f>
        <v/>
      </c>
      <c r="B106" s="36" t="str">
        <f>IFERROR(VLOOKUP(E106,Rec.!B:H,4,FALSE),"")</f>
        <v/>
      </c>
      <c r="C106" s="36" t="str">
        <f>IFERROR(VLOOKUP(E106,Rec.!B:H,5,FALSE),"")</f>
        <v/>
      </c>
      <c r="D106" s="20" t="str">
        <f>IFERROR(VLOOKUP(E106,Rec.!B:H,6,FALSE),"")</f>
        <v/>
      </c>
      <c r="E106" s="20" t="str">
        <f>IFERROR(VLOOKUP(ROW()-8,Q1.SL!A:O,6,FALSE),"")</f>
        <v/>
      </c>
      <c r="F106" s="20" t="str">
        <f>VLOOKUP(E106,Q1.SL!F:M,6,FALSE)</f>
        <v/>
      </c>
      <c r="G106" s="39" t="str">
        <f>IF(ROW()-8&gt;Inf.!$I$10,"",VLOOKUP(E106,Q1.SL!F:M,4,FALSE))</f>
        <v/>
      </c>
      <c r="H106" s="20" t="str">
        <f>IF(ROW()-8&gt;Inf.!$I$10,"",VLOOKUP(E106,Q1.SL!F:M,5,FALSE))</f>
        <v/>
      </c>
      <c r="I106" s="58"/>
      <c r="J106" t="str">
        <f t="shared" ca="1" si="1"/>
        <v/>
      </c>
    </row>
    <row r="107" spans="1:10" ht="21.95" customHeight="1">
      <c r="A107" s="20" t="str">
        <f>VLOOKUP(E107,Q1.SL!F:M,8,FALSE)</f>
        <v/>
      </c>
      <c r="B107" s="36" t="str">
        <f>IFERROR(VLOOKUP(E107,Rec.!B:H,4,FALSE),"")</f>
        <v/>
      </c>
      <c r="C107" s="36" t="str">
        <f>IFERROR(VLOOKUP(E107,Rec.!B:H,5,FALSE),"")</f>
        <v/>
      </c>
      <c r="D107" s="20" t="str">
        <f>IFERROR(VLOOKUP(E107,Rec.!B:H,6,FALSE),"")</f>
        <v/>
      </c>
      <c r="E107" s="20" t="str">
        <f>IFERROR(VLOOKUP(ROW()-8,Q1.SL!A:O,6,FALSE),"")</f>
        <v/>
      </c>
      <c r="F107" s="20" t="str">
        <f>VLOOKUP(E107,Q1.SL!F:M,6,FALSE)</f>
        <v/>
      </c>
      <c r="G107" s="39" t="str">
        <f>IF(ROW()-8&gt;Inf.!$I$10,"",VLOOKUP(E107,Q1.SL!F:M,4,FALSE))</f>
        <v/>
      </c>
      <c r="H107" s="20" t="str">
        <f>IF(ROW()-8&gt;Inf.!$I$10,"",VLOOKUP(E107,Q1.SL!F:M,5,FALSE))</f>
        <v/>
      </c>
      <c r="I107" s="58"/>
      <c r="J107" t="str">
        <f t="shared" ca="1" si="1"/>
        <v/>
      </c>
    </row>
    <row r="108" spans="1:10" ht="21.95" customHeight="1">
      <c r="A108" s="20" t="str">
        <f>VLOOKUP(E108,Q1.SL!F:M,8,FALSE)</f>
        <v/>
      </c>
      <c r="B108" s="36" t="str">
        <f>IFERROR(VLOOKUP(E108,Rec.!B:H,4,FALSE),"")</f>
        <v/>
      </c>
      <c r="C108" s="36" t="str">
        <f>IFERROR(VLOOKUP(E108,Rec.!B:H,5,FALSE),"")</f>
        <v/>
      </c>
      <c r="D108" s="20" t="str">
        <f>IFERROR(VLOOKUP(E108,Rec.!B:H,6,FALSE),"")</f>
        <v/>
      </c>
      <c r="E108" s="20" t="str">
        <f>IFERROR(VLOOKUP(ROW()-8,Q1.SL!A:O,6,FALSE),"")</f>
        <v/>
      </c>
      <c r="F108" s="20" t="str">
        <f>VLOOKUP(E108,Q1.SL!F:M,6,FALSE)</f>
        <v/>
      </c>
      <c r="G108" s="39" t="str">
        <f>IF(ROW()-8&gt;Inf.!$I$10,"",VLOOKUP(E108,Q1.SL!F:M,4,FALSE))</f>
        <v/>
      </c>
      <c r="H108" s="20" t="str">
        <f>IF(ROW()-8&gt;Inf.!$I$10,"",VLOOKUP(E108,Q1.SL!F:M,5,FALSE))</f>
        <v/>
      </c>
      <c r="I108" s="58"/>
      <c r="J108" t="str">
        <f t="shared" ca="1" si="1"/>
        <v/>
      </c>
    </row>
    <row r="109" spans="1:10" ht="21.95" customHeight="1">
      <c r="A109" s="20" t="str">
        <f>VLOOKUP(E109,Q1.SL!F:M,8,FALSE)</f>
        <v/>
      </c>
      <c r="B109" s="36" t="str">
        <f>IFERROR(VLOOKUP(E109,Rec.!B:H,4,FALSE),"")</f>
        <v/>
      </c>
      <c r="C109" s="36" t="str">
        <f>IFERROR(VLOOKUP(E109,Rec.!B:H,5,FALSE),"")</f>
        <v/>
      </c>
      <c r="D109" s="20" t="str">
        <f>IFERROR(VLOOKUP(E109,Rec.!B:H,6,FALSE),"")</f>
        <v/>
      </c>
      <c r="E109" s="20" t="str">
        <f>IFERROR(VLOOKUP(ROW()-8,Q1.SL!A:O,6,FALSE),"")</f>
        <v/>
      </c>
      <c r="F109" s="20" t="str">
        <f>VLOOKUP(E109,Q1.SL!F:M,6,FALSE)</f>
        <v/>
      </c>
      <c r="G109" s="39" t="str">
        <f>IF(ROW()-8&gt;Inf.!$I$10,"",VLOOKUP(E109,Q1.SL!F:M,4,FALSE))</f>
        <v/>
      </c>
      <c r="H109" s="20" t="str">
        <f>IF(ROW()-8&gt;Inf.!$I$10,"",VLOOKUP(E109,Q1.SL!F:M,5,FALSE))</f>
        <v/>
      </c>
      <c r="I109" s="58"/>
      <c r="J109" t="str">
        <f t="shared" ca="1" si="1"/>
        <v/>
      </c>
    </row>
    <row r="110" spans="1:10" ht="21.95" customHeight="1">
      <c r="A110" s="20" t="str">
        <f>VLOOKUP(E110,Q1.SL!F:M,8,FALSE)</f>
        <v/>
      </c>
      <c r="B110" s="36" t="str">
        <f>IFERROR(VLOOKUP(E110,Rec.!B:H,4,FALSE),"")</f>
        <v/>
      </c>
      <c r="C110" s="36" t="str">
        <f>IFERROR(VLOOKUP(E110,Rec.!B:H,5,FALSE),"")</f>
        <v/>
      </c>
      <c r="D110" s="20" t="str">
        <f>IFERROR(VLOOKUP(E110,Rec.!B:H,6,FALSE),"")</f>
        <v/>
      </c>
      <c r="E110" s="20" t="str">
        <f>IFERROR(VLOOKUP(ROW()-8,Q1.SL!A:O,6,FALSE),"")</f>
        <v/>
      </c>
      <c r="F110" s="20" t="str">
        <f>VLOOKUP(E110,Q1.SL!F:M,6,FALSE)</f>
        <v/>
      </c>
      <c r="G110" s="39" t="str">
        <f>IF(ROW()-8&gt;Inf.!$I$10,"",VLOOKUP(E110,Q1.SL!F:M,4,FALSE))</f>
        <v/>
      </c>
      <c r="H110" s="20" t="str">
        <f>IF(ROW()-8&gt;Inf.!$I$10,"",VLOOKUP(E110,Q1.SL!F:M,5,FALSE))</f>
        <v/>
      </c>
      <c r="I110" s="58"/>
      <c r="J110" t="str">
        <f t="shared" ca="1" si="1"/>
        <v/>
      </c>
    </row>
    <row r="111" spans="1:10" ht="21.95" customHeight="1">
      <c r="A111" s="20" t="str">
        <f>VLOOKUP(E111,Q1.SL!F:M,8,FALSE)</f>
        <v/>
      </c>
      <c r="B111" s="36" t="str">
        <f>IFERROR(VLOOKUP(E111,Rec.!B:H,4,FALSE),"")</f>
        <v/>
      </c>
      <c r="C111" s="36" t="str">
        <f>IFERROR(VLOOKUP(E111,Rec.!B:H,5,FALSE),"")</f>
        <v/>
      </c>
      <c r="D111" s="20" t="str">
        <f>IFERROR(VLOOKUP(E111,Rec.!B:H,6,FALSE),"")</f>
        <v/>
      </c>
      <c r="E111" s="20" t="str">
        <f>IFERROR(VLOOKUP(ROW()-8,Q1.SL!A:O,6,FALSE),"")</f>
        <v/>
      </c>
      <c r="F111" s="20" t="str">
        <f>VLOOKUP(E111,Q1.SL!F:M,6,FALSE)</f>
        <v/>
      </c>
      <c r="G111" s="39" t="str">
        <f>IF(ROW()-8&gt;Inf.!$I$10,"",VLOOKUP(E111,Q1.SL!F:M,4,FALSE))</f>
        <v/>
      </c>
      <c r="H111" s="20" t="str">
        <f>IF(ROW()-8&gt;Inf.!$I$10,"",VLOOKUP(E111,Q1.SL!F:M,5,FALSE))</f>
        <v/>
      </c>
      <c r="I111" s="58"/>
      <c r="J111" t="str">
        <f t="shared" ca="1" si="1"/>
        <v/>
      </c>
    </row>
    <row r="112" spans="1:10" ht="21.95" customHeight="1">
      <c r="A112" s="20" t="str">
        <f>VLOOKUP(E112,Q1.SL!F:M,8,FALSE)</f>
        <v/>
      </c>
      <c r="B112" s="36" t="str">
        <f>IFERROR(VLOOKUP(E112,Rec.!B:H,4,FALSE),"")</f>
        <v/>
      </c>
      <c r="C112" s="36" t="str">
        <f>IFERROR(VLOOKUP(E112,Rec.!B:H,5,FALSE),"")</f>
        <v/>
      </c>
      <c r="D112" s="20" t="str">
        <f>IFERROR(VLOOKUP(E112,Rec.!B:H,6,FALSE),"")</f>
        <v/>
      </c>
      <c r="E112" s="20" t="str">
        <f>IFERROR(VLOOKUP(ROW()-8,Q1.SL!A:O,6,FALSE),"")</f>
        <v/>
      </c>
      <c r="F112" s="20" t="str">
        <f>VLOOKUP(E112,Q1.SL!F:M,6,FALSE)</f>
        <v/>
      </c>
      <c r="G112" s="39" t="str">
        <f>IF(ROW()-8&gt;Inf.!$I$10,"",VLOOKUP(E112,Q1.SL!F:M,4,FALSE))</f>
        <v/>
      </c>
      <c r="H112" s="20" t="str">
        <f>IF(ROW()-8&gt;Inf.!$I$10,"",VLOOKUP(E112,Q1.SL!F:M,5,FALSE))</f>
        <v/>
      </c>
      <c r="I112" s="58"/>
      <c r="J112" t="str">
        <f t="shared" ca="1" si="1"/>
        <v/>
      </c>
    </row>
    <row r="113" spans="1:10" ht="21.95" customHeight="1">
      <c r="A113" s="20" t="str">
        <f>VLOOKUP(E113,Q1.SL!F:M,8,FALSE)</f>
        <v/>
      </c>
      <c r="B113" s="36" t="str">
        <f>IFERROR(VLOOKUP(E113,Rec.!B:H,4,FALSE),"")</f>
        <v/>
      </c>
      <c r="C113" s="36" t="str">
        <f>IFERROR(VLOOKUP(E113,Rec.!B:H,5,FALSE),"")</f>
        <v/>
      </c>
      <c r="D113" s="20" t="str">
        <f>IFERROR(VLOOKUP(E113,Rec.!B:H,6,FALSE),"")</f>
        <v/>
      </c>
      <c r="E113" s="20" t="str">
        <f>IFERROR(VLOOKUP(ROW()-8,Q1.SL!A:O,6,FALSE),"")</f>
        <v/>
      </c>
      <c r="F113" s="20" t="str">
        <f>VLOOKUP(E113,Q1.SL!F:M,6,FALSE)</f>
        <v/>
      </c>
      <c r="G113" s="39" t="str">
        <f>IF(ROW()-8&gt;Inf.!$I$10,"",VLOOKUP(E113,Q1.SL!F:M,4,FALSE))</f>
        <v/>
      </c>
      <c r="H113" s="20" t="str">
        <f>IF(ROW()-8&gt;Inf.!$I$10,"",VLOOKUP(E113,Q1.SL!F:M,5,FALSE))</f>
        <v/>
      </c>
      <c r="I113" s="58"/>
      <c r="J113" t="str">
        <f t="shared" ca="1" si="1"/>
        <v/>
      </c>
    </row>
    <row r="114" spans="1:10" ht="21.95" customHeight="1">
      <c r="A114" s="20" t="str">
        <f>VLOOKUP(E114,Q1.SL!F:M,8,FALSE)</f>
        <v/>
      </c>
      <c r="B114" s="36" t="str">
        <f>IFERROR(VLOOKUP(E114,Rec.!B:H,4,FALSE),"")</f>
        <v/>
      </c>
      <c r="C114" s="36" t="str">
        <f>IFERROR(VLOOKUP(E114,Rec.!B:H,5,FALSE),"")</f>
        <v/>
      </c>
      <c r="D114" s="20" t="str">
        <f>IFERROR(VLOOKUP(E114,Rec.!B:H,6,FALSE),"")</f>
        <v/>
      </c>
      <c r="E114" s="20" t="str">
        <f>IFERROR(VLOOKUP(ROW()-8,Q1.SL!A:O,6,FALSE),"")</f>
        <v/>
      </c>
      <c r="F114" s="20" t="str">
        <f>VLOOKUP(E114,Q1.SL!F:M,6,FALSE)</f>
        <v/>
      </c>
      <c r="G114" s="39" t="str">
        <f>IF(ROW()-8&gt;Inf.!$I$10,"",VLOOKUP(E114,Q1.SL!F:M,4,FALSE))</f>
        <v/>
      </c>
      <c r="H114" s="20" t="str">
        <f>IF(ROW()-8&gt;Inf.!$I$10,"",VLOOKUP(E114,Q1.SL!F:M,5,FALSE))</f>
        <v/>
      </c>
      <c r="I114" s="58"/>
      <c r="J114" t="str">
        <f t="shared" ca="1" si="1"/>
        <v/>
      </c>
    </row>
    <row r="115" spans="1:10" ht="21.95" customHeight="1">
      <c r="A115" s="20" t="str">
        <f>VLOOKUP(E115,Q1.SL!F:M,8,FALSE)</f>
        <v/>
      </c>
      <c r="B115" s="36" t="str">
        <f>IFERROR(VLOOKUP(E115,Rec.!B:H,4,FALSE),"")</f>
        <v/>
      </c>
      <c r="C115" s="36" t="str">
        <f>IFERROR(VLOOKUP(E115,Rec.!B:H,5,FALSE),"")</f>
        <v/>
      </c>
      <c r="D115" s="20" t="str">
        <f>IFERROR(VLOOKUP(E115,Rec.!B:H,6,FALSE),"")</f>
        <v/>
      </c>
      <c r="E115" s="20" t="str">
        <f>IFERROR(VLOOKUP(ROW()-8,Q1.SL!A:O,6,FALSE),"")</f>
        <v/>
      </c>
      <c r="F115" s="20" t="str">
        <f>VLOOKUP(E115,Q1.SL!F:M,6,FALSE)</f>
        <v/>
      </c>
      <c r="G115" s="39" t="str">
        <f>IF(ROW()-8&gt;Inf.!$I$10,"",VLOOKUP(E115,Q1.SL!F:M,4,FALSE))</f>
        <v/>
      </c>
      <c r="H115" s="20" t="str">
        <f>IF(ROW()-8&gt;Inf.!$I$10,"",VLOOKUP(E115,Q1.SL!F:M,5,FALSE))</f>
        <v/>
      </c>
      <c r="I115" s="58"/>
      <c r="J115" t="str">
        <f t="shared" ca="1" si="1"/>
        <v/>
      </c>
    </row>
    <row r="116" spans="1:10" ht="21.95" customHeight="1">
      <c r="A116" s="20" t="str">
        <f>VLOOKUP(E116,Q1.SL!F:M,8,FALSE)</f>
        <v/>
      </c>
      <c r="B116" s="36" t="str">
        <f>IFERROR(VLOOKUP(E116,Rec.!B:H,4,FALSE),"")</f>
        <v/>
      </c>
      <c r="C116" s="36" t="str">
        <f>IFERROR(VLOOKUP(E116,Rec.!B:H,5,FALSE),"")</f>
        <v/>
      </c>
      <c r="D116" s="20" t="str">
        <f>IFERROR(VLOOKUP(E116,Rec.!B:H,6,FALSE),"")</f>
        <v/>
      </c>
      <c r="E116" s="20" t="str">
        <f>IFERROR(VLOOKUP(ROW()-8,Q1.SL!A:O,6,FALSE),"")</f>
        <v/>
      </c>
      <c r="F116" s="20" t="str">
        <f>VLOOKUP(E116,Q1.SL!F:M,6,FALSE)</f>
        <v/>
      </c>
      <c r="G116" s="39" t="str">
        <f>IF(ROW()-8&gt;Inf.!$I$10,"",VLOOKUP(E116,Q1.SL!F:M,4,FALSE))</f>
        <v/>
      </c>
      <c r="H116" s="20" t="str">
        <f>IF(ROW()-8&gt;Inf.!$I$10,"",VLOOKUP(E116,Q1.SL!F:M,5,FALSE))</f>
        <v/>
      </c>
      <c r="I116" s="58"/>
      <c r="J116" t="str">
        <f t="shared" ca="1" si="1"/>
        <v/>
      </c>
    </row>
    <row r="117" spans="1:10" ht="21.95" customHeight="1">
      <c r="A117" s="20" t="str">
        <f>VLOOKUP(E117,Q1.SL!F:M,8,FALSE)</f>
        <v/>
      </c>
      <c r="B117" s="36" t="str">
        <f>IFERROR(VLOOKUP(E117,Rec.!B:H,4,FALSE),"")</f>
        <v/>
      </c>
      <c r="C117" s="36" t="str">
        <f>IFERROR(VLOOKUP(E117,Rec.!B:H,5,FALSE),"")</f>
        <v/>
      </c>
      <c r="D117" s="20" t="str">
        <f>IFERROR(VLOOKUP(E117,Rec.!B:H,6,FALSE),"")</f>
        <v/>
      </c>
      <c r="E117" s="20" t="str">
        <f>IFERROR(VLOOKUP(ROW()-8,Q1.SL!A:O,6,FALSE),"")</f>
        <v/>
      </c>
      <c r="F117" s="20" t="str">
        <f>VLOOKUP(E117,Q1.SL!F:M,6,FALSE)</f>
        <v/>
      </c>
      <c r="G117" s="39" t="str">
        <f>IF(ROW()-8&gt;Inf.!$I$10,"",VLOOKUP(E117,Q1.SL!F:M,4,FALSE))</f>
        <v/>
      </c>
      <c r="H117" s="20" t="str">
        <f>IF(ROW()-8&gt;Inf.!$I$10,"",VLOOKUP(E117,Q1.SL!F:M,5,FALSE))</f>
        <v/>
      </c>
      <c r="I117" s="58"/>
      <c r="J117" t="str">
        <f t="shared" ca="1" si="1"/>
        <v/>
      </c>
    </row>
    <row r="118" spans="1:10" ht="21.95" customHeight="1">
      <c r="A118" s="20" t="str">
        <f>VLOOKUP(E118,Q1.SL!F:M,8,FALSE)</f>
        <v/>
      </c>
      <c r="B118" s="36" t="str">
        <f>IFERROR(VLOOKUP(E118,Rec.!B:H,4,FALSE),"")</f>
        <v/>
      </c>
      <c r="C118" s="36" t="str">
        <f>IFERROR(VLOOKUP(E118,Rec.!B:H,5,FALSE),"")</f>
        <v/>
      </c>
      <c r="D118" s="20" t="str">
        <f>IFERROR(VLOOKUP(E118,Rec.!B:H,6,FALSE),"")</f>
        <v/>
      </c>
      <c r="E118" s="20" t="str">
        <f>IFERROR(VLOOKUP(ROW()-8,Q1.SL!A:O,6,FALSE),"")</f>
        <v/>
      </c>
      <c r="F118" s="20" t="str">
        <f>VLOOKUP(E118,Q1.SL!F:M,6,FALSE)</f>
        <v/>
      </c>
      <c r="G118" s="39" t="str">
        <f>IF(ROW()-8&gt;Inf.!$I$10,"",VLOOKUP(E118,Q1.SL!F:M,4,FALSE))</f>
        <v/>
      </c>
      <c r="H118" s="20" t="str">
        <f>IF(ROW()-8&gt;Inf.!$I$10,"",VLOOKUP(E118,Q1.SL!F:M,5,FALSE))</f>
        <v/>
      </c>
      <c r="I118" s="58"/>
      <c r="J118" t="str">
        <f t="shared" ca="1" si="1"/>
        <v/>
      </c>
    </row>
    <row r="119" spans="1:10" ht="21.95" customHeight="1">
      <c r="A119" s="20" t="str">
        <f>VLOOKUP(E119,Q1.SL!F:M,8,FALSE)</f>
        <v/>
      </c>
      <c r="B119" s="36" t="str">
        <f>IFERROR(VLOOKUP(E119,Rec.!B:H,4,FALSE),"")</f>
        <v/>
      </c>
      <c r="C119" s="36" t="str">
        <f>IFERROR(VLOOKUP(E119,Rec.!B:H,5,FALSE),"")</f>
        <v/>
      </c>
      <c r="D119" s="20" t="str">
        <f>IFERROR(VLOOKUP(E119,Rec.!B:H,6,FALSE),"")</f>
        <v/>
      </c>
      <c r="E119" s="20" t="str">
        <f>IFERROR(VLOOKUP(ROW()-8,Q1.SL!A:O,6,FALSE),"")</f>
        <v/>
      </c>
      <c r="F119" s="20" t="str">
        <f>VLOOKUP(E119,Q1.SL!F:M,6,FALSE)</f>
        <v/>
      </c>
      <c r="G119" s="39" t="str">
        <f>IF(ROW()-8&gt;Inf.!$I$10,"",VLOOKUP(E119,Q1.SL!F:M,4,FALSE))</f>
        <v/>
      </c>
      <c r="H119" s="20" t="str">
        <f>IF(ROW()-8&gt;Inf.!$I$10,"",VLOOKUP(E119,Q1.SL!F:M,5,FALSE))</f>
        <v/>
      </c>
      <c r="I119" s="58"/>
      <c r="J119" t="str">
        <f t="shared" ca="1" si="1"/>
        <v/>
      </c>
    </row>
    <row r="120" spans="1:10" ht="21.95" customHeight="1">
      <c r="A120" s="20" t="str">
        <f>VLOOKUP(E120,Q1.SL!F:M,8,FALSE)</f>
        <v/>
      </c>
      <c r="B120" s="36" t="str">
        <f>IFERROR(VLOOKUP(E120,Rec.!B:H,4,FALSE),"")</f>
        <v/>
      </c>
      <c r="C120" s="36" t="str">
        <f>IFERROR(VLOOKUP(E120,Rec.!B:H,5,FALSE),"")</f>
        <v/>
      </c>
      <c r="D120" s="20" t="str">
        <f>IFERROR(VLOOKUP(E120,Rec.!B:H,6,FALSE),"")</f>
        <v/>
      </c>
      <c r="E120" s="20" t="str">
        <f>IFERROR(VLOOKUP(ROW()-8,Q1.SL!A:O,6,FALSE),"")</f>
        <v/>
      </c>
      <c r="F120" s="20" t="str">
        <f>VLOOKUP(E120,Q1.SL!F:M,6,FALSE)</f>
        <v/>
      </c>
      <c r="G120" s="39" t="str">
        <f>IF(ROW()-8&gt;Inf.!$I$10,"",VLOOKUP(E120,Q1.SL!F:M,4,FALSE))</f>
        <v/>
      </c>
      <c r="H120" s="20" t="str">
        <f>IF(ROW()-8&gt;Inf.!$I$10,"",VLOOKUP(E120,Q1.SL!F:M,5,FALSE))</f>
        <v/>
      </c>
      <c r="I120" s="58"/>
      <c r="J120" t="str">
        <f t="shared" ca="1" si="1"/>
        <v/>
      </c>
    </row>
    <row r="121" spans="1:10" ht="21.95" customHeight="1">
      <c r="A121" s="20" t="str">
        <f>VLOOKUP(E121,Q1.SL!F:M,8,FALSE)</f>
        <v/>
      </c>
      <c r="B121" s="36" t="str">
        <f>IFERROR(VLOOKUP(E121,Rec.!B:H,4,FALSE),"")</f>
        <v/>
      </c>
      <c r="C121" s="36" t="str">
        <f>IFERROR(VLOOKUP(E121,Rec.!B:H,5,FALSE),"")</f>
        <v/>
      </c>
      <c r="D121" s="20" t="str">
        <f>IFERROR(VLOOKUP(E121,Rec.!B:H,6,FALSE),"")</f>
        <v/>
      </c>
      <c r="E121" s="20" t="str">
        <f>IFERROR(VLOOKUP(ROW()-8,Q1.SL!A:O,6,FALSE),"")</f>
        <v/>
      </c>
      <c r="F121" s="20" t="str">
        <f>VLOOKUP(E121,Q1.SL!F:M,6,FALSE)</f>
        <v/>
      </c>
      <c r="G121" s="39" t="str">
        <f>IF(ROW()-8&gt;Inf.!$I$10,"",VLOOKUP(E121,Q1.SL!F:M,4,FALSE))</f>
        <v/>
      </c>
      <c r="H121" s="20" t="str">
        <f>IF(ROW()-8&gt;Inf.!$I$10,"",VLOOKUP(E121,Q1.SL!F:M,5,FALSE))</f>
        <v/>
      </c>
      <c r="I121" s="58"/>
      <c r="J121" t="str">
        <f t="shared" ca="1" si="1"/>
        <v/>
      </c>
    </row>
    <row r="122" spans="1:10" ht="21.95" customHeight="1">
      <c r="A122" s="20" t="str">
        <f>VLOOKUP(E122,Q1.SL!F:M,8,FALSE)</f>
        <v/>
      </c>
      <c r="B122" s="36" t="str">
        <f>IFERROR(VLOOKUP(E122,Rec.!B:H,4,FALSE),"")</f>
        <v/>
      </c>
      <c r="C122" s="36" t="str">
        <f>IFERROR(VLOOKUP(E122,Rec.!B:H,5,FALSE),"")</f>
        <v/>
      </c>
      <c r="D122" s="20" t="str">
        <f>IFERROR(VLOOKUP(E122,Rec.!B:H,6,FALSE),"")</f>
        <v/>
      </c>
      <c r="E122" s="20" t="str">
        <f>IFERROR(VLOOKUP(ROW()-8,Q1.SL!A:O,6,FALSE),"")</f>
        <v/>
      </c>
      <c r="F122" s="20" t="str">
        <f>VLOOKUP(E122,Q1.SL!F:M,6,FALSE)</f>
        <v/>
      </c>
      <c r="G122" s="39" t="str">
        <f>IF(ROW()-8&gt;Inf.!$I$10,"",VLOOKUP(E122,Q1.SL!F:M,4,FALSE))</f>
        <v/>
      </c>
      <c r="H122" s="20" t="str">
        <f>IF(ROW()-8&gt;Inf.!$I$10,"",VLOOKUP(E122,Q1.SL!F:M,5,FALSE))</f>
        <v/>
      </c>
      <c r="I122" s="58"/>
      <c r="J122" t="str">
        <f t="shared" ca="1" si="1"/>
        <v/>
      </c>
    </row>
    <row r="123" spans="1:10" ht="21.95" customHeight="1">
      <c r="A123" s="20" t="str">
        <f>VLOOKUP(E123,Q1.SL!F:M,8,FALSE)</f>
        <v/>
      </c>
      <c r="B123" s="36" t="str">
        <f>IFERROR(VLOOKUP(E123,Rec.!B:H,4,FALSE),"")</f>
        <v/>
      </c>
      <c r="C123" s="36" t="str">
        <f>IFERROR(VLOOKUP(E123,Rec.!B:H,5,FALSE),"")</f>
        <v/>
      </c>
      <c r="D123" s="20" t="str">
        <f>IFERROR(VLOOKUP(E123,Rec.!B:H,6,FALSE),"")</f>
        <v/>
      </c>
      <c r="E123" s="20" t="str">
        <f>IFERROR(VLOOKUP(ROW()-8,Q1.SL!A:O,6,FALSE),"")</f>
        <v/>
      </c>
      <c r="F123" s="20" t="str">
        <f>VLOOKUP(E123,Q1.SL!F:M,6,FALSE)</f>
        <v/>
      </c>
      <c r="G123" s="39" t="str">
        <f>IF(ROW()-8&gt;Inf.!$I$10,"",VLOOKUP(E123,Q1.SL!F:M,4,FALSE))</f>
        <v/>
      </c>
      <c r="H123" s="20" t="str">
        <f>IF(ROW()-8&gt;Inf.!$I$10,"",VLOOKUP(E123,Q1.SL!F:M,5,FALSE))</f>
        <v/>
      </c>
      <c r="I123" s="58"/>
      <c r="J123" t="str">
        <f t="shared" ca="1" si="1"/>
        <v/>
      </c>
    </row>
    <row r="124" spans="1:10" ht="21.95" customHeight="1">
      <c r="A124" s="20" t="str">
        <f>VLOOKUP(E124,Q1.SL!F:M,8,FALSE)</f>
        <v/>
      </c>
      <c r="B124" s="36" t="str">
        <f>IFERROR(VLOOKUP(E124,Rec.!B:H,4,FALSE),"")</f>
        <v/>
      </c>
      <c r="C124" s="36" t="str">
        <f>IFERROR(VLOOKUP(E124,Rec.!B:H,5,FALSE),"")</f>
        <v/>
      </c>
      <c r="D124" s="20" t="str">
        <f>IFERROR(VLOOKUP(E124,Rec.!B:H,6,FALSE),"")</f>
        <v/>
      </c>
      <c r="E124" s="20" t="str">
        <f>IFERROR(VLOOKUP(ROW()-8,Q1.SL!A:O,6,FALSE),"")</f>
        <v/>
      </c>
      <c r="F124" s="20" t="str">
        <f>VLOOKUP(E124,Q1.SL!F:M,6,FALSE)</f>
        <v/>
      </c>
      <c r="G124" s="39" t="str">
        <f>IF(ROW()-8&gt;Inf.!$I$10,"",VLOOKUP(E124,Q1.SL!F:M,4,FALSE))</f>
        <v/>
      </c>
      <c r="H124" s="20" t="str">
        <f>IF(ROW()-8&gt;Inf.!$I$10,"",VLOOKUP(E124,Q1.SL!F:M,5,FALSE))</f>
        <v/>
      </c>
      <c r="I124" s="58"/>
      <c r="J124" t="str">
        <f t="shared" ca="1" si="1"/>
        <v/>
      </c>
    </row>
    <row r="125" spans="1:10" ht="21.95" customHeight="1">
      <c r="A125" s="20" t="str">
        <f>VLOOKUP(E125,Q1.SL!F:M,8,FALSE)</f>
        <v/>
      </c>
      <c r="B125" s="36" t="str">
        <f>IFERROR(VLOOKUP(E125,Rec.!B:H,4,FALSE),"")</f>
        <v/>
      </c>
      <c r="C125" s="36" t="str">
        <f>IFERROR(VLOOKUP(E125,Rec.!B:H,5,FALSE),"")</f>
        <v/>
      </c>
      <c r="D125" s="20" t="str">
        <f>IFERROR(VLOOKUP(E125,Rec.!B:H,6,FALSE),"")</f>
        <v/>
      </c>
      <c r="E125" s="20" t="str">
        <f>IFERROR(VLOOKUP(ROW()-8,Q1.SL!A:O,6,FALSE),"")</f>
        <v/>
      </c>
      <c r="F125" s="20" t="str">
        <f>VLOOKUP(E125,Q1.SL!F:M,6,FALSE)</f>
        <v/>
      </c>
      <c r="G125" s="39" t="str">
        <f>IF(ROW()-8&gt;Inf.!$I$10,"",VLOOKUP(E125,Q1.SL!F:M,4,FALSE))</f>
        <v/>
      </c>
      <c r="H125" s="20" t="str">
        <f>IF(ROW()-8&gt;Inf.!$I$10,"",VLOOKUP(E125,Q1.SL!F:M,5,FALSE))</f>
        <v/>
      </c>
      <c r="I125" s="58"/>
      <c r="J125" t="str">
        <f t="shared" ca="1" si="1"/>
        <v/>
      </c>
    </row>
    <row r="126" spans="1:10" ht="21.95" customHeight="1">
      <c r="A126" s="20" t="str">
        <f>VLOOKUP(E126,Q1.SL!F:M,8,FALSE)</f>
        <v/>
      </c>
      <c r="B126" s="36" t="str">
        <f>IFERROR(VLOOKUP(E126,Rec.!B:H,4,FALSE),"")</f>
        <v/>
      </c>
      <c r="C126" s="36" t="str">
        <f>IFERROR(VLOOKUP(E126,Rec.!B:H,5,FALSE),"")</f>
        <v/>
      </c>
      <c r="D126" s="20" t="str">
        <f>IFERROR(VLOOKUP(E126,Rec.!B:H,6,FALSE),"")</f>
        <v/>
      </c>
      <c r="E126" s="20" t="str">
        <f>IFERROR(VLOOKUP(ROW()-8,Q1.SL!A:O,6,FALSE),"")</f>
        <v/>
      </c>
      <c r="F126" s="20" t="str">
        <f>VLOOKUP(E126,Q1.SL!F:M,6,FALSE)</f>
        <v/>
      </c>
      <c r="G126" s="39" t="str">
        <f>IF(ROW()-8&gt;Inf.!$I$10,"",VLOOKUP(E126,Q1.SL!F:M,4,FALSE))</f>
        <v/>
      </c>
      <c r="H126" s="20" t="str">
        <f>IF(ROW()-8&gt;Inf.!$I$10,"",VLOOKUP(E126,Q1.SL!F:M,5,FALSE))</f>
        <v/>
      </c>
      <c r="I126" s="58"/>
      <c r="J126" t="str">
        <f t="shared" ca="1" si="1"/>
        <v/>
      </c>
    </row>
    <row r="127" spans="1:10" ht="21.95" customHeight="1">
      <c r="A127" s="20" t="str">
        <f>VLOOKUP(E127,Q1.SL!F:M,8,FALSE)</f>
        <v/>
      </c>
      <c r="B127" s="36" t="str">
        <f>IFERROR(VLOOKUP(E127,Rec.!B:H,4,FALSE),"")</f>
        <v/>
      </c>
      <c r="C127" s="36" t="str">
        <f>IFERROR(VLOOKUP(E127,Rec.!B:H,5,FALSE),"")</f>
        <v/>
      </c>
      <c r="D127" s="20" t="str">
        <f>IFERROR(VLOOKUP(E127,Rec.!B:H,6,FALSE),"")</f>
        <v/>
      </c>
      <c r="E127" s="20" t="str">
        <f>IFERROR(VLOOKUP(ROW()-8,Q1.SL!A:O,6,FALSE),"")</f>
        <v/>
      </c>
      <c r="F127" s="20" t="str">
        <f>VLOOKUP(E127,Q1.SL!F:M,6,FALSE)</f>
        <v/>
      </c>
      <c r="G127" s="39" t="str">
        <f>IF(ROW()-8&gt;Inf.!$I$10,"",VLOOKUP(E127,Q1.SL!F:M,4,FALSE))</f>
        <v/>
      </c>
      <c r="H127" s="20" t="str">
        <f>IF(ROW()-8&gt;Inf.!$I$10,"",VLOOKUP(E127,Q1.SL!F:M,5,FALSE))</f>
        <v/>
      </c>
      <c r="I127" s="58"/>
      <c r="J127" t="str">
        <f t="shared" ca="1" si="1"/>
        <v/>
      </c>
    </row>
    <row r="128" spans="1:10" ht="21.95" customHeight="1">
      <c r="A128" s="20" t="str">
        <f>VLOOKUP(E128,Q1.SL!F:M,8,FALSE)</f>
        <v/>
      </c>
      <c r="B128" s="36" t="str">
        <f>IFERROR(VLOOKUP(E128,Rec.!B:H,4,FALSE),"")</f>
        <v/>
      </c>
      <c r="C128" s="36" t="str">
        <f>IFERROR(VLOOKUP(E128,Rec.!B:H,5,FALSE),"")</f>
        <v/>
      </c>
      <c r="D128" s="20" t="str">
        <f>IFERROR(VLOOKUP(E128,Rec.!B:H,6,FALSE),"")</f>
        <v/>
      </c>
      <c r="E128" s="20" t="str">
        <f>IFERROR(VLOOKUP(ROW()-8,Q1.SL!A:O,6,FALSE),"")</f>
        <v/>
      </c>
      <c r="F128" s="20" t="str">
        <f>VLOOKUP(E128,Q1.SL!F:M,6,FALSE)</f>
        <v/>
      </c>
      <c r="G128" s="39" t="str">
        <f>IF(ROW()-8&gt;Inf.!$I$10,"",VLOOKUP(E128,Q1.SL!F:M,4,FALSE))</f>
        <v/>
      </c>
      <c r="H128" s="20" t="str">
        <f>IF(ROW()-8&gt;Inf.!$I$10,"",VLOOKUP(E128,Q1.SL!F:M,5,FALSE))</f>
        <v/>
      </c>
      <c r="I128" s="58"/>
      <c r="J128" t="str">
        <f t="shared" ca="1" si="1"/>
        <v/>
      </c>
    </row>
    <row r="129" spans="1:10" ht="21.95" customHeight="1">
      <c r="A129" s="20" t="str">
        <f>VLOOKUP(E129,Q1.SL!F:M,8,FALSE)</f>
        <v/>
      </c>
      <c r="B129" s="36" t="str">
        <f>IFERROR(VLOOKUP(E129,Rec.!B:H,4,FALSE),"")</f>
        <v/>
      </c>
      <c r="C129" s="36" t="str">
        <f>IFERROR(VLOOKUP(E129,Rec.!B:H,5,FALSE),"")</f>
        <v/>
      </c>
      <c r="D129" s="20" t="str">
        <f>IFERROR(VLOOKUP(E129,Rec.!B:H,6,FALSE),"")</f>
        <v/>
      </c>
      <c r="E129" s="20" t="str">
        <f>IFERROR(VLOOKUP(ROW()-8,Q1.SL!A:O,6,FALSE),"")</f>
        <v/>
      </c>
      <c r="F129" s="20" t="str">
        <f>VLOOKUP(E129,Q1.SL!F:M,6,FALSE)</f>
        <v/>
      </c>
      <c r="G129" s="39" t="str">
        <f>IF(ROW()-8&gt;Inf.!$I$10,"",VLOOKUP(E129,Q1.SL!F:M,4,FALSE))</f>
        <v/>
      </c>
      <c r="H129" s="20" t="str">
        <f>IF(ROW()-8&gt;Inf.!$I$10,"",VLOOKUP(E129,Q1.SL!F:M,5,FALSE))</f>
        <v/>
      </c>
      <c r="I129" s="58"/>
      <c r="J129" t="str">
        <f t="shared" ca="1" si="1"/>
        <v/>
      </c>
    </row>
    <row r="130" spans="1:10" ht="21.95" customHeight="1">
      <c r="A130" s="20" t="str">
        <f>VLOOKUP(E130,Q1.SL!F:M,8,FALSE)</f>
        <v/>
      </c>
      <c r="B130" s="36" t="str">
        <f>IFERROR(VLOOKUP(E130,Rec.!B:H,4,FALSE),"")</f>
        <v/>
      </c>
      <c r="C130" s="36" t="str">
        <f>IFERROR(VLOOKUP(E130,Rec.!B:H,5,FALSE),"")</f>
        <v/>
      </c>
      <c r="D130" s="20" t="str">
        <f>IFERROR(VLOOKUP(E130,Rec.!B:H,6,FALSE),"")</f>
        <v/>
      </c>
      <c r="E130" s="20" t="str">
        <f>IFERROR(VLOOKUP(ROW()-8,Q1.SL!A:O,6,FALSE),"")</f>
        <v/>
      </c>
      <c r="F130" s="20" t="str">
        <f>VLOOKUP(E130,Q1.SL!F:M,6,FALSE)</f>
        <v/>
      </c>
      <c r="G130" s="39" t="str">
        <f>IF(ROW()-8&gt;Inf.!$I$10,"",VLOOKUP(E130,Q1.SL!F:M,4,FALSE))</f>
        <v/>
      </c>
      <c r="H130" s="20" t="str">
        <f>IF(ROW()-8&gt;Inf.!$I$10,"",VLOOKUP(E130,Q1.SL!F:M,5,FALSE))</f>
        <v/>
      </c>
      <c r="I130" s="58"/>
      <c r="J130" t="str">
        <f t="shared" ca="1" si="1"/>
        <v/>
      </c>
    </row>
    <row r="131" spans="1:10" ht="21.95" customHeight="1">
      <c r="A131" s="20" t="str">
        <f>VLOOKUP(E131,Q1.SL!F:M,8,FALSE)</f>
        <v/>
      </c>
      <c r="B131" s="36" t="str">
        <f>IFERROR(VLOOKUP(E131,Rec.!B:H,4,FALSE),"")</f>
        <v/>
      </c>
      <c r="C131" s="36" t="str">
        <f>IFERROR(VLOOKUP(E131,Rec.!B:H,5,FALSE),"")</f>
        <v/>
      </c>
      <c r="D131" s="20" t="str">
        <f>IFERROR(VLOOKUP(E131,Rec.!B:H,6,FALSE),"")</f>
        <v/>
      </c>
      <c r="E131" s="20" t="str">
        <f>IFERROR(VLOOKUP(ROW()-8,Q1.SL!A:O,6,FALSE),"")</f>
        <v/>
      </c>
      <c r="F131" s="20" t="str">
        <f>VLOOKUP(E131,Q1.SL!F:M,6,FALSE)</f>
        <v/>
      </c>
      <c r="G131" s="39" t="str">
        <f>IF(ROW()-8&gt;Inf.!$I$10,"",VLOOKUP(E131,Q1.SL!F:M,4,FALSE))</f>
        <v/>
      </c>
      <c r="H131" s="20" t="str">
        <f>IF(ROW()-8&gt;Inf.!$I$10,"",VLOOKUP(E131,Q1.SL!F:M,5,FALSE))</f>
        <v/>
      </c>
      <c r="I131" s="58"/>
      <c r="J131" t="str">
        <f t="shared" ca="1" si="1"/>
        <v/>
      </c>
    </row>
    <row r="132" spans="1:10" ht="21.95" customHeight="1">
      <c r="A132" s="20" t="str">
        <f>VLOOKUP(E132,Q1.SL!F:M,8,FALSE)</f>
        <v/>
      </c>
      <c r="B132" s="36" t="str">
        <f>IFERROR(VLOOKUP(E132,Rec.!B:H,4,FALSE),"")</f>
        <v/>
      </c>
      <c r="C132" s="36" t="str">
        <f>IFERROR(VLOOKUP(E132,Rec.!B:H,5,FALSE),"")</f>
        <v/>
      </c>
      <c r="D132" s="20" t="str">
        <f>IFERROR(VLOOKUP(E132,Rec.!B:H,6,FALSE),"")</f>
        <v/>
      </c>
      <c r="E132" s="20" t="str">
        <f>IFERROR(VLOOKUP(ROW()-8,Q1.SL!A:O,6,FALSE),"")</f>
        <v/>
      </c>
      <c r="F132" s="20" t="str">
        <f>VLOOKUP(E132,Q1.SL!F:M,6,FALSE)</f>
        <v/>
      </c>
      <c r="G132" s="39" t="str">
        <f>IF(ROW()-8&gt;Inf.!$I$10,"",VLOOKUP(E132,Q1.SL!F:M,4,FALSE))</f>
        <v/>
      </c>
      <c r="H132" s="20" t="str">
        <f>IF(ROW()-8&gt;Inf.!$I$10,"",VLOOKUP(E132,Q1.SL!F:M,5,FALSE))</f>
        <v/>
      </c>
      <c r="I132" s="58"/>
      <c r="J132" t="str">
        <f t="shared" ca="1" si="1"/>
        <v/>
      </c>
    </row>
    <row r="133" spans="1:10" ht="21.95" customHeight="1">
      <c r="A133" s="20" t="str">
        <f>VLOOKUP(E133,Q1.SL!F:M,8,FALSE)</f>
        <v/>
      </c>
      <c r="B133" s="36" t="str">
        <f>IFERROR(VLOOKUP(E133,Rec.!B:H,4,FALSE),"")</f>
        <v/>
      </c>
      <c r="C133" s="36" t="str">
        <f>IFERROR(VLOOKUP(E133,Rec.!B:H,5,FALSE),"")</f>
        <v/>
      </c>
      <c r="D133" s="20" t="str">
        <f>IFERROR(VLOOKUP(E133,Rec.!B:H,6,FALSE),"")</f>
        <v/>
      </c>
      <c r="E133" s="20" t="str">
        <f>IFERROR(VLOOKUP(ROW()-8,Q1.SL!A:O,6,FALSE),"")</f>
        <v/>
      </c>
      <c r="F133" s="20" t="str">
        <f>VLOOKUP(E133,Q1.SL!F:M,6,FALSE)</f>
        <v/>
      </c>
      <c r="G133" s="39" t="str">
        <f>IF(ROW()-8&gt;Inf.!$I$10,"",VLOOKUP(E133,Q1.SL!F:M,4,FALSE))</f>
        <v/>
      </c>
      <c r="H133" s="20" t="str">
        <f>IF(ROW()-8&gt;Inf.!$I$10,"",VLOOKUP(E133,Q1.SL!F:M,5,FALSE))</f>
        <v/>
      </c>
      <c r="I133" s="58"/>
      <c r="J133" t="str">
        <f t="shared" ca="1" si="1"/>
        <v/>
      </c>
    </row>
    <row r="134" spans="1:10" ht="21.95" customHeight="1">
      <c r="A134" s="20" t="str">
        <f>VLOOKUP(E134,Q1.SL!F:M,8,FALSE)</f>
        <v/>
      </c>
      <c r="B134" s="36" t="str">
        <f>IFERROR(VLOOKUP(E134,Rec.!B:H,4,FALSE),"")</f>
        <v/>
      </c>
      <c r="C134" s="36" t="str">
        <f>IFERROR(VLOOKUP(E134,Rec.!B:H,5,FALSE),"")</f>
        <v/>
      </c>
      <c r="D134" s="20" t="str">
        <f>IFERROR(VLOOKUP(E134,Rec.!B:H,6,FALSE),"")</f>
        <v/>
      </c>
      <c r="E134" s="20" t="str">
        <f>IFERROR(VLOOKUP(ROW()-8,Q1.SL!A:O,6,FALSE),"")</f>
        <v/>
      </c>
      <c r="F134" s="20" t="str">
        <f>VLOOKUP(E134,Q1.SL!F:M,6,FALSE)</f>
        <v/>
      </c>
      <c r="G134" s="39" t="str">
        <f>IF(ROW()-8&gt;Inf.!$I$10,"",VLOOKUP(E134,Q1.SL!F:M,4,FALSE))</f>
        <v/>
      </c>
      <c r="H134" s="20" t="str">
        <f>IF(ROW()-8&gt;Inf.!$I$10,"",VLOOKUP(E134,Q1.SL!F:M,5,FALSE))</f>
        <v/>
      </c>
      <c r="I134" s="58"/>
      <c r="J134" t="str">
        <f t="shared" ca="1" si="1"/>
        <v/>
      </c>
    </row>
    <row r="135" spans="1:10" ht="21.95" customHeight="1">
      <c r="A135" s="20" t="str">
        <f>VLOOKUP(E135,Q1.SL!F:M,8,FALSE)</f>
        <v/>
      </c>
      <c r="B135" s="36" t="str">
        <f>IFERROR(VLOOKUP(E135,Rec.!B:H,4,FALSE),"")</f>
        <v/>
      </c>
      <c r="C135" s="36" t="str">
        <f>IFERROR(VLOOKUP(E135,Rec.!B:H,5,FALSE),"")</f>
        <v/>
      </c>
      <c r="D135" s="20" t="str">
        <f>IFERROR(VLOOKUP(E135,Rec.!B:H,6,FALSE),"")</f>
        <v/>
      </c>
      <c r="E135" s="20" t="str">
        <f>IFERROR(VLOOKUP(ROW()-8,Q1.SL!A:O,6,FALSE),"")</f>
        <v/>
      </c>
      <c r="F135" s="20" t="str">
        <f>VLOOKUP(E135,Q1.SL!F:M,6,FALSE)</f>
        <v/>
      </c>
      <c r="G135" s="39" t="str">
        <f>IF(ROW()-8&gt;Inf.!$I$10,"",VLOOKUP(E135,Q1.SL!F:M,4,FALSE))</f>
        <v/>
      </c>
      <c r="H135" s="20" t="str">
        <f>IF(ROW()-8&gt;Inf.!$I$10,"",VLOOKUP(E135,Q1.SL!F:M,5,FALSE))</f>
        <v/>
      </c>
      <c r="I135" s="58"/>
      <c r="J135" t="str">
        <f t="shared" ca="1" si="1"/>
        <v/>
      </c>
    </row>
    <row r="136" spans="1:10" ht="21.95" customHeight="1">
      <c r="A136" s="20" t="str">
        <f>VLOOKUP(E136,Q1.SL!F:M,8,FALSE)</f>
        <v/>
      </c>
      <c r="B136" s="36" t="str">
        <f>IFERROR(VLOOKUP(E136,Rec.!B:H,4,FALSE),"")</f>
        <v/>
      </c>
      <c r="C136" s="36" t="str">
        <f>IFERROR(VLOOKUP(E136,Rec.!B:H,5,FALSE),"")</f>
        <v/>
      </c>
      <c r="D136" s="20" t="str">
        <f>IFERROR(VLOOKUP(E136,Rec.!B:H,6,FALSE),"")</f>
        <v/>
      </c>
      <c r="E136" s="20" t="str">
        <f>IFERROR(VLOOKUP(ROW()-8,Q1.SL!A:O,6,FALSE),"")</f>
        <v/>
      </c>
      <c r="F136" s="20" t="str">
        <f>VLOOKUP(E136,Q1.SL!F:M,6,FALSE)</f>
        <v/>
      </c>
      <c r="G136" s="39" t="str">
        <f>IF(ROW()-8&gt;Inf.!$I$10,"",VLOOKUP(E136,Q1.SL!F:M,4,FALSE))</f>
        <v/>
      </c>
      <c r="H136" s="20" t="str">
        <f>IF(ROW()-8&gt;Inf.!$I$10,"",VLOOKUP(E136,Q1.SL!F:M,5,FALSE))</f>
        <v/>
      </c>
      <c r="I136" s="58"/>
      <c r="J136" t="str">
        <f t="shared" ca="1" si="1"/>
        <v/>
      </c>
    </row>
    <row r="137" spans="1:10" ht="21.95" customHeight="1">
      <c r="A137" s="20" t="str">
        <f>VLOOKUP(E137,Q1.SL!F:M,8,FALSE)</f>
        <v/>
      </c>
      <c r="B137" s="36" t="str">
        <f>IFERROR(VLOOKUP(E137,Rec.!B:H,4,FALSE),"")</f>
        <v/>
      </c>
      <c r="C137" s="36" t="str">
        <f>IFERROR(VLOOKUP(E137,Rec.!B:H,5,FALSE),"")</f>
        <v/>
      </c>
      <c r="D137" s="20" t="str">
        <f>IFERROR(VLOOKUP(E137,Rec.!B:H,6,FALSE),"")</f>
        <v/>
      </c>
      <c r="E137" s="20" t="str">
        <f>IFERROR(VLOOKUP(ROW()-8,Q1.SL!A:O,6,FALSE),"")</f>
        <v/>
      </c>
      <c r="F137" s="20" t="str">
        <f>VLOOKUP(E137,Q1.SL!F:M,6,FALSE)</f>
        <v/>
      </c>
      <c r="G137" s="39" t="str">
        <f>IF(ROW()-8&gt;Inf.!$I$10,"",VLOOKUP(E137,Q1.SL!F:M,4,FALSE))</f>
        <v/>
      </c>
      <c r="H137" s="20" t="str">
        <f>IF(ROW()-8&gt;Inf.!$I$10,"",VLOOKUP(E137,Q1.SL!F:M,5,FALSE))</f>
        <v/>
      </c>
      <c r="I137" s="58"/>
      <c r="J137" t="str">
        <f t="shared" ref="J137:J200" ca="1" si="2">IFERROR(_xlfn.RANK.AVG(A137,A:A,1),"")</f>
        <v/>
      </c>
    </row>
    <row r="138" spans="1:10" ht="21.95" customHeight="1">
      <c r="A138" s="20" t="str">
        <f>VLOOKUP(E138,Q1.SL!F:M,8,FALSE)</f>
        <v/>
      </c>
      <c r="B138" s="36" t="str">
        <f>IFERROR(VLOOKUP(E138,Rec.!B:H,4,FALSE),"")</f>
        <v/>
      </c>
      <c r="C138" s="36" t="str">
        <f>IFERROR(VLOOKUP(E138,Rec.!B:H,5,FALSE),"")</f>
        <v/>
      </c>
      <c r="D138" s="20" t="str">
        <f>IFERROR(VLOOKUP(E138,Rec.!B:H,6,FALSE),"")</f>
        <v/>
      </c>
      <c r="E138" s="20" t="str">
        <f>IFERROR(VLOOKUP(ROW()-8,Q1.SL!A:O,6,FALSE),"")</f>
        <v/>
      </c>
      <c r="F138" s="20" t="str">
        <f>VLOOKUP(E138,Q1.SL!F:M,6,FALSE)</f>
        <v/>
      </c>
      <c r="G138" s="39" t="str">
        <f>IF(ROW()-8&gt;Inf.!$I$10,"",VLOOKUP(E138,Q1.SL!F:M,4,FALSE))</f>
        <v/>
      </c>
      <c r="H138" s="20" t="str">
        <f>IF(ROW()-8&gt;Inf.!$I$10,"",VLOOKUP(E138,Q1.SL!F:M,5,FALSE))</f>
        <v/>
      </c>
      <c r="I138" s="58"/>
      <c r="J138" t="str">
        <f t="shared" ca="1" si="2"/>
        <v/>
      </c>
    </row>
    <row r="139" spans="1:10" ht="21.95" customHeight="1">
      <c r="A139" s="20" t="str">
        <f>VLOOKUP(E139,Q1.SL!F:M,8,FALSE)</f>
        <v/>
      </c>
      <c r="B139" s="36" t="str">
        <f>IFERROR(VLOOKUP(E139,Rec.!B:H,4,FALSE),"")</f>
        <v/>
      </c>
      <c r="C139" s="36" t="str">
        <f>IFERROR(VLOOKUP(E139,Rec.!B:H,5,FALSE),"")</f>
        <v/>
      </c>
      <c r="D139" s="20" t="str">
        <f>IFERROR(VLOOKUP(E139,Rec.!B:H,6,FALSE),"")</f>
        <v/>
      </c>
      <c r="E139" s="20" t="str">
        <f>IFERROR(VLOOKUP(ROW()-8,Q1.SL!A:O,6,FALSE),"")</f>
        <v/>
      </c>
      <c r="F139" s="20" t="str">
        <f>VLOOKUP(E139,Q1.SL!F:M,6,FALSE)</f>
        <v/>
      </c>
      <c r="G139" s="39" t="str">
        <f>IF(ROW()-8&gt;Inf.!$I$10,"",VLOOKUP(E139,Q1.SL!F:M,4,FALSE))</f>
        <v/>
      </c>
      <c r="H139" s="20" t="str">
        <f>IF(ROW()-8&gt;Inf.!$I$10,"",VLOOKUP(E139,Q1.SL!F:M,5,FALSE))</f>
        <v/>
      </c>
      <c r="I139" s="58"/>
      <c r="J139" t="str">
        <f t="shared" ca="1" si="2"/>
        <v/>
      </c>
    </row>
    <row r="140" spans="1:10" ht="21.95" customHeight="1">
      <c r="A140" s="20" t="str">
        <f>VLOOKUP(E140,Q1.SL!F:M,8,FALSE)</f>
        <v/>
      </c>
      <c r="B140" s="36" t="str">
        <f>IFERROR(VLOOKUP(E140,Rec.!B:H,4,FALSE),"")</f>
        <v/>
      </c>
      <c r="C140" s="36" t="str">
        <f>IFERROR(VLOOKUP(E140,Rec.!B:H,5,FALSE),"")</f>
        <v/>
      </c>
      <c r="D140" s="20" t="str">
        <f>IFERROR(VLOOKUP(E140,Rec.!B:H,6,FALSE),"")</f>
        <v/>
      </c>
      <c r="E140" s="20" t="str">
        <f>IFERROR(VLOOKUP(ROW()-8,Q1.SL!A:O,6,FALSE),"")</f>
        <v/>
      </c>
      <c r="F140" s="20" t="str">
        <f>VLOOKUP(E140,Q1.SL!F:M,6,FALSE)</f>
        <v/>
      </c>
      <c r="G140" s="39" t="str">
        <f>IF(ROW()-8&gt;Inf.!$I$10,"",VLOOKUP(E140,Q1.SL!F:M,4,FALSE))</f>
        <v/>
      </c>
      <c r="H140" s="20" t="str">
        <f>IF(ROW()-8&gt;Inf.!$I$10,"",VLOOKUP(E140,Q1.SL!F:M,5,FALSE))</f>
        <v/>
      </c>
      <c r="I140" s="58"/>
      <c r="J140" t="str">
        <f t="shared" ca="1" si="2"/>
        <v/>
      </c>
    </row>
    <row r="141" spans="1:10" ht="21.95" customHeight="1">
      <c r="A141" s="20" t="str">
        <f>VLOOKUP(E141,Q1.SL!F:M,8,FALSE)</f>
        <v/>
      </c>
      <c r="B141" s="36" t="str">
        <f>IFERROR(VLOOKUP(E141,Rec.!B:H,4,FALSE),"")</f>
        <v/>
      </c>
      <c r="C141" s="36" t="str">
        <f>IFERROR(VLOOKUP(E141,Rec.!B:H,5,FALSE),"")</f>
        <v/>
      </c>
      <c r="D141" s="20" t="str">
        <f>IFERROR(VLOOKUP(E141,Rec.!B:H,6,FALSE),"")</f>
        <v/>
      </c>
      <c r="E141" s="20" t="str">
        <f>IFERROR(VLOOKUP(ROW()-8,Q1.SL!A:O,6,FALSE),"")</f>
        <v/>
      </c>
      <c r="F141" s="20" t="str">
        <f>VLOOKUP(E141,Q1.SL!F:M,6,FALSE)</f>
        <v/>
      </c>
      <c r="G141" s="39" t="str">
        <f>IF(ROW()-8&gt;Inf.!$I$10,"",VLOOKUP(E141,Q1.SL!F:M,4,FALSE))</f>
        <v/>
      </c>
      <c r="H141" s="20" t="str">
        <f>IF(ROW()-8&gt;Inf.!$I$10,"",VLOOKUP(E141,Q1.SL!F:M,5,FALSE))</f>
        <v/>
      </c>
      <c r="I141" s="58"/>
      <c r="J141" t="str">
        <f t="shared" ca="1" si="2"/>
        <v/>
      </c>
    </row>
    <row r="142" spans="1:10" ht="21.95" customHeight="1">
      <c r="A142" s="20" t="str">
        <f>VLOOKUP(E142,Q1.SL!F:M,8,FALSE)</f>
        <v/>
      </c>
      <c r="B142" s="36" t="str">
        <f>IFERROR(VLOOKUP(E142,Rec.!B:H,4,FALSE),"")</f>
        <v/>
      </c>
      <c r="C142" s="36" t="str">
        <f>IFERROR(VLOOKUP(E142,Rec.!B:H,5,FALSE),"")</f>
        <v/>
      </c>
      <c r="D142" s="20" t="str">
        <f>IFERROR(VLOOKUP(E142,Rec.!B:H,6,FALSE),"")</f>
        <v/>
      </c>
      <c r="E142" s="20" t="str">
        <f>IFERROR(VLOOKUP(ROW()-8,Q1.SL!A:O,6,FALSE),"")</f>
        <v/>
      </c>
      <c r="F142" s="20" t="str">
        <f>VLOOKUP(E142,Q1.SL!F:M,6,FALSE)</f>
        <v/>
      </c>
      <c r="G142" s="39" t="str">
        <f>IF(ROW()-8&gt;Inf.!$I$10,"",VLOOKUP(E142,Q1.SL!F:M,4,FALSE))</f>
        <v/>
      </c>
      <c r="H142" s="20" t="str">
        <f>IF(ROW()-8&gt;Inf.!$I$10,"",VLOOKUP(E142,Q1.SL!F:M,5,FALSE))</f>
        <v/>
      </c>
      <c r="I142" s="58"/>
      <c r="J142" t="str">
        <f t="shared" ca="1" si="2"/>
        <v/>
      </c>
    </row>
    <row r="143" spans="1:10" ht="21.95" customHeight="1">
      <c r="A143" s="20" t="str">
        <f>VLOOKUP(E143,Q1.SL!F:M,8,FALSE)</f>
        <v/>
      </c>
      <c r="B143" s="36" t="str">
        <f>IFERROR(VLOOKUP(E143,Rec.!B:H,4,FALSE),"")</f>
        <v/>
      </c>
      <c r="C143" s="36" t="str">
        <f>IFERROR(VLOOKUP(E143,Rec.!B:H,5,FALSE),"")</f>
        <v/>
      </c>
      <c r="D143" s="20" t="str">
        <f>IFERROR(VLOOKUP(E143,Rec.!B:H,6,FALSE),"")</f>
        <v/>
      </c>
      <c r="E143" s="20" t="str">
        <f>IFERROR(VLOOKUP(ROW()-8,Q1.SL!A:O,6,FALSE),"")</f>
        <v/>
      </c>
      <c r="F143" s="20" t="str">
        <f>VLOOKUP(E143,Q1.SL!F:M,6,FALSE)</f>
        <v/>
      </c>
      <c r="G143" s="39" t="str">
        <f>IF(ROW()-8&gt;Inf.!$I$10,"",VLOOKUP(E143,Q1.SL!F:M,4,FALSE))</f>
        <v/>
      </c>
      <c r="H143" s="20" t="str">
        <f>IF(ROW()-8&gt;Inf.!$I$10,"",VLOOKUP(E143,Q1.SL!F:M,5,FALSE))</f>
        <v/>
      </c>
      <c r="I143" s="58"/>
      <c r="J143" t="str">
        <f t="shared" ca="1" si="2"/>
        <v/>
      </c>
    </row>
    <row r="144" spans="1:10" ht="21.95" customHeight="1">
      <c r="A144" s="20" t="str">
        <f>VLOOKUP(E144,Q1.SL!F:M,8,FALSE)</f>
        <v/>
      </c>
      <c r="B144" s="36" t="str">
        <f>IFERROR(VLOOKUP(E144,Rec.!B:H,4,FALSE),"")</f>
        <v/>
      </c>
      <c r="C144" s="36" t="str">
        <f>IFERROR(VLOOKUP(E144,Rec.!B:H,5,FALSE),"")</f>
        <v/>
      </c>
      <c r="D144" s="20" t="str">
        <f>IFERROR(VLOOKUP(E144,Rec.!B:H,6,FALSE),"")</f>
        <v/>
      </c>
      <c r="E144" s="20" t="str">
        <f>IFERROR(VLOOKUP(ROW()-8,Q1.SL!A:O,6,FALSE),"")</f>
        <v/>
      </c>
      <c r="F144" s="20" t="str">
        <f>VLOOKUP(E144,Q1.SL!F:M,6,FALSE)</f>
        <v/>
      </c>
      <c r="G144" s="39" t="str">
        <f>IF(ROW()-8&gt;Inf.!$I$10,"",VLOOKUP(E144,Q1.SL!F:M,4,FALSE))</f>
        <v/>
      </c>
      <c r="H144" s="20" t="str">
        <f>IF(ROW()-8&gt;Inf.!$I$10,"",VLOOKUP(E144,Q1.SL!F:M,5,FALSE))</f>
        <v/>
      </c>
      <c r="I144" s="58"/>
      <c r="J144" t="str">
        <f t="shared" ca="1" si="2"/>
        <v/>
      </c>
    </row>
    <row r="145" spans="1:10" ht="21.95" customHeight="1">
      <c r="A145" s="20" t="str">
        <f>VLOOKUP(E145,Q1.SL!F:M,8,FALSE)</f>
        <v/>
      </c>
      <c r="B145" s="36" t="str">
        <f>IFERROR(VLOOKUP(E145,Rec.!B:H,4,FALSE),"")</f>
        <v/>
      </c>
      <c r="C145" s="36" t="str">
        <f>IFERROR(VLOOKUP(E145,Rec.!B:H,5,FALSE),"")</f>
        <v/>
      </c>
      <c r="D145" s="20" t="str">
        <f>IFERROR(VLOOKUP(E145,Rec.!B:H,6,FALSE),"")</f>
        <v/>
      </c>
      <c r="E145" s="20" t="str">
        <f>IFERROR(VLOOKUP(ROW()-8,Q1.SL!A:O,6,FALSE),"")</f>
        <v/>
      </c>
      <c r="F145" s="20" t="str">
        <f>VLOOKUP(E145,Q1.SL!F:M,6,FALSE)</f>
        <v/>
      </c>
      <c r="G145" s="39" t="str">
        <f>IF(ROW()-8&gt;Inf.!$I$10,"",VLOOKUP(E145,Q1.SL!F:M,4,FALSE))</f>
        <v/>
      </c>
      <c r="H145" s="20" t="str">
        <f>IF(ROW()-8&gt;Inf.!$I$10,"",VLOOKUP(E145,Q1.SL!F:M,5,FALSE))</f>
        <v/>
      </c>
      <c r="I145" s="58"/>
      <c r="J145" t="str">
        <f t="shared" ca="1" si="2"/>
        <v/>
      </c>
    </row>
    <row r="146" spans="1:10" ht="21.95" customHeight="1">
      <c r="A146" s="20" t="str">
        <f>VLOOKUP(E146,Q1.SL!F:M,8,FALSE)</f>
        <v/>
      </c>
      <c r="B146" s="36" t="str">
        <f>IFERROR(VLOOKUP(E146,Rec.!B:H,4,FALSE),"")</f>
        <v/>
      </c>
      <c r="C146" s="36" t="str">
        <f>IFERROR(VLOOKUP(E146,Rec.!B:H,5,FALSE),"")</f>
        <v/>
      </c>
      <c r="D146" s="20" t="str">
        <f>IFERROR(VLOOKUP(E146,Rec.!B:H,6,FALSE),"")</f>
        <v/>
      </c>
      <c r="E146" s="20" t="str">
        <f>IFERROR(VLOOKUP(ROW()-8,Q1.SL!A:O,6,FALSE),"")</f>
        <v/>
      </c>
      <c r="F146" s="20" t="str">
        <f>VLOOKUP(E146,Q1.SL!F:M,6,FALSE)</f>
        <v/>
      </c>
      <c r="G146" s="39" t="str">
        <f>IF(ROW()-8&gt;Inf.!$I$10,"",VLOOKUP(E146,Q1.SL!F:M,4,FALSE))</f>
        <v/>
      </c>
      <c r="H146" s="20" t="str">
        <f>IF(ROW()-8&gt;Inf.!$I$10,"",VLOOKUP(E146,Q1.SL!F:M,5,FALSE))</f>
        <v/>
      </c>
      <c r="I146" s="58"/>
      <c r="J146" t="str">
        <f t="shared" ca="1" si="2"/>
        <v/>
      </c>
    </row>
    <row r="147" spans="1:10" ht="21.95" customHeight="1">
      <c r="A147" s="20" t="str">
        <f>VLOOKUP(E147,Q1.SL!F:M,8,FALSE)</f>
        <v/>
      </c>
      <c r="B147" s="36" t="str">
        <f>IFERROR(VLOOKUP(E147,Rec.!B:H,4,FALSE),"")</f>
        <v/>
      </c>
      <c r="C147" s="36" t="str">
        <f>IFERROR(VLOOKUP(E147,Rec.!B:H,5,FALSE),"")</f>
        <v/>
      </c>
      <c r="D147" s="20" t="str">
        <f>IFERROR(VLOOKUP(E147,Rec.!B:H,6,FALSE),"")</f>
        <v/>
      </c>
      <c r="E147" s="20" t="str">
        <f>IFERROR(VLOOKUP(ROW()-8,Q1.SL!A:O,6,FALSE),"")</f>
        <v/>
      </c>
      <c r="F147" s="20" t="str">
        <f>VLOOKUP(E147,Q1.SL!F:M,6,FALSE)</f>
        <v/>
      </c>
      <c r="G147" s="39" t="str">
        <f>IF(ROW()-8&gt;Inf.!$I$10,"",VLOOKUP(E147,Q1.SL!F:M,4,FALSE))</f>
        <v/>
      </c>
      <c r="H147" s="20" t="str">
        <f>IF(ROW()-8&gt;Inf.!$I$10,"",VLOOKUP(E147,Q1.SL!F:M,5,FALSE))</f>
        <v/>
      </c>
      <c r="I147" s="58"/>
      <c r="J147" t="str">
        <f t="shared" ca="1" si="2"/>
        <v/>
      </c>
    </row>
    <row r="148" spans="1:10" ht="21.95" customHeight="1">
      <c r="A148" s="20" t="str">
        <f>VLOOKUP(E148,Q1.SL!F:M,8,FALSE)</f>
        <v/>
      </c>
      <c r="B148" s="36" t="str">
        <f>IFERROR(VLOOKUP(E148,Rec.!B:H,4,FALSE),"")</f>
        <v/>
      </c>
      <c r="C148" s="36" t="str">
        <f>IFERROR(VLOOKUP(E148,Rec.!B:H,5,FALSE),"")</f>
        <v/>
      </c>
      <c r="D148" s="20" t="str">
        <f>IFERROR(VLOOKUP(E148,Rec.!B:H,6,FALSE),"")</f>
        <v/>
      </c>
      <c r="E148" s="20" t="str">
        <f>IFERROR(VLOOKUP(ROW()-8,Q1.SL!A:O,6,FALSE),"")</f>
        <v/>
      </c>
      <c r="F148" s="20" t="str">
        <f>VLOOKUP(E148,Q1.SL!F:M,6,FALSE)</f>
        <v/>
      </c>
      <c r="G148" s="39" t="str">
        <f>IF(ROW()-8&gt;Inf.!$I$10,"",VLOOKUP(E148,Q1.SL!F:M,4,FALSE))</f>
        <v/>
      </c>
      <c r="H148" s="20" t="str">
        <f>IF(ROW()-8&gt;Inf.!$I$10,"",VLOOKUP(E148,Q1.SL!F:M,5,FALSE))</f>
        <v/>
      </c>
      <c r="I148" s="58"/>
      <c r="J148" t="str">
        <f t="shared" ca="1" si="2"/>
        <v/>
      </c>
    </row>
    <row r="149" spans="1:10" ht="21.95" customHeight="1">
      <c r="A149" s="20" t="str">
        <f>VLOOKUP(E149,Q1.SL!F:M,8,FALSE)</f>
        <v/>
      </c>
      <c r="B149" s="36" t="str">
        <f>IFERROR(VLOOKUP(E149,Rec.!B:H,4,FALSE),"")</f>
        <v/>
      </c>
      <c r="C149" s="36" t="str">
        <f>IFERROR(VLOOKUP(E149,Rec.!B:H,5,FALSE),"")</f>
        <v/>
      </c>
      <c r="D149" s="20" t="str">
        <f>IFERROR(VLOOKUP(E149,Rec.!B:H,6,FALSE),"")</f>
        <v/>
      </c>
      <c r="E149" s="20" t="str">
        <f>IFERROR(VLOOKUP(ROW()-8,Q1.SL!A:O,6,FALSE),"")</f>
        <v/>
      </c>
      <c r="F149" s="20" t="str">
        <f>VLOOKUP(E149,Q1.SL!F:M,6,FALSE)</f>
        <v/>
      </c>
      <c r="G149" s="39" t="str">
        <f>IF(ROW()-8&gt;Inf.!$I$10,"",VLOOKUP(E149,Q1.SL!F:M,4,FALSE))</f>
        <v/>
      </c>
      <c r="H149" s="20" t="str">
        <f>IF(ROW()-8&gt;Inf.!$I$10,"",VLOOKUP(E149,Q1.SL!F:M,5,FALSE))</f>
        <v/>
      </c>
      <c r="I149" s="58"/>
      <c r="J149" t="str">
        <f t="shared" ca="1" si="2"/>
        <v/>
      </c>
    </row>
    <row r="150" spans="1:10" ht="21.95" customHeight="1">
      <c r="A150" s="20" t="str">
        <f>VLOOKUP(E150,Q1.SL!F:M,8,FALSE)</f>
        <v/>
      </c>
      <c r="B150" s="36" t="str">
        <f>IFERROR(VLOOKUP(E150,Rec.!B:H,4,FALSE),"")</f>
        <v/>
      </c>
      <c r="C150" s="36" t="str">
        <f>IFERROR(VLOOKUP(E150,Rec.!B:H,5,FALSE),"")</f>
        <v/>
      </c>
      <c r="D150" s="20" t="str">
        <f>IFERROR(VLOOKUP(E150,Rec.!B:H,6,FALSE),"")</f>
        <v/>
      </c>
      <c r="E150" s="20" t="str">
        <f>IFERROR(VLOOKUP(ROW()-8,Q1.SL!A:O,6,FALSE),"")</f>
        <v/>
      </c>
      <c r="F150" s="20" t="str">
        <f>VLOOKUP(E150,Q1.SL!F:M,6,FALSE)</f>
        <v/>
      </c>
      <c r="G150" s="39" t="str">
        <f>IF(ROW()-8&gt;Inf.!$I$10,"",VLOOKUP(E150,Q1.SL!F:M,4,FALSE))</f>
        <v/>
      </c>
      <c r="H150" s="20" t="str">
        <f>IF(ROW()-8&gt;Inf.!$I$10,"",VLOOKUP(E150,Q1.SL!F:M,5,FALSE))</f>
        <v/>
      </c>
      <c r="I150" s="58"/>
      <c r="J150" t="str">
        <f t="shared" ca="1" si="2"/>
        <v/>
      </c>
    </row>
    <row r="151" spans="1:10" ht="21.95" customHeight="1">
      <c r="A151" s="20" t="str">
        <f>VLOOKUP(E151,Q1.SL!F:M,8,FALSE)</f>
        <v/>
      </c>
      <c r="B151" s="36" t="str">
        <f>IFERROR(VLOOKUP(E151,Rec.!B:H,4,FALSE),"")</f>
        <v/>
      </c>
      <c r="C151" s="36" t="str">
        <f>IFERROR(VLOOKUP(E151,Rec.!B:H,5,FALSE),"")</f>
        <v/>
      </c>
      <c r="D151" s="20" t="str">
        <f>IFERROR(VLOOKUP(E151,Rec.!B:H,6,FALSE),"")</f>
        <v/>
      </c>
      <c r="E151" s="20" t="str">
        <f>IFERROR(VLOOKUP(ROW()-8,Q1.SL!A:O,6,FALSE),"")</f>
        <v/>
      </c>
      <c r="F151" s="20" t="str">
        <f>VLOOKUP(E151,Q1.SL!F:M,6,FALSE)</f>
        <v/>
      </c>
      <c r="G151" s="39" t="str">
        <f>IF(ROW()-8&gt;Inf.!$I$10,"",VLOOKUP(E151,Q1.SL!F:M,4,FALSE))</f>
        <v/>
      </c>
      <c r="H151" s="20" t="str">
        <f>IF(ROW()-8&gt;Inf.!$I$10,"",VLOOKUP(E151,Q1.SL!F:M,5,FALSE))</f>
        <v/>
      </c>
      <c r="I151" s="58"/>
      <c r="J151" t="str">
        <f t="shared" ca="1" si="2"/>
        <v/>
      </c>
    </row>
    <row r="152" spans="1:10" ht="21.95" customHeight="1">
      <c r="A152" s="20" t="str">
        <f>VLOOKUP(E152,Q1.SL!F:M,8,FALSE)</f>
        <v/>
      </c>
      <c r="B152" s="36" t="str">
        <f>IFERROR(VLOOKUP(E152,Rec.!B:H,4,FALSE),"")</f>
        <v/>
      </c>
      <c r="C152" s="36" t="str">
        <f>IFERROR(VLOOKUP(E152,Rec.!B:H,5,FALSE),"")</f>
        <v/>
      </c>
      <c r="D152" s="20" t="str">
        <f>IFERROR(VLOOKUP(E152,Rec.!B:H,6,FALSE),"")</f>
        <v/>
      </c>
      <c r="E152" s="20" t="str">
        <f>IFERROR(VLOOKUP(ROW()-8,Q1.SL!A:O,6,FALSE),"")</f>
        <v/>
      </c>
      <c r="F152" s="20" t="str">
        <f>VLOOKUP(E152,Q1.SL!F:M,6,FALSE)</f>
        <v/>
      </c>
      <c r="G152" s="39" t="str">
        <f>IF(ROW()-8&gt;Inf.!$I$10,"",VLOOKUP(E152,Q1.SL!F:M,4,FALSE))</f>
        <v/>
      </c>
      <c r="H152" s="20" t="str">
        <f>IF(ROW()-8&gt;Inf.!$I$10,"",VLOOKUP(E152,Q1.SL!F:M,5,FALSE))</f>
        <v/>
      </c>
      <c r="I152" s="58"/>
      <c r="J152" t="str">
        <f t="shared" ca="1" si="2"/>
        <v/>
      </c>
    </row>
    <row r="153" spans="1:10" ht="21.95" customHeight="1">
      <c r="A153" s="20" t="str">
        <f>VLOOKUP(E153,Q1.SL!F:M,8,FALSE)</f>
        <v/>
      </c>
      <c r="B153" s="36" t="str">
        <f>IFERROR(VLOOKUP(E153,Rec.!B:H,4,FALSE),"")</f>
        <v/>
      </c>
      <c r="C153" s="36" t="str">
        <f>IFERROR(VLOOKUP(E153,Rec.!B:H,5,FALSE),"")</f>
        <v/>
      </c>
      <c r="D153" s="20" t="str">
        <f>IFERROR(VLOOKUP(E153,Rec.!B:H,6,FALSE),"")</f>
        <v/>
      </c>
      <c r="E153" s="20" t="str">
        <f>IFERROR(VLOOKUP(ROW()-8,Q1.SL!A:O,6,FALSE),"")</f>
        <v/>
      </c>
      <c r="F153" s="20" t="str">
        <f>VLOOKUP(E153,Q1.SL!F:M,6,FALSE)</f>
        <v/>
      </c>
      <c r="G153" s="39" t="str">
        <f>IF(ROW()-8&gt;Inf.!$I$10,"",VLOOKUP(E153,Q1.SL!F:M,4,FALSE))</f>
        <v/>
      </c>
      <c r="H153" s="20" t="str">
        <f>IF(ROW()-8&gt;Inf.!$I$10,"",VLOOKUP(E153,Q1.SL!F:M,5,FALSE))</f>
        <v/>
      </c>
      <c r="I153" s="58"/>
      <c r="J153" t="str">
        <f t="shared" ca="1" si="2"/>
        <v/>
      </c>
    </row>
    <row r="154" spans="1:10" ht="21.95" customHeight="1">
      <c r="A154" s="20" t="str">
        <f>VLOOKUP(E154,Q1.SL!F:M,8,FALSE)</f>
        <v/>
      </c>
      <c r="B154" s="36" t="str">
        <f>IFERROR(VLOOKUP(E154,Rec.!B:H,4,FALSE),"")</f>
        <v/>
      </c>
      <c r="C154" s="36" t="str">
        <f>IFERROR(VLOOKUP(E154,Rec.!B:H,5,FALSE),"")</f>
        <v/>
      </c>
      <c r="D154" s="20" t="str">
        <f>IFERROR(VLOOKUP(E154,Rec.!B:H,6,FALSE),"")</f>
        <v/>
      </c>
      <c r="E154" s="20" t="str">
        <f>IFERROR(VLOOKUP(ROW()-8,Q1.SL!A:O,6,FALSE),"")</f>
        <v/>
      </c>
      <c r="F154" s="20" t="str">
        <f>VLOOKUP(E154,Q1.SL!F:M,6,FALSE)</f>
        <v/>
      </c>
      <c r="G154" s="39" t="str">
        <f>IF(ROW()-8&gt;Inf.!$I$10,"",VLOOKUP(E154,Q1.SL!F:M,4,FALSE))</f>
        <v/>
      </c>
      <c r="H154" s="20" t="str">
        <f>IF(ROW()-8&gt;Inf.!$I$10,"",VLOOKUP(E154,Q1.SL!F:M,5,FALSE))</f>
        <v/>
      </c>
      <c r="I154" s="58"/>
      <c r="J154" t="str">
        <f t="shared" ca="1" si="2"/>
        <v/>
      </c>
    </row>
    <row r="155" spans="1:10" ht="21.95" customHeight="1">
      <c r="A155" s="20" t="str">
        <f>VLOOKUP(E155,Q1.SL!F:M,8,FALSE)</f>
        <v/>
      </c>
      <c r="B155" s="36" t="str">
        <f>IFERROR(VLOOKUP(E155,Rec.!B:H,4,FALSE),"")</f>
        <v/>
      </c>
      <c r="C155" s="36" t="str">
        <f>IFERROR(VLOOKUP(E155,Rec.!B:H,5,FALSE),"")</f>
        <v/>
      </c>
      <c r="D155" s="20" t="str">
        <f>IFERROR(VLOOKUP(E155,Rec.!B:H,6,FALSE),"")</f>
        <v/>
      </c>
      <c r="E155" s="20" t="str">
        <f>IFERROR(VLOOKUP(ROW()-8,Q1.SL!A:O,6,FALSE),"")</f>
        <v/>
      </c>
      <c r="F155" s="20" t="str">
        <f>VLOOKUP(E155,Q1.SL!F:M,6,FALSE)</f>
        <v/>
      </c>
      <c r="G155" s="39" t="str">
        <f>IF(ROW()-8&gt;Inf.!$I$10,"",VLOOKUP(E155,Q1.SL!F:M,4,FALSE))</f>
        <v/>
      </c>
      <c r="H155" s="20" t="str">
        <f>IF(ROW()-8&gt;Inf.!$I$10,"",VLOOKUP(E155,Q1.SL!F:M,5,FALSE))</f>
        <v/>
      </c>
      <c r="I155" s="58"/>
      <c r="J155" t="str">
        <f t="shared" ca="1" si="2"/>
        <v/>
      </c>
    </row>
    <row r="156" spans="1:10" ht="21.95" customHeight="1">
      <c r="A156" s="20" t="str">
        <f>VLOOKUP(E156,Q1.SL!F:M,8,FALSE)</f>
        <v/>
      </c>
      <c r="B156" s="36" t="str">
        <f>IFERROR(VLOOKUP(E156,Rec.!B:H,4,FALSE),"")</f>
        <v/>
      </c>
      <c r="C156" s="36" t="str">
        <f>IFERROR(VLOOKUP(E156,Rec.!B:H,5,FALSE),"")</f>
        <v/>
      </c>
      <c r="D156" s="20" t="str">
        <f>IFERROR(VLOOKUP(E156,Rec.!B:H,6,FALSE),"")</f>
        <v/>
      </c>
      <c r="E156" s="20" t="str">
        <f>IFERROR(VLOOKUP(ROW()-8,Q1.SL!A:O,6,FALSE),"")</f>
        <v/>
      </c>
      <c r="F156" s="20" t="str">
        <f>VLOOKUP(E156,Q1.SL!F:M,6,FALSE)</f>
        <v/>
      </c>
      <c r="G156" s="39" t="str">
        <f>IF(ROW()-8&gt;Inf.!$I$10,"",VLOOKUP(E156,Q1.SL!F:M,4,FALSE))</f>
        <v/>
      </c>
      <c r="H156" s="20" t="str">
        <f>IF(ROW()-8&gt;Inf.!$I$10,"",VLOOKUP(E156,Q1.SL!F:M,5,FALSE))</f>
        <v/>
      </c>
      <c r="I156" s="58"/>
      <c r="J156" t="str">
        <f t="shared" ca="1" si="2"/>
        <v/>
      </c>
    </row>
    <row r="157" spans="1:10" ht="21.95" customHeight="1">
      <c r="A157" s="20" t="str">
        <f>VLOOKUP(E157,Q1.SL!F:M,8,FALSE)</f>
        <v/>
      </c>
      <c r="B157" s="36" t="str">
        <f>IFERROR(VLOOKUP(E157,Rec.!B:H,4,FALSE),"")</f>
        <v/>
      </c>
      <c r="C157" s="36" t="str">
        <f>IFERROR(VLOOKUP(E157,Rec.!B:H,5,FALSE),"")</f>
        <v/>
      </c>
      <c r="D157" s="20" t="str">
        <f>IFERROR(VLOOKUP(E157,Rec.!B:H,6,FALSE),"")</f>
        <v/>
      </c>
      <c r="E157" s="20" t="str">
        <f>IFERROR(VLOOKUP(ROW()-8,Q1.SL!A:O,6,FALSE),"")</f>
        <v/>
      </c>
      <c r="F157" s="20" t="str">
        <f>VLOOKUP(E157,Q1.SL!F:M,6,FALSE)</f>
        <v/>
      </c>
      <c r="G157" s="39" t="str">
        <f>IF(ROW()-8&gt;Inf.!$I$10,"",VLOOKUP(E157,Q1.SL!F:M,4,FALSE))</f>
        <v/>
      </c>
      <c r="H157" s="20" t="str">
        <f>IF(ROW()-8&gt;Inf.!$I$10,"",VLOOKUP(E157,Q1.SL!F:M,5,FALSE))</f>
        <v/>
      </c>
      <c r="I157" s="58"/>
      <c r="J157" t="str">
        <f t="shared" ca="1" si="2"/>
        <v/>
      </c>
    </row>
    <row r="158" spans="1:10" ht="21.95" customHeight="1">
      <c r="A158" s="20" t="str">
        <f>VLOOKUP(E158,Q1.SL!F:M,8,FALSE)</f>
        <v/>
      </c>
      <c r="B158" s="36" t="str">
        <f>IFERROR(VLOOKUP(E158,Rec.!B:H,4,FALSE),"")</f>
        <v/>
      </c>
      <c r="C158" s="36" t="str">
        <f>IFERROR(VLOOKUP(E158,Rec.!B:H,5,FALSE),"")</f>
        <v/>
      </c>
      <c r="D158" s="20" t="str">
        <f>IFERROR(VLOOKUP(E158,Rec.!B:H,6,FALSE),"")</f>
        <v/>
      </c>
      <c r="E158" s="20" t="str">
        <f>IFERROR(VLOOKUP(ROW()-8,Q1.SL!A:O,6,FALSE),"")</f>
        <v/>
      </c>
      <c r="F158" s="20" t="str">
        <f>VLOOKUP(E158,Q1.SL!F:M,6,FALSE)</f>
        <v/>
      </c>
      <c r="G158" s="39" t="str">
        <f>IF(ROW()-8&gt;Inf.!$I$10,"",VLOOKUP(E158,Q1.SL!F:M,4,FALSE))</f>
        <v/>
      </c>
      <c r="H158" s="20" t="str">
        <f>IF(ROW()-8&gt;Inf.!$I$10,"",VLOOKUP(E158,Q1.SL!F:M,5,FALSE))</f>
        <v/>
      </c>
      <c r="I158" s="58"/>
      <c r="J158" t="str">
        <f t="shared" ca="1" si="2"/>
        <v/>
      </c>
    </row>
    <row r="159" spans="1:10" ht="21.95" customHeight="1">
      <c r="A159" s="20" t="str">
        <f>VLOOKUP(E159,Q1.SL!F:M,8,FALSE)</f>
        <v/>
      </c>
      <c r="B159" s="36" t="str">
        <f>IFERROR(VLOOKUP(E159,Rec.!B:H,4,FALSE),"")</f>
        <v/>
      </c>
      <c r="C159" s="36" t="str">
        <f>IFERROR(VLOOKUP(E159,Rec.!B:H,5,FALSE),"")</f>
        <v/>
      </c>
      <c r="D159" s="20" t="str">
        <f>IFERROR(VLOOKUP(E159,Rec.!B:H,6,FALSE),"")</f>
        <v/>
      </c>
      <c r="E159" s="20" t="str">
        <f>IFERROR(VLOOKUP(ROW()-8,Q1.SL!A:O,6,FALSE),"")</f>
        <v/>
      </c>
      <c r="F159" s="20" t="str">
        <f>VLOOKUP(E159,Q1.SL!F:M,6,FALSE)</f>
        <v/>
      </c>
      <c r="G159" s="39" t="str">
        <f>IF(ROW()-8&gt;Inf.!$I$10,"",VLOOKUP(E159,Q1.SL!F:M,4,FALSE))</f>
        <v/>
      </c>
      <c r="H159" s="20" t="str">
        <f>IF(ROW()-8&gt;Inf.!$I$10,"",VLOOKUP(E159,Q1.SL!F:M,5,FALSE))</f>
        <v/>
      </c>
      <c r="I159" s="58"/>
      <c r="J159" t="str">
        <f t="shared" ca="1" si="2"/>
        <v/>
      </c>
    </row>
    <row r="160" spans="1:10" ht="21.95" customHeight="1">
      <c r="A160" s="20" t="str">
        <f>VLOOKUP(E160,Q1.SL!F:M,8,FALSE)</f>
        <v/>
      </c>
      <c r="B160" s="36" t="str">
        <f>IFERROR(VLOOKUP(E160,Rec.!B:H,4,FALSE),"")</f>
        <v/>
      </c>
      <c r="C160" s="36" t="str">
        <f>IFERROR(VLOOKUP(E160,Rec.!B:H,5,FALSE),"")</f>
        <v/>
      </c>
      <c r="D160" s="20" t="str">
        <f>IFERROR(VLOOKUP(E160,Rec.!B:H,6,FALSE),"")</f>
        <v/>
      </c>
      <c r="E160" s="20" t="str">
        <f>IFERROR(VLOOKUP(ROW()-8,Q1.SL!A:O,6,FALSE),"")</f>
        <v/>
      </c>
      <c r="F160" s="20" t="str">
        <f>VLOOKUP(E160,Q1.SL!F:M,6,FALSE)</f>
        <v/>
      </c>
      <c r="G160" s="39" t="str">
        <f>IF(ROW()-8&gt;Inf.!$I$10,"",VLOOKUP(E160,Q1.SL!F:M,4,FALSE))</f>
        <v/>
      </c>
      <c r="H160" s="20" t="str">
        <f>IF(ROW()-8&gt;Inf.!$I$10,"",VLOOKUP(E160,Q1.SL!F:M,5,FALSE))</f>
        <v/>
      </c>
      <c r="I160" s="58"/>
      <c r="J160" t="str">
        <f t="shared" ca="1" si="2"/>
        <v/>
      </c>
    </row>
    <row r="161" spans="1:10" ht="21.95" customHeight="1">
      <c r="A161" s="20" t="str">
        <f>VLOOKUP(E161,Q1.SL!F:M,8,FALSE)</f>
        <v/>
      </c>
      <c r="B161" s="36" t="str">
        <f>IFERROR(VLOOKUP(E161,Rec.!B:H,4,FALSE),"")</f>
        <v/>
      </c>
      <c r="C161" s="36" t="str">
        <f>IFERROR(VLOOKUP(E161,Rec.!B:H,5,FALSE),"")</f>
        <v/>
      </c>
      <c r="D161" s="20" t="str">
        <f>IFERROR(VLOOKUP(E161,Rec.!B:H,6,FALSE),"")</f>
        <v/>
      </c>
      <c r="E161" s="20" t="str">
        <f>IFERROR(VLOOKUP(ROW()-8,Q1.SL!A:O,6,FALSE),"")</f>
        <v/>
      </c>
      <c r="F161" s="20" t="str">
        <f>VLOOKUP(E161,Q1.SL!F:M,6,FALSE)</f>
        <v/>
      </c>
      <c r="G161" s="39" t="str">
        <f>IF(ROW()-8&gt;Inf.!$I$10,"",VLOOKUP(E161,Q1.SL!F:M,4,FALSE))</f>
        <v/>
      </c>
      <c r="H161" s="20" t="str">
        <f>IF(ROW()-8&gt;Inf.!$I$10,"",VLOOKUP(E161,Q1.SL!F:M,5,FALSE))</f>
        <v/>
      </c>
      <c r="I161" s="58"/>
      <c r="J161" t="str">
        <f t="shared" ca="1" si="2"/>
        <v/>
      </c>
    </row>
    <row r="162" spans="1:10" ht="21.95" customHeight="1">
      <c r="A162" s="20" t="str">
        <f>VLOOKUP(E162,Q1.SL!F:M,8,FALSE)</f>
        <v/>
      </c>
      <c r="B162" s="36" t="str">
        <f>IFERROR(VLOOKUP(E162,Rec.!B:H,4,FALSE),"")</f>
        <v/>
      </c>
      <c r="C162" s="36" t="str">
        <f>IFERROR(VLOOKUP(E162,Rec.!B:H,5,FALSE),"")</f>
        <v/>
      </c>
      <c r="D162" s="20" t="str">
        <f>IFERROR(VLOOKUP(E162,Rec.!B:H,6,FALSE),"")</f>
        <v/>
      </c>
      <c r="E162" s="20" t="str">
        <f>IFERROR(VLOOKUP(ROW()-8,Q1.SL!A:O,6,FALSE),"")</f>
        <v/>
      </c>
      <c r="F162" s="20" t="str">
        <f>VLOOKUP(E162,Q1.SL!F:M,6,FALSE)</f>
        <v/>
      </c>
      <c r="G162" s="39" t="str">
        <f>IF(ROW()-8&gt;Inf.!$I$10,"",VLOOKUP(E162,Q1.SL!F:M,4,FALSE))</f>
        <v/>
      </c>
      <c r="H162" s="20" t="str">
        <f>IF(ROW()-8&gt;Inf.!$I$10,"",VLOOKUP(E162,Q1.SL!F:M,5,FALSE))</f>
        <v/>
      </c>
      <c r="I162" s="58"/>
      <c r="J162" t="str">
        <f t="shared" ca="1" si="2"/>
        <v/>
      </c>
    </row>
    <row r="163" spans="1:10" ht="21.95" customHeight="1">
      <c r="A163" s="20" t="str">
        <f>VLOOKUP(E163,Q1.SL!F:M,8,FALSE)</f>
        <v/>
      </c>
      <c r="B163" s="36" t="str">
        <f>IFERROR(VLOOKUP(E163,Rec.!B:H,4,FALSE),"")</f>
        <v/>
      </c>
      <c r="C163" s="36" t="str">
        <f>IFERROR(VLOOKUP(E163,Rec.!B:H,5,FALSE),"")</f>
        <v/>
      </c>
      <c r="D163" s="20" t="str">
        <f>IFERROR(VLOOKUP(E163,Rec.!B:H,6,FALSE),"")</f>
        <v/>
      </c>
      <c r="E163" s="20" t="str">
        <f>IFERROR(VLOOKUP(ROW()-8,Q1.SL!A:O,6,FALSE),"")</f>
        <v/>
      </c>
      <c r="F163" s="20" t="str">
        <f>VLOOKUP(E163,Q1.SL!F:M,6,FALSE)</f>
        <v/>
      </c>
      <c r="G163" s="39" t="str">
        <f>IF(ROW()-8&gt;Inf.!$I$10,"",VLOOKUP(E163,Q1.SL!F:M,4,FALSE))</f>
        <v/>
      </c>
      <c r="H163" s="20" t="str">
        <f>IF(ROW()-8&gt;Inf.!$I$10,"",VLOOKUP(E163,Q1.SL!F:M,5,FALSE))</f>
        <v/>
      </c>
      <c r="I163" s="58"/>
      <c r="J163" t="str">
        <f t="shared" ca="1" si="2"/>
        <v/>
      </c>
    </row>
    <row r="164" spans="1:10" ht="21.95" customHeight="1">
      <c r="A164" s="20" t="str">
        <f>VLOOKUP(E164,Q1.SL!F:M,8,FALSE)</f>
        <v/>
      </c>
      <c r="B164" s="36" t="str">
        <f>IFERROR(VLOOKUP(E164,Rec.!B:H,4,FALSE),"")</f>
        <v/>
      </c>
      <c r="C164" s="36" t="str">
        <f>IFERROR(VLOOKUP(E164,Rec.!B:H,5,FALSE),"")</f>
        <v/>
      </c>
      <c r="D164" s="20" t="str">
        <f>IFERROR(VLOOKUP(E164,Rec.!B:H,6,FALSE),"")</f>
        <v/>
      </c>
      <c r="E164" s="20" t="str">
        <f>IFERROR(VLOOKUP(ROW()-8,Q1.SL!A:O,6,FALSE),"")</f>
        <v/>
      </c>
      <c r="F164" s="20" t="str">
        <f>VLOOKUP(E164,Q1.SL!F:M,6,FALSE)</f>
        <v/>
      </c>
      <c r="G164" s="39" t="str">
        <f>IF(ROW()-8&gt;Inf.!$I$10,"",VLOOKUP(E164,Q1.SL!F:M,4,FALSE))</f>
        <v/>
      </c>
      <c r="H164" s="20" t="str">
        <f>IF(ROW()-8&gt;Inf.!$I$10,"",VLOOKUP(E164,Q1.SL!F:M,5,FALSE))</f>
        <v/>
      </c>
      <c r="I164" s="58"/>
      <c r="J164" t="str">
        <f t="shared" ca="1" si="2"/>
        <v/>
      </c>
    </row>
    <row r="165" spans="1:10" ht="21.95" customHeight="1">
      <c r="A165" s="20" t="str">
        <f>VLOOKUP(E165,Q1.SL!F:M,8,FALSE)</f>
        <v/>
      </c>
      <c r="B165" s="36" t="str">
        <f>IFERROR(VLOOKUP(E165,Rec.!B:H,4,FALSE),"")</f>
        <v/>
      </c>
      <c r="C165" s="36" t="str">
        <f>IFERROR(VLOOKUP(E165,Rec.!B:H,5,FALSE),"")</f>
        <v/>
      </c>
      <c r="D165" s="20" t="str">
        <f>IFERROR(VLOOKUP(E165,Rec.!B:H,6,FALSE),"")</f>
        <v/>
      </c>
      <c r="E165" s="20" t="str">
        <f>IFERROR(VLOOKUP(ROW()-8,Q1.SL!A:O,6,FALSE),"")</f>
        <v/>
      </c>
      <c r="F165" s="20" t="str">
        <f>VLOOKUP(E165,Q1.SL!F:M,6,FALSE)</f>
        <v/>
      </c>
      <c r="G165" s="39" t="str">
        <f>IF(ROW()-8&gt;Inf.!$I$10,"",VLOOKUP(E165,Q1.SL!F:M,4,FALSE))</f>
        <v/>
      </c>
      <c r="H165" s="20" t="str">
        <f>IF(ROW()-8&gt;Inf.!$I$10,"",VLOOKUP(E165,Q1.SL!F:M,5,FALSE))</f>
        <v/>
      </c>
      <c r="I165" s="58"/>
      <c r="J165" t="str">
        <f t="shared" ca="1" si="2"/>
        <v/>
      </c>
    </row>
    <row r="166" spans="1:10" ht="21.95" customHeight="1">
      <c r="A166" s="20" t="str">
        <f>VLOOKUP(E166,Q1.SL!F:M,8,FALSE)</f>
        <v/>
      </c>
      <c r="B166" s="36" t="str">
        <f>IFERROR(VLOOKUP(E166,Rec.!B:H,4,FALSE),"")</f>
        <v/>
      </c>
      <c r="C166" s="36" t="str">
        <f>IFERROR(VLOOKUP(E166,Rec.!B:H,5,FALSE),"")</f>
        <v/>
      </c>
      <c r="D166" s="20" t="str">
        <f>IFERROR(VLOOKUP(E166,Rec.!B:H,6,FALSE),"")</f>
        <v/>
      </c>
      <c r="E166" s="20" t="str">
        <f>IFERROR(VLOOKUP(ROW()-8,Q1.SL!A:O,6,FALSE),"")</f>
        <v/>
      </c>
      <c r="F166" s="20" t="str">
        <f>VLOOKUP(E166,Q1.SL!F:M,6,FALSE)</f>
        <v/>
      </c>
      <c r="G166" s="39" t="str">
        <f>IF(ROW()-8&gt;Inf.!$I$10,"",VLOOKUP(E166,Q1.SL!F:M,4,FALSE))</f>
        <v/>
      </c>
      <c r="H166" s="20" t="str">
        <f>IF(ROW()-8&gt;Inf.!$I$10,"",VLOOKUP(E166,Q1.SL!F:M,5,FALSE))</f>
        <v/>
      </c>
      <c r="I166" s="58"/>
      <c r="J166" t="str">
        <f t="shared" ca="1" si="2"/>
        <v/>
      </c>
    </row>
    <row r="167" spans="1:10" ht="21.95" customHeight="1">
      <c r="A167" s="20" t="str">
        <f>VLOOKUP(E167,Q1.SL!F:M,8,FALSE)</f>
        <v/>
      </c>
      <c r="B167" s="36" t="str">
        <f>IFERROR(VLOOKUP(E167,Rec.!B:H,4,FALSE),"")</f>
        <v/>
      </c>
      <c r="C167" s="36" t="str">
        <f>IFERROR(VLOOKUP(E167,Rec.!B:H,5,FALSE),"")</f>
        <v/>
      </c>
      <c r="D167" s="20" t="str">
        <f>IFERROR(VLOOKUP(E167,Rec.!B:H,6,FALSE),"")</f>
        <v/>
      </c>
      <c r="E167" s="20" t="str">
        <f>IFERROR(VLOOKUP(ROW()-8,Q1.SL!A:O,6,FALSE),"")</f>
        <v/>
      </c>
      <c r="F167" s="20" t="str">
        <f>VLOOKUP(E167,Q1.SL!F:M,6,FALSE)</f>
        <v/>
      </c>
      <c r="G167" s="39" t="str">
        <f>IF(ROW()-8&gt;Inf.!$I$10,"",VLOOKUP(E167,Q1.SL!F:M,4,FALSE))</f>
        <v/>
      </c>
      <c r="H167" s="20" t="str">
        <f>IF(ROW()-8&gt;Inf.!$I$10,"",VLOOKUP(E167,Q1.SL!F:M,5,FALSE))</f>
        <v/>
      </c>
      <c r="I167" s="58"/>
      <c r="J167" t="str">
        <f t="shared" ca="1" si="2"/>
        <v/>
      </c>
    </row>
    <row r="168" spans="1:10" ht="21.95" customHeight="1">
      <c r="A168" s="20" t="str">
        <f>VLOOKUP(E168,Q1.SL!F:M,8,FALSE)</f>
        <v/>
      </c>
      <c r="B168" s="36" t="str">
        <f>IFERROR(VLOOKUP(E168,Rec.!B:H,4,FALSE),"")</f>
        <v/>
      </c>
      <c r="C168" s="36" t="str">
        <f>IFERROR(VLOOKUP(E168,Rec.!B:H,5,FALSE),"")</f>
        <v/>
      </c>
      <c r="D168" s="20" t="str">
        <f>IFERROR(VLOOKUP(E168,Rec.!B:H,6,FALSE),"")</f>
        <v/>
      </c>
      <c r="E168" s="20" t="str">
        <f>IFERROR(VLOOKUP(ROW()-8,Q1.SL!A:O,6,FALSE),"")</f>
        <v/>
      </c>
      <c r="F168" s="20" t="str">
        <f>VLOOKUP(E168,Q1.SL!F:M,6,FALSE)</f>
        <v/>
      </c>
      <c r="G168" s="39" t="str">
        <f>IF(ROW()-8&gt;Inf.!$I$10,"",VLOOKUP(E168,Q1.SL!F:M,4,FALSE))</f>
        <v/>
      </c>
      <c r="H168" s="20" t="str">
        <f>IF(ROW()-8&gt;Inf.!$I$10,"",VLOOKUP(E168,Q1.SL!F:M,5,FALSE))</f>
        <v/>
      </c>
      <c r="I168" s="58"/>
      <c r="J168" t="str">
        <f t="shared" ca="1" si="2"/>
        <v/>
      </c>
    </row>
    <row r="169" spans="1:10" ht="21.95" customHeight="1">
      <c r="A169" s="20" t="str">
        <f>VLOOKUP(E169,Q1.SL!F:M,8,FALSE)</f>
        <v/>
      </c>
      <c r="B169" s="36" t="str">
        <f>IFERROR(VLOOKUP(E169,Rec.!B:H,4,FALSE),"")</f>
        <v/>
      </c>
      <c r="C169" s="36" t="str">
        <f>IFERROR(VLOOKUP(E169,Rec.!B:H,5,FALSE),"")</f>
        <v/>
      </c>
      <c r="D169" s="20" t="str">
        <f>IFERROR(VLOOKUP(E169,Rec.!B:H,6,FALSE),"")</f>
        <v/>
      </c>
      <c r="E169" s="20" t="str">
        <f>IFERROR(VLOOKUP(ROW()-8,Q1.SL!A:O,6,FALSE),"")</f>
        <v/>
      </c>
      <c r="F169" s="20" t="str">
        <f>VLOOKUP(E169,Q1.SL!F:M,6,FALSE)</f>
        <v/>
      </c>
      <c r="G169" s="39" t="str">
        <f>IF(ROW()-8&gt;Inf.!$I$10,"",VLOOKUP(E169,Q1.SL!F:M,4,FALSE))</f>
        <v/>
      </c>
      <c r="H169" s="20" t="str">
        <f>IF(ROW()-8&gt;Inf.!$I$10,"",VLOOKUP(E169,Q1.SL!F:M,5,FALSE))</f>
        <v/>
      </c>
      <c r="I169" s="58"/>
      <c r="J169" t="str">
        <f t="shared" ca="1" si="2"/>
        <v/>
      </c>
    </row>
    <row r="170" spans="1:10" ht="21.95" customHeight="1">
      <c r="A170" s="20" t="str">
        <f>VLOOKUP(E170,Q1.SL!F:M,8,FALSE)</f>
        <v/>
      </c>
      <c r="B170" s="36" t="str">
        <f>IFERROR(VLOOKUP(E170,Rec.!B:H,4,FALSE),"")</f>
        <v/>
      </c>
      <c r="C170" s="36" t="str">
        <f>IFERROR(VLOOKUP(E170,Rec.!B:H,5,FALSE),"")</f>
        <v/>
      </c>
      <c r="D170" s="20" t="str">
        <f>IFERROR(VLOOKUP(E170,Rec.!B:H,6,FALSE),"")</f>
        <v/>
      </c>
      <c r="E170" s="20" t="str">
        <f>IFERROR(VLOOKUP(ROW()-8,Q1.SL!A:O,6,FALSE),"")</f>
        <v/>
      </c>
      <c r="F170" s="20" t="str">
        <f>VLOOKUP(E170,Q1.SL!F:M,6,FALSE)</f>
        <v/>
      </c>
      <c r="G170" s="39" t="str">
        <f>IF(ROW()-8&gt;Inf.!$I$10,"",VLOOKUP(E170,Q1.SL!F:M,4,FALSE))</f>
        <v/>
      </c>
      <c r="H170" s="20" t="str">
        <f>IF(ROW()-8&gt;Inf.!$I$10,"",VLOOKUP(E170,Q1.SL!F:M,5,FALSE))</f>
        <v/>
      </c>
      <c r="I170" s="58"/>
      <c r="J170" t="str">
        <f t="shared" ca="1" si="2"/>
        <v/>
      </c>
    </row>
    <row r="171" spans="1:10" ht="21.95" customHeight="1">
      <c r="A171" s="20" t="str">
        <f>VLOOKUP(E171,Q1.SL!F:M,8,FALSE)</f>
        <v/>
      </c>
      <c r="B171" s="36" t="str">
        <f>IFERROR(VLOOKUP(E171,Rec.!B:H,4,FALSE),"")</f>
        <v/>
      </c>
      <c r="C171" s="36" t="str">
        <f>IFERROR(VLOOKUP(E171,Rec.!B:H,5,FALSE),"")</f>
        <v/>
      </c>
      <c r="D171" s="20" t="str">
        <f>IFERROR(VLOOKUP(E171,Rec.!B:H,6,FALSE),"")</f>
        <v/>
      </c>
      <c r="E171" s="20" t="str">
        <f>IFERROR(VLOOKUP(ROW()-8,Q1.SL!A:O,6,FALSE),"")</f>
        <v/>
      </c>
      <c r="F171" s="20" t="str">
        <f>VLOOKUP(E171,Q1.SL!F:M,6,FALSE)</f>
        <v/>
      </c>
      <c r="G171" s="39" t="str">
        <f>IF(ROW()-8&gt;Inf.!$I$10,"",VLOOKUP(E171,Q1.SL!F:M,4,FALSE))</f>
        <v/>
      </c>
      <c r="H171" s="20" t="str">
        <f>IF(ROW()-8&gt;Inf.!$I$10,"",VLOOKUP(E171,Q1.SL!F:M,5,FALSE))</f>
        <v/>
      </c>
      <c r="I171" s="58"/>
      <c r="J171" t="str">
        <f t="shared" ca="1" si="2"/>
        <v/>
      </c>
    </row>
    <row r="172" spans="1:10" ht="21.95" customHeight="1">
      <c r="A172" s="20" t="str">
        <f>VLOOKUP(E172,Q1.SL!F:M,8,FALSE)</f>
        <v/>
      </c>
      <c r="B172" s="36" t="str">
        <f>IFERROR(VLOOKUP(E172,Rec.!B:H,4,FALSE),"")</f>
        <v/>
      </c>
      <c r="C172" s="36" t="str">
        <f>IFERROR(VLOOKUP(E172,Rec.!B:H,5,FALSE),"")</f>
        <v/>
      </c>
      <c r="D172" s="20" t="str">
        <f>IFERROR(VLOOKUP(E172,Rec.!B:H,6,FALSE),"")</f>
        <v/>
      </c>
      <c r="E172" s="20" t="str">
        <f>IFERROR(VLOOKUP(ROW()-8,Q1.SL!A:O,6,FALSE),"")</f>
        <v/>
      </c>
      <c r="F172" s="20" t="str">
        <f>VLOOKUP(E172,Q1.SL!F:M,6,FALSE)</f>
        <v/>
      </c>
      <c r="G172" s="39" t="str">
        <f>IF(ROW()-8&gt;Inf.!$I$10,"",VLOOKUP(E172,Q1.SL!F:M,4,FALSE))</f>
        <v/>
      </c>
      <c r="H172" s="20" t="str">
        <f>IF(ROW()-8&gt;Inf.!$I$10,"",VLOOKUP(E172,Q1.SL!F:M,5,FALSE))</f>
        <v/>
      </c>
      <c r="I172" s="58"/>
      <c r="J172" t="str">
        <f t="shared" ca="1" si="2"/>
        <v/>
      </c>
    </row>
    <row r="173" spans="1:10" ht="21.95" customHeight="1">
      <c r="A173" s="20" t="str">
        <f>VLOOKUP(E173,Q1.SL!F:M,8,FALSE)</f>
        <v/>
      </c>
      <c r="B173" s="36" t="str">
        <f>IFERROR(VLOOKUP(E173,Rec.!B:H,4,FALSE),"")</f>
        <v/>
      </c>
      <c r="C173" s="36" t="str">
        <f>IFERROR(VLOOKUP(E173,Rec.!B:H,5,FALSE),"")</f>
        <v/>
      </c>
      <c r="D173" s="20" t="str">
        <f>IFERROR(VLOOKUP(E173,Rec.!B:H,6,FALSE),"")</f>
        <v/>
      </c>
      <c r="E173" s="20" t="str">
        <f>IFERROR(VLOOKUP(ROW()-8,Q1.SL!A:O,6,FALSE),"")</f>
        <v/>
      </c>
      <c r="F173" s="20" t="str">
        <f>VLOOKUP(E173,Q1.SL!F:M,6,FALSE)</f>
        <v/>
      </c>
      <c r="G173" s="39" t="str">
        <f>IF(ROW()-8&gt;Inf.!$I$10,"",VLOOKUP(E173,Q1.SL!F:M,4,FALSE))</f>
        <v/>
      </c>
      <c r="H173" s="20" t="str">
        <f>IF(ROW()-8&gt;Inf.!$I$10,"",VLOOKUP(E173,Q1.SL!F:M,5,FALSE))</f>
        <v/>
      </c>
      <c r="I173" s="58"/>
      <c r="J173" t="str">
        <f t="shared" ca="1" si="2"/>
        <v/>
      </c>
    </row>
    <row r="174" spans="1:10" ht="21.95" customHeight="1">
      <c r="A174" s="20" t="str">
        <f>VLOOKUP(E174,Q1.SL!F:M,8,FALSE)</f>
        <v/>
      </c>
      <c r="B174" s="36" t="str">
        <f>IFERROR(VLOOKUP(E174,Rec.!B:H,4,FALSE),"")</f>
        <v/>
      </c>
      <c r="C174" s="36" t="str">
        <f>IFERROR(VLOOKUP(E174,Rec.!B:H,5,FALSE),"")</f>
        <v/>
      </c>
      <c r="D174" s="20" t="str">
        <f>IFERROR(VLOOKUP(E174,Rec.!B:H,6,FALSE),"")</f>
        <v/>
      </c>
      <c r="E174" s="20" t="str">
        <f>IFERROR(VLOOKUP(ROW()-8,Q1.SL!A:O,6,FALSE),"")</f>
        <v/>
      </c>
      <c r="F174" s="20" t="str">
        <f>VLOOKUP(E174,Q1.SL!F:M,6,FALSE)</f>
        <v/>
      </c>
      <c r="G174" s="39" t="str">
        <f>IF(ROW()-8&gt;Inf.!$I$10,"",VLOOKUP(E174,Q1.SL!F:M,4,FALSE))</f>
        <v/>
      </c>
      <c r="H174" s="20" t="str">
        <f>IF(ROW()-8&gt;Inf.!$I$10,"",VLOOKUP(E174,Q1.SL!F:M,5,FALSE))</f>
        <v/>
      </c>
      <c r="I174" s="58"/>
      <c r="J174" t="str">
        <f t="shared" ca="1" si="2"/>
        <v/>
      </c>
    </row>
    <row r="175" spans="1:10" ht="21.95" customHeight="1">
      <c r="A175" s="20" t="str">
        <f>VLOOKUP(E175,Q1.SL!F:M,8,FALSE)</f>
        <v/>
      </c>
      <c r="B175" s="36" t="str">
        <f>IFERROR(VLOOKUP(E175,Rec.!B:H,4,FALSE),"")</f>
        <v/>
      </c>
      <c r="C175" s="36" t="str">
        <f>IFERROR(VLOOKUP(E175,Rec.!B:H,5,FALSE),"")</f>
        <v/>
      </c>
      <c r="D175" s="20" t="str">
        <f>IFERROR(VLOOKUP(E175,Rec.!B:H,6,FALSE),"")</f>
        <v/>
      </c>
      <c r="E175" s="20" t="str">
        <f>IFERROR(VLOOKUP(ROW()-8,Q1.SL!A:O,6,FALSE),"")</f>
        <v/>
      </c>
      <c r="F175" s="20" t="str">
        <f>VLOOKUP(E175,Q1.SL!F:M,6,FALSE)</f>
        <v/>
      </c>
      <c r="G175" s="39" t="str">
        <f>IF(ROW()-8&gt;Inf.!$I$10,"",VLOOKUP(E175,Q1.SL!F:M,4,FALSE))</f>
        <v/>
      </c>
      <c r="H175" s="20" t="str">
        <f>IF(ROW()-8&gt;Inf.!$I$10,"",VLOOKUP(E175,Q1.SL!F:M,5,FALSE))</f>
        <v/>
      </c>
      <c r="I175" s="58"/>
      <c r="J175" t="str">
        <f t="shared" ca="1" si="2"/>
        <v/>
      </c>
    </row>
    <row r="176" spans="1:10" ht="21.95" customHeight="1">
      <c r="A176" s="20" t="str">
        <f>VLOOKUP(E176,Q1.SL!F:M,8,FALSE)</f>
        <v/>
      </c>
      <c r="B176" s="36" t="str">
        <f>IFERROR(VLOOKUP(E176,Rec.!B:H,4,FALSE),"")</f>
        <v/>
      </c>
      <c r="C176" s="36" t="str">
        <f>IFERROR(VLOOKUP(E176,Rec.!B:H,5,FALSE),"")</f>
        <v/>
      </c>
      <c r="D176" s="20" t="str">
        <f>IFERROR(VLOOKUP(E176,Rec.!B:H,6,FALSE),"")</f>
        <v/>
      </c>
      <c r="E176" s="20" t="str">
        <f>IFERROR(VLOOKUP(ROW()-8,Q1.SL!A:O,6,FALSE),"")</f>
        <v/>
      </c>
      <c r="F176" s="20" t="str">
        <f>VLOOKUP(E176,Q1.SL!F:M,6,FALSE)</f>
        <v/>
      </c>
      <c r="G176" s="39" t="str">
        <f>IF(ROW()-8&gt;Inf.!$I$10,"",VLOOKUP(E176,Q1.SL!F:M,4,FALSE))</f>
        <v/>
      </c>
      <c r="H176" s="20" t="str">
        <f>IF(ROW()-8&gt;Inf.!$I$10,"",VLOOKUP(E176,Q1.SL!F:M,5,FALSE))</f>
        <v/>
      </c>
      <c r="I176" s="58"/>
      <c r="J176" t="str">
        <f t="shared" ca="1" si="2"/>
        <v/>
      </c>
    </row>
    <row r="177" spans="1:10" ht="21.95" customHeight="1">
      <c r="A177" s="20" t="str">
        <f>VLOOKUP(E177,Q1.SL!F:M,8,FALSE)</f>
        <v/>
      </c>
      <c r="B177" s="36" t="str">
        <f>IFERROR(VLOOKUP(E177,Rec.!B:H,4,FALSE),"")</f>
        <v/>
      </c>
      <c r="C177" s="36" t="str">
        <f>IFERROR(VLOOKUP(E177,Rec.!B:H,5,FALSE),"")</f>
        <v/>
      </c>
      <c r="D177" s="20" t="str">
        <f>IFERROR(VLOOKUP(E177,Rec.!B:H,6,FALSE),"")</f>
        <v/>
      </c>
      <c r="E177" s="20" t="str">
        <f>IFERROR(VLOOKUP(ROW()-8,Q1.SL!A:O,6,FALSE),"")</f>
        <v/>
      </c>
      <c r="F177" s="20" t="str">
        <f>VLOOKUP(E177,Q1.SL!F:M,6,FALSE)</f>
        <v/>
      </c>
      <c r="G177" s="39" t="str">
        <f>IF(ROW()-8&gt;Inf.!$I$10,"",VLOOKUP(E177,Q1.SL!F:M,4,FALSE))</f>
        <v/>
      </c>
      <c r="H177" s="20" t="str">
        <f>IF(ROW()-8&gt;Inf.!$I$10,"",VLOOKUP(E177,Q1.SL!F:M,5,FALSE))</f>
        <v/>
      </c>
      <c r="I177" s="58"/>
      <c r="J177" t="str">
        <f t="shared" ca="1" si="2"/>
        <v/>
      </c>
    </row>
    <row r="178" spans="1:10" ht="21.95" customHeight="1">
      <c r="A178" s="20" t="str">
        <f>VLOOKUP(E178,Q1.SL!F:M,8,FALSE)</f>
        <v/>
      </c>
      <c r="B178" s="36" t="str">
        <f>IFERROR(VLOOKUP(E178,Rec.!B:H,4,FALSE),"")</f>
        <v/>
      </c>
      <c r="C178" s="36" t="str">
        <f>IFERROR(VLOOKUP(E178,Rec.!B:H,5,FALSE),"")</f>
        <v/>
      </c>
      <c r="D178" s="20" t="str">
        <f>IFERROR(VLOOKUP(E178,Rec.!B:H,6,FALSE),"")</f>
        <v/>
      </c>
      <c r="E178" s="20" t="str">
        <f>IFERROR(VLOOKUP(ROW()-8,Q1.SL!A:O,6,FALSE),"")</f>
        <v/>
      </c>
      <c r="F178" s="20" t="str">
        <f>VLOOKUP(E178,Q1.SL!F:M,6,FALSE)</f>
        <v/>
      </c>
      <c r="G178" s="39" t="str">
        <f>IF(ROW()-8&gt;Inf.!$I$10,"",VLOOKUP(E178,Q1.SL!F:M,4,FALSE))</f>
        <v/>
      </c>
      <c r="H178" s="20" t="str">
        <f>IF(ROW()-8&gt;Inf.!$I$10,"",VLOOKUP(E178,Q1.SL!F:M,5,FALSE))</f>
        <v/>
      </c>
      <c r="I178" s="58"/>
      <c r="J178" t="str">
        <f t="shared" ca="1" si="2"/>
        <v/>
      </c>
    </row>
    <row r="179" spans="1:10" ht="21.95" customHeight="1">
      <c r="A179" s="20" t="str">
        <f>VLOOKUP(E179,Q1.SL!F:M,8,FALSE)</f>
        <v/>
      </c>
      <c r="B179" s="36" t="str">
        <f>IFERROR(VLOOKUP(E179,Rec.!B:H,4,FALSE),"")</f>
        <v/>
      </c>
      <c r="C179" s="36" t="str">
        <f>IFERROR(VLOOKUP(E179,Rec.!B:H,5,FALSE),"")</f>
        <v/>
      </c>
      <c r="D179" s="20" t="str">
        <f>IFERROR(VLOOKUP(E179,Rec.!B:H,6,FALSE),"")</f>
        <v/>
      </c>
      <c r="E179" s="20" t="str">
        <f>IFERROR(VLOOKUP(ROW()-8,Q1.SL!A:O,6,FALSE),"")</f>
        <v/>
      </c>
      <c r="F179" s="20" t="str">
        <f>VLOOKUP(E179,Q1.SL!F:M,6,FALSE)</f>
        <v/>
      </c>
      <c r="G179" s="39" t="str">
        <f>IF(ROW()-8&gt;Inf.!$I$10,"",VLOOKUP(E179,Q1.SL!F:M,4,FALSE))</f>
        <v/>
      </c>
      <c r="H179" s="20" t="str">
        <f>IF(ROW()-8&gt;Inf.!$I$10,"",VLOOKUP(E179,Q1.SL!F:M,5,FALSE))</f>
        <v/>
      </c>
      <c r="I179" s="58"/>
      <c r="J179" t="str">
        <f t="shared" ca="1" si="2"/>
        <v/>
      </c>
    </row>
    <row r="180" spans="1:10" ht="21.95" customHeight="1">
      <c r="A180" s="20" t="str">
        <f>VLOOKUP(E180,Q1.SL!F:M,8,FALSE)</f>
        <v/>
      </c>
      <c r="B180" s="36" t="str">
        <f>IFERROR(VLOOKUP(E180,Rec.!B:H,4,FALSE),"")</f>
        <v/>
      </c>
      <c r="C180" s="36" t="str">
        <f>IFERROR(VLOOKUP(E180,Rec.!B:H,5,FALSE),"")</f>
        <v/>
      </c>
      <c r="D180" s="20" t="str">
        <f>IFERROR(VLOOKUP(E180,Rec.!B:H,6,FALSE),"")</f>
        <v/>
      </c>
      <c r="E180" s="20" t="str">
        <f>IFERROR(VLOOKUP(ROW()-8,Q1.SL!A:O,6,FALSE),"")</f>
        <v/>
      </c>
      <c r="F180" s="20" t="str">
        <f>VLOOKUP(E180,Q1.SL!F:M,6,FALSE)</f>
        <v/>
      </c>
      <c r="G180" s="39" t="str">
        <f>IF(ROW()-8&gt;Inf.!$I$10,"",VLOOKUP(E180,Q1.SL!F:M,4,FALSE))</f>
        <v/>
      </c>
      <c r="H180" s="20" t="str">
        <f>IF(ROW()-8&gt;Inf.!$I$10,"",VLOOKUP(E180,Q1.SL!F:M,5,FALSE))</f>
        <v/>
      </c>
      <c r="I180" s="58"/>
      <c r="J180" t="str">
        <f t="shared" ca="1" si="2"/>
        <v/>
      </c>
    </row>
    <row r="181" spans="1:10" ht="21.95" customHeight="1">
      <c r="A181" s="20" t="str">
        <f>VLOOKUP(E181,Q1.SL!F:M,8,FALSE)</f>
        <v/>
      </c>
      <c r="B181" s="36" t="str">
        <f>IFERROR(VLOOKUP(E181,Rec.!B:H,4,FALSE),"")</f>
        <v/>
      </c>
      <c r="C181" s="36" t="str">
        <f>IFERROR(VLOOKUP(E181,Rec.!B:H,5,FALSE),"")</f>
        <v/>
      </c>
      <c r="D181" s="20" t="str">
        <f>IFERROR(VLOOKUP(E181,Rec.!B:H,6,FALSE),"")</f>
        <v/>
      </c>
      <c r="E181" s="20" t="str">
        <f>IFERROR(VLOOKUP(ROW()-8,Q1.SL!A:O,6,FALSE),"")</f>
        <v/>
      </c>
      <c r="F181" s="20" t="str">
        <f>VLOOKUP(E181,Q1.SL!F:M,6,FALSE)</f>
        <v/>
      </c>
      <c r="G181" s="39" t="str">
        <f>IF(ROW()-8&gt;Inf.!$I$10,"",VLOOKUP(E181,Q1.SL!F:M,4,FALSE))</f>
        <v/>
      </c>
      <c r="H181" s="20" t="str">
        <f>IF(ROW()-8&gt;Inf.!$I$10,"",VLOOKUP(E181,Q1.SL!F:M,5,FALSE))</f>
        <v/>
      </c>
      <c r="I181" s="58"/>
      <c r="J181" t="str">
        <f t="shared" ca="1" si="2"/>
        <v/>
      </c>
    </row>
    <row r="182" spans="1:10" ht="21.95" customHeight="1">
      <c r="A182" s="20" t="str">
        <f>VLOOKUP(E182,Q1.SL!F:M,8,FALSE)</f>
        <v/>
      </c>
      <c r="B182" s="36" t="str">
        <f>IFERROR(VLOOKUP(E182,Rec.!B:H,4,FALSE),"")</f>
        <v/>
      </c>
      <c r="C182" s="36" t="str">
        <f>IFERROR(VLOOKUP(E182,Rec.!B:H,5,FALSE),"")</f>
        <v/>
      </c>
      <c r="D182" s="20" t="str">
        <f>IFERROR(VLOOKUP(E182,Rec.!B:H,6,FALSE),"")</f>
        <v/>
      </c>
      <c r="E182" s="20" t="str">
        <f>IFERROR(VLOOKUP(ROW()-8,Q1.SL!A:O,6,FALSE),"")</f>
        <v/>
      </c>
      <c r="F182" s="20" t="str">
        <f>VLOOKUP(E182,Q1.SL!F:M,6,FALSE)</f>
        <v/>
      </c>
      <c r="G182" s="39" t="str">
        <f>IF(ROW()-8&gt;Inf.!$I$10,"",VLOOKUP(E182,Q1.SL!F:M,4,FALSE))</f>
        <v/>
      </c>
      <c r="H182" s="20" t="str">
        <f>IF(ROW()-8&gt;Inf.!$I$10,"",VLOOKUP(E182,Q1.SL!F:M,5,FALSE))</f>
        <v/>
      </c>
      <c r="I182" s="58"/>
      <c r="J182" t="str">
        <f t="shared" ca="1" si="2"/>
        <v/>
      </c>
    </row>
    <row r="183" spans="1:10" ht="21.95" customHeight="1">
      <c r="A183" s="20" t="str">
        <f>VLOOKUP(E183,Q1.SL!F:M,8,FALSE)</f>
        <v/>
      </c>
      <c r="B183" s="36" t="str">
        <f>IFERROR(VLOOKUP(E183,Rec.!B:H,4,FALSE),"")</f>
        <v/>
      </c>
      <c r="C183" s="36" t="str">
        <f>IFERROR(VLOOKUP(E183,Rec.!B:H,5,FALSE),"")</f>
        <v/>
      </c>
      <c r="D183" s="20" t="str">
        <f>IFERROR(VLOOKUP(E183,Rec.!B:H,6,FALSE),"")</f>
        <v/>
      </c>
      <c r="E183" s="20" t="str">
        <f>IFERROR(VLOOKUP(ROW()-8,Q1.SL!A:O,6,FALSE),"")</f>
        <v/>
      </c>
      <c r="F183" s="20" t="str">
        <f>VLOOKUP(E183,Q1.SL!F:M,6,FALSE)</f>
        <v/>
      </c>
      <c r="G183" s="39" t="str">
        <f>IF(ROW()-8&gt;Inf.!$I$10,"",VLOOKUP(E183,Q1.SL!F:M,4,FALSE))</f>
        <v/>
      </c>
      <c r="H183" s="20" t="str">
        <f>IF(ROW()-8&gt;Inf.!$I$10,"",VLOOKUP(E183,Q1.SL!F:M,5,FALSE))</f>
        <v/>
      </c>
      <c r="I183" s="58"/>
      <c r="J183" t="str">
        <f t="shared" ca="1" si="2"/>
        <v/>
      </c>
    </row>
    <row r="184" spans="1:10" ht="21.95" customHeight="1">
      <c r="A184" s="20" t="str">
        <f>VLOOKUP(E184,Q1.SL!F:M,8,FALSE)</f>
        <v/>
      </c>
      <c r="B184" s="36" t="str">
        <f>IFERROR(VLOOKUP(E184,Rec.!B:H,4,FALSE),"")</f>
        <v/>
      </c>
      <c r="C184" s="36" t="str">
        <f>IFERROR(VLOOKUP(E184,Rec.!B:H,5,FALSE),"")</f>
        <v/>
      </c>
      <c r="D184" s="20" t="str">
        <f>IFERROR(VLOOKUP(E184,Rec.!B:H,6,FALSE),"")</f>
        <v/>
      </c>
      <c r="E184" s="20" t="str">
        <f>IFERROR(VLOOKUP(ROW()-8,Q1.SL!A:O,6,FALSE),"")</f>
        <v/>
      </c>
      <c r="F184" s="20" t="str">
        <f>VLOOKUP(E184,Q1.SL!F:M,6,FALSE)</f>
        <v/>
      </c>
      <c r="G184" s="39" t="str">
        <f>IF(ROW()-8&gt;Inf.!$I$10,"",VLOOKUP(E184,Q1.SL!F:M,4,FALSE))</f>
        <v/>
      </c>
      <c r="H184" s="20" t="str">
        <f>IF(ROW()-8&gt;Inf.!$I$10,"",VLOOKUP(E184,Q1.SL!F:M,5,FALSE))</f>
        <v/>
      </c>
      <c r="I184" s="58"/>
      <c r="J184" t="str">
        <f t="shared" ca="1" si="2"/>
        <v/>
      </c>
    </row>
    <row r="185" spans="1:10" ht="21.95" customHeight="1">
      <c r="A185" s="20" t="str">
        <f>VLOOKUP(E185,Q1.SL!F:M,8,FALSE)</f>
        <v/>
      </c>
      <c r="B185" s="36" t="str">
        <f>IFERROR(VLOOKUP(E185,Rec.!B:H,4,FALSE),"")</f>
        <v/>
      </c>
      <c r="C185" s="36" t="str">
        <f>IFERROR(VLOOKUP(E185,Rec.!B:H,5,FALSE),"")</f>
        <v/>
      </c>
      <c r="D185" s="20" t="str">
        <f>IFERROR(VLOOKUP(E185,Rec.!B:H,6,FALSE),"")</f>
        <v/>
      </c>
      <c r="E185" s="20" t="str">
        <f>IFERROR(VLOOKUP(ROW()-8,Q1.SL!A:O,6,FALSE),"")</f>
        <v/>
      </c>
      <c r="F185" s="20" t="str">
        <f>VLOOKUP(E185,Q1.SL!F:M,6,FALSE)</f>
        <v/>
      </c>
      <c r="G185" s="39" t="str">
        <f>IF(ROW()-8&gt;Inf.!$I$10,"",VLOOKUP(E185,Q1.SL!F:M,4,FALSE))</f>
        <v/>
      </c>
      <c r="H185" s="20" t="str">
        <f>IF(ROW()-8&gt;Inf.!$I$10,"",VLOOKUP(E185,Q1.SL!F:M,5,FALSE))</f>
        <v/>
      </c>
      <c r="I185" s="58"/>
      <c r="J185" t="str">
        <f t="shared" ca="1" si="2"/>
        <v/>
      </c>
    </row>
    <row r="186" spans="1:10" ht="21.95" customHeight="1">
      <c r="A186" s="20" t="str">
        <f>VLOOKUP(E186,Q1.SL!F:M,8,FALSE)</f>
        <v/>
      </c>
      <c r="B186" s="36" t="str">
        <f>IFERROR(VLOOKUP(E186,Rec.!B:H,4,FALSE),"")</f>
        <v/>
      </c>
      <c r="C186" s="36" t="str">
        <f>IFERROR(VLOOKUP(E186,Rec.!B:H,5,FALSE),"")</f>
        <v/>
      </c>
      <c r="D186" s="20" t="str">
        <f>IFERROR(VLOOKUP(E186,Rec.!B:H,6,FALSE),"")</f>
        <v/>
      </c>
      <c r="E186" s="20" t="str">
        <f>IFERROR(VLOOKUP(ROW()-8,Q1.SL!A:O,6,FALSE),"")</f>
        <v/>
      </c>
      <c r="F186" s="20" t="str">
        <f>VLOOKUP(E186,Q1.SL!F:M,6,FALSE)</f>
        <v/>
      </c>
      <c r="G186" s="39" t="str">
        <f>IF(ROW()-8&gt;Inf.!$I$10,"",VLOOKUP(E186,Q1.SL!F:M,4,FALSE))</f>
        <v/>
      </c>
      <c r="H186" s="20" t="str">
        <f>IF(ROW()-8&gt;Inf.!$I$10,"",VLOOKUP(E186,Q1.SL!F:M,5,FALSE))</f>
        <v/>
      </c>
      <c r="I186" s="58"/>
      <c r="J186" t="str">
        <f t="shared" ca="1" si="2"/>
        <v/>
      </c>
    </row>
    <row r="187" spans="1:10" ht="21.95" customHeight="1">
      <c r="A187" s="20" t="str">
        <f>VLOOKUP(E187,Q1.SL!F:M,8,FALSE)</f>
        <v/>
      </c>
      <c r="B187" s="36" t="str">
        <f>IFERROR(VLOOKUP(E187,Rec.!B:H,4,FALSE),"")</f>
        <v/>
      </c>
      <c r="C187" s="36" t="str">
        <f>IFERROR(VLOOKUP(E187,Rec.!B:H,5,FALSE),"")</f>
        <v/>
      </c>
      <c r="D187" s="20" t="str">
        <f>IFERROR(VLOOKUP(E187,Rec.!B:H,6,FALSE),"")</f>
        <v/>
      </c>
      <c r="E187" s="20" t="str">
        <f>IFERROR(VLOOKUP(ROW()-8,Q1.SL!A:O,6,FALSE),"")</f>
        <v/>
      </c>
      <c r="F187" s="20" t="str">
        <f>VLOOKUP(E187,Q1.SL!F:M,6,FALSE)</f>
        <v/>
      </c>
      <c r="G187" s="39" t="str">
        <f>IF(ROW()-8&gt;Inf.!$I$10,"",VLOOKUP(E187,Q1.SL!F:M,4,FALSE))</f>
        <v/>
      </c>
      <c r="H187" s="20" t="str">
        <f>IF(ROW()-8&gt;Inf.!$I$10,"",VLOOKUP(E187,Q1.SL!F:M,5,FALSE))</f>
        <v/>
      </c>
      <c r="I187" s="58"/>
      <c r="J187" t="str">
        <f t="shared" ca="1" si="2"/>
        <v/>
      </c>
    </row>
    <row r="188" spans="1:10" ht="21.95" customHeight="1">
      <c r="A188" s="20" t="str">
        <f>VLOOKUP(E188,Q1.SL!F:M,8,FALSE)</f>
        <v/>
      </c>
      <c r="B188" s="36" t="str">
        <f>IFERROR(VLOOKUP(E188,Rec.!B:H,4,FALSE),"")</f>
        <v/>
      </c>
      <c r="C188" s="36" t="str">
        <f>IFERROR(VLOOKUP(E188,Rec.!B:H,5,FALSE),"")</f>
        <v/>
      </c>
      <c r="D188" s="20" t="str">
        <f>IFERROR(VLOOKUP(E188,Rec.!B:H,6,FALSE),"")</f>
        <v/>
      </c>
      <c r="E188" s="20" t="str">
        <f>IFERROR(VLOOKUP(ROW()-8,Q1.SL!A:O,6,FALSE),"")</f>
        <v/>
      </c>
      <c r="F188" s="20" t="str">
        <f>VLOOKUP(E188,Q1.SL!F:M,6,FALSE)</f>
        <v/>
      </c>
      <c r="G188" s="39" t="str">
        <f>IF(ROW()-8&gt;Inf.!$I$10,"",VLOOKUP(E188,Q1.SL!F:M,4,FALSE))</f>
        <v/>
      </c>
      <c r="H188" s="20" t="str">
        <f>IF(ROW()-8&gt;Inf.!$I$10,"",VLOOKUP(E188,Q1.SL!F:M,5,FALSE))</f>
        <v/>
      </c>
      <c r="I188" s="58"/>
      <c r="J188" t="str">
        <f t="shared" ca="1" si="2"/>
        <v/>
      </c>
    </row>
    <row r="189" spans="1:10" ht="21.95" customHeight="1">
      <c r="A189" s="20" t="str">
        <f>VLOOKUP(E189,Q1.SL!F:M,8,FALSE)</f>
        <v/>
      </c>
      <c r="B189" s="36" t="str">
        <f>IFERROR(VLOOKUP(E189,Rec.!B:H,4,FALSE),"")</f>
        <v/>
      </c>
      <c r="C189" s="36" t="str">
        <f>IFERROR(VLOOKUP(E189,Rec.!B:H,5,FALSE),"")</f>
        <v/>
      </c>
      <c r="D189" s="20" t="str">
        <f>IFERROR(VLOOKUP(E189,Rec.!B:H,6,FALSE),"")</f>
        <v/>
      </c>
      <c r="E189" s="20" t="str">
        <f>IFERROR(VLOOKUP(ROW()-8,Q1.SL!A:O,6,FALSE),"")</f>
        <v/>
      </c>
      <c r="F189" s="20" t="str">
        <f>VLOOKUP(E189,Q1.SL!F:M,6,FALSE)</f>
        <v/>
      </c>
      <c r="G189" s="39" t="str">
        <f>IF(ROW()-8&gt;Inf.!$I$10,"",VLOOKUP(E189,Q1.SL!F:M,4,FALSE))</f>
        <v/>
      </c>
      <c r="H189" s="20" t="str">
        <f>IF(ROW()-8&gt;Inf.!$I$10,"",VLOOKUP(E189,Q1.SL!F:M,5,FALSE))</f>
        <v/>
      </c>
      <c r="I189" s="58"/>
      <c r="J189" t="str">
        <f t="shared" ca="1" si="2"/>
        <v/>
      </c>
    </row>
    <row r="190" spans="1:10" ht="21.95" customHeight="1">
      <c r="A190" s="20" t="str">
        <f>VLOOKUP(E190,Q1.SL!F:M,8,FALSE)</f>
        <v/>
      </c>
      <c r="B190" s="36" t="str">
        <f>IFERROR(VLOOKUP(E190,Rec.!B:H,4,FALSE),"")</f>
        <v/>
      </c>
      <c r="C190" s="36" t="str">
        <f>IFERROR(VLOOKUP(E190,Rec.!B:H,5,FALSE),"")</f>
        <v/>
      </c>
      <c r="D190" s="20" t="str">
        <f>IFERROR(VLOOKUP(E190,Rec.!B:H,6,FALSE),"")</f>
        <v/>
      </c>
      <c r="E190" s="20" t="str">
        <f>IFERROR(VLOOKUP(ROW()-8,Q1.SL!A:O,6,FALSE),"")</f>
        <v/>
      </c>
      <c r="F190" s="20" t="str">
        <f>VLOOKUP(E190,Q1.SL!F:M,6,FALSE)</f>
        <v/>
      </c>
      <c r="G190" s="39" t="str">
        <f>IF(ROW()-8&gt;Inf.!$I$10,"",VLOOKUP(E190,Q1.SL!F:M,4,FALSE))</f>
        <v/>
      </c>
      <c r="H190" s="20" t="str">
        <f>IF(ROW()-8&gt;Inf.!$I$10,"",VLOOKUP(E190,Q1.SL!F:M,5,FALSE))</f>
        <v/>
      </c>
      <c r="I190" s="58"/>
      <c r="J190" t="str">
        <f t="shared" ca="1" si="2"/>
        <v/>
      </c>
    </row>
    <row r="191" spans="1:10" ht="21.95" customHeight="1">
      <c r="A191" s="20" t="str">
        <f>VLOOKUP(E191,Q1.SL!F:M,8,FALSE)</f>
        <v/>
      </c>
      <c r="B191" s="36" t="str">
        <f>IFERROR(VLOOKUP(E191,Rec.!B:H,4,FALSE),"")</f>
        <v/>
      </c>
      <c r="C191" s="36" t="str">
        <f>IFERROR(VLOOKUP(E191,Rec.!B:H,5,FALSE),"")</f>
        <v/>
      </c>
      <c r="D191" s="20" t="str">
        <f>IFERROR(VLOOKUP(E191,Rec.!B:H,6,FALSE),"")</f>
        <v/>
      </c>
      <c r="E191" s="20" t="str">
        <f>IFERROR(VLOOKUP(ROW()-8,Q1.SL!A:O,6,FALSE),"")</f>
        <v/>
      </c>
      <c r="F191" s="20" t="str">
        <f>VLOOKUP(E191,Q1.SL!F:M,6,FALSE)</f>
        <v/>
      </c>
      <c r="G191" s="39" t="str">
        <f>IF(ROW()-8&gt;Inf.!$I$10,"",VLOOKUP(E191,Q1.SL!F:M,4,FALSE))</f>
        <v/>
      </c>
      <c r="H191" s="20" t="str">
        <f>IF(ROW()-8&gt;Inf.!$I$10,"",VLOOKUP(E191,Q1.SL!F:M,5,FALSE))</f>
        <v/>
      </c>
      <c r="I191" s="58"/>
      <c r="J191" t="str">
        <f t="shared" ca="1" si="2"/>
        <v/>
      </c>
    </row>
    <row r="192" spans="1:10" ht="21.95" customHeight="1">
      <c r="A192" s="20" t="str">
        <f>VLOOKUP(E192,Q1.SL!F:M,8,FALSE)</f>
        <v/>
      </c>
      <c r="B192" s="36" t="str">
        <f>IFERROR(VLOOKUP(E192,Rec.!B:H,4,FALSE),"")</f>
        <v/>
      </c>
      <c r="C192" s="36" t="str">
        <f>IFERROR(VLOOKUP(E192,Rec.!B:H,5,FALSE),"")</f>
        <v/>
      </c>
      <c r="D192" s="20" t="str">
        <f>IFERROR(VLOOKUP(E192,Rec.!B:H,6,FALSE),"")</f>
        <v/>
      </c>
      <c r="E192" s="20" t="str">
        <f>IFERROR(VLOOKUP(ROW()-8,Q1.SL!A:O,6,FALSE),"")</f>
        <v/>
      </c>
      <c r="F192" s="20" t="str">
        <f>VLOOKUP(E192,Q1.SL!F:M,6,FALSE)</f>
        <v/>
      </c>
      <c r="G192" s="39" t="str">
        <f>IF(ROW()-8&gt;Inf.!$I$10,"",VLOOKUP(E192,Q1.SL!F:M,4,FALSE))</f>
        <v/>
      </c>
      <c r="H192" s="20" t="str">
        <f>IF(ROW()-8&gt;Inf.!$I$10,"",VLOOKUP(E192,Q1.SL!F:M,5,FALSE))</f>
        <v/>
      </c>
      <c r="I192" s="58"/>
      <c r="J192" t="str">
        <f t="shared" ca="1" si="2"/>
        <v/>
      </c>
    </row>
    <row r="193" spans="1:10" ht="21.95" customHeight="1">
      <c r="A193" s="20" t="str">
        <f>VLOOKUP(E193,Q1.SL!F:M,8,FALSE)</f>
        <v/>
      </c>
      <c r="B193" s="36" t="str">
        <f>IFERROR(VLOOKUP(E193,Rec.!B:H,4,FALSE),"")</f>
        <v/>
      </c>
      <c r="C193" s="36" t="str">
        <f>IFERROR(VLOOKUP(E193,Rec.!B:H,5,FALSE),"")</f>
        <v/>
      </c>
      <c r="D193" s="20" t="str">
        <f>IFERROR(VLOOKUP(E193,Rec.!B:H,6,FALSE),"")</f>
        <v/>
      </c>
      <c r="E193" s="20" t="str">
        <f>IFERROR(VLOOKUP(ROW()-8,Q1.SL!A:O,6,FALSE),"")</f>
        <v/>
      </c>
      <c r="F193" s="20" t="str">
        <f>VLOOKUP(E193,Q1.SL!F:M,6,FALSE)</f>
        <v/>
      </c>
      <c r="G193" s="39" t="str">
        <f>IF(ROW()-8&gt;Inf.!$I$10,"",VLOOKUP(E193,Q1.SL!F:M,4,FALSE))</f>
        <v/>
      </c>
      <c r="H193" s="20" t="str">
        <f>IF(ROW()-8&gt;Inf.!$I$10,"",VLOOKUP(E193,Q1.SL!F:M,5,FALSE))</f>
        <v/>
      </c>
      <c r="I193" s="58"/>
      <c r="J193" t="str">
        <f t="shared" ca="1" si="2"/>
        <v/>
      </c>
    </row>
    <row r="194" spans="1:10" ht="21.95" customHeight="1">
      <c r="A194" s="20" t="str">
        <f>VLOOKUP(E194,Q1.SL!F:M,8,FALSE)</f>
        <v/>
      </c>
      <c r="B194" s="36" t="str">
        <f>IFERROR(VLOOKUP(E194,Rec.!B:H,4,FALSE),"")</f>
        <v/>
      </c>
      <c r="C194" s="36" t="str">
        <f>IFERROR(VLOOKUP(E194,Rec.!B:H,5,FALSE),"")</f>
        <v/>
      </c>
      <c r="D194" s="20" t="str">
        <f>IFERROR(VLOOKUP(E194,Rec.!B:H,6,FALSE),"")</f>
        <v/>
      </c>
      <c r="E194" s="20" t="str">
        <f>IFERROR(VLOOKUP(ROW()-8,Q1.SL!A:O,6,FALSE),"")</f>
        <v/>
      </c>
      <c r="F194" s="20" t="str">
        <f>VLOOKUP(E194,Q1.SL!F:M,6,FALSE)</f>
        <v/>
      </c>
      <c r="G194" s="39" t="str">
        <f>IF(ROW()-8&gt;Inf.!$I$10,"",VLOOKUP(E194,Q1.SL!F:M,4,FALSE))</f>
        <v/>
      </c>
      <c r="H194" s="20" t="str">
        <f>IF(ROW()-8&gt;Inf.!$I$10,"",VLOOKUP(E194,Q1.SL!F:M,5,FALSE))</f>
        <v/>
      </c>
      <c r="I194" s="58"/>
      <c r="J194" t="str">
        <f t="shared" ca="1" si="2"/>
        <v/>
      </c>
    </row>
    <row r="195" spans="1:10" ht="21.95" customHeight="1">
      <c r="A195" s="20" t="str">
        <f>VLOOKUP(E195,Q1.SL!F:M,8,FALSE)</f>
        <v/>
      </c>
      <c r="B195" s="36" t="str">
        <f>IFERROR(VLOOKUP(E195,Rec.!B:H,4,FALSE),"")</f>
        <v/>
      </c>
      <c r="C195" s="36" t="str">
        <f>IFERROR(VLOOKUP(E195,Rec.!B:H,5,FALSE),"")</f>
        <v/>
      </c>
      <c r="D195" s="20" t="str">
        <f>IFERROR(VLOOKUP(E195,Rec.!B:H,6,FALSE),"")</f>
        <v/>
      </c>
      <c r="E195" s="20" t="str">
        <f>IFERROR(VLOOKUP(ROW()-8,Q1.SL!A:O,6,FALSE),"")</f>
        <v/>
      </c>
      <c r="F195" s="20" t="str">
        <f>VLOOKUP(E195,Q1.SL!F:M,6,FALSE)</f>
        <v/>
      </c>
      <c r="G195" s="39" t="str">
        <f>IF(ROW()-8&gt;Inf.!$I$10,"",VLOOKUP(E195,Q1.SL!F:M,4,FALSE))</f>
        <v/>
      </c>
      <c r="H195" s="20" t="str">
        <f>IF(ROW()-8&gt;Inf.!$I$10,"",VLOOKUP(E195,Q1.SL!F:M,5,FALSE))</f>
        <v/>
      </c>
      <c r="I195" s="58"/>
      <c r="J195" t="str">
        <f t="shared" ca="1" si="2"/>
        <v/>
      </c>
    </row>
    <row r="196" spans="1:10" ht="21.95" customHeight="1">
      <c r="A196" s="20" t="str">
        <f>VLOOKUP(E196,Q1.SL!F:M,8,FALSE)</f>
        <v/>
      </c>
      <c r="B196" s="36" t="str">
        <f>IFERROR(VLOOKUP(E196,Rec.!B:H,4,FALSE),"")</f>
        <v/>
      </c>
      <c r="C196" s="36" t="str">
        <f>IFERROR(VLOOKUP(E196,Rec.!B:H,5,FALSE),"")</f>
        <v/>
      </c>
      <c r="D196" s="20" t="str">
        <f>IFERROR(VLOOKUP(E196,Rec.!B:H,6,FALSE),"")</f>
        <v/>
      </c>
      <c r="E196" s="20" t="str">
        <f>IFERROR(VLOOKUP(ROW()-8,Q1.SL!A:O,6,FALSE),"")</f>
        <v/>
      </c>
      <c r="F196" s="20" t="str">
        <f>VLOOKUP(E196,Q1.SL!F:M,6,FALSE)</f>
        <v/>
      </c>
      <c r="G196" s="39" t="str">
        <f>IF(ROW()-8&gt;Inf.!$I$10,"",VLOOKUP(E196,Q1.SL!F:M,4,FALSE))</f>
        <v/>
      </c>
      <c r="H196" s="20" t="str">
        <f>IF(ROW()-8&gt;Inf.!$I$10,"",VLOOKUP(E196,Q1.SL!F:M,5,FALSE))</f>
        <v/>
      </c>
      <c r="I196" s="58"/>
      <c r="J196" t="str">
        <f t="shared" ca="1" si="2"/>
        <v/>
      </c>
    </row>
    <row r="197" spans="1:10" ht="21.95" customHeight="1">
      <c r="A197" s="20" t="str">
        <f>VLOOKUP(E197,Q1.SL!F:M,8,FALSE)</f>
        <v/>
      </c>
      <c r="B197" s="36" t="str">
        <f>IFERROR(VLOOKUP(E197,Rec.!B:H,4,FALSE),"")</f>
        <v/>
      </c>
      <c r="C197" s="36" t="str">
        <f>IFERROR(VLOOKUP(E197,Rec.!B:H,5,FALSE),"")</f>
        <v/>
      </c>
      <c r="D197" s="20" t="str">
        <f>IFERROR(VLOOKUP(E197,Rec.!B:H,6,FALSE),"")</f>
        <v/>
      </c>
      <c r="E197" s="20" t="str">
        <f>IFERROR(VLOOKUP(ROW()-8,Q1.SL!A:O,6,FALSE),"")</f>
        <v/>
      </c>
      <c r="F197" s="20" t="str">
        <f>VLOOKUP(E197,Q1.SL!F:M,6,FALSE)</f>
        <v/>
      </c>
      <c r="G197" s="39" t="str">
        <f>IF(ROW()-8&gt;Inf.!$I$10,"",VLOOKUP(E197,Q1.SL!F:M,4,FALSE))</f>
        <v/>
      </c>
      <c r="H197" s="20" t="str">
        <f>IF(ROW()-8&gt;Inf.!$I$10,"",VLOOKUP(E197,Q1.SL!F:M,5,FALSE))</f>
        <v/>
      </c>
      <c r="I197" s="58"/>
      <c r="J197" t="str">
        <f t="shared" ca="1" si="2"/>
        <v/>
      </c>
    </row>
    <row r="198" spans="1:10" ht="21.95" customHeight="1">
      <c r="A198" s="20" t="str">
        <f>VLOOKUP(E198,Q1.SL!F:M,8,FALSE)</f>
        <v/>
      </c>
      <c r="B198" s="36" t="str">
        <f>IFERROR(VLOOKUP(E198,Rec.!B:H,4,FALSE),"")</f>
        <v/>
      </c>
      <c r="C198" s="36" t="str">
        <f>IFERROR(VLOOKUP(E198,Rec.!B:H,5,FALSE),"")</f>
        <v/>
      </c>
      <c r="D198" s="20" t="str">
        <f>IFERROR(VLOOKUP(E198,Rec.!B:H,6,FALSE),"")</f>
        <v/>
      </c>
      <c r="E198" s="20" t="str">
        <f>IFERROR(VLOOKUP(ROW()-8,Q1.SL!A:O,6,FALSE),"")</f>
        <v/>
      </c>
      <c r="F198" s="20" t="str">
        <f>VLOOKUP(E198,Q1.SL!F:M,6,FALSE)</f>
        <v/>
      </c>
      <c r="G198" s="39" t="str">
        <f>IF(ROW()-8&gt;Inf.!$I$10,"",VLOOKUP(E198,Q1.SL!F:M,4,FALSE))</f>
        <v/>
      </c>
      <c r="H198" s="20" t="str">
        <f>IF(ROW()-8&gt;Inf.!$I$10,"",VLOOKUP(E198,Q1.SL!F:M,5,FALSE))</f>
        <v/>
      </c>
      <c r="I198" s="58"/>
      <c r="J198" t="str">
        <f t="shared" ca="1" si="2"/>
        <v/>
      </c>
    </row>
    <row r="199" spans="1:10" ht="21.95" customHeight="1">
      <c r="A199" s="20" t="str">
        <f>VLOOKUP(E199,Q1.SL!F:M,8,FALSE)</f>
        <v/>
      </c>
      <c r="B199" s="36" t="str">
        <f>IFERROR(VLOOKUP(E199,Rec.!B:H,4,FALSE),"")</f>
        <v/>
      </c>
      <c r="C199" s="36" t="str">
        <f>IFERROR(VLOOKUP(E199,Rec.!B:H,5,FALSE),"")</f>
        <v/>
      </c>
      <c r="D199" s="20" t="str">
        <f>IFERROR(VLOOKUP(E199,Rec.!B:H,6,FALSE),"")</f>
        <v/>
      </c>
      <c r="E199" s="20" t="str">
        <f>IFERROR(VLOOKUP(ROW()-8,Q1.SL!A:O,6,FALSE),"")</f>
        <v/>
      </c>
      <c r="F199" s="20" t="str">
        <f>VLOOKUP(E199,Q1.SL!F:M,6,FALSE)</f>
        <v/>
      </c>
      <c r="G199" s="39" t="str">
        <f>IF(ROW()-8&gt;Inf.!$I$10,"",VLOOKUP(E199,Q1.SL!F:M,4,FALSE))</f>
        <v/>
      </c>
      <c r="H199" s="20" t="str">
        <f>IF(ROW()-8&gt;Inf.!$I$10,"",VLOOKUP(E199,Q1.SL!F:M,5,FALSE))</f>
        <v/>
      </c>
      <c r="I199" s="58"/>
      <c r="J199" t="str">
        <f t="shared" ca="1" si="2"/>
        <v/>
      </c>
    </row>
    <row r="200" spans="1:10" ht="21.95" customHeight="1">
      <c r="A200" s="20" t="str">
        <f>VLOOKUP(E200,Q1.SL!F:M,8,FALSE)</f>
        <v/>
      </c>
      <c r="B200" s="36" t="str">
        <f>IFERROR(VLOOKUP(E200,Rec.!B:H,4,FALSE),"")</f>
        <v/>
      </c>
      <c r="C200" s="36" t="str">
        <f>IFERROR(VLOOKUP(E200,Rec.!B:H,5,FALSE),"")</f>
        <v/>
      </c>
      <c r="D200" s="20" t="str">
        <f>IFERROR(VLOOKUP(E200,Rec.!B:H,6,FALSE),"")</f>
        <v/>
      </c>
      <c r="E200" s="20" t="str">
        <f>IFERROR(VLOOKUP(ROW()-8,Q1.SL!A:O,6,FALSE),"")</f>
        <v/>
      </c>
      <c r="F200" s="20" t="str">
        <f>VLOOKUP(E200,Q1.SL!F:M,6,FALSE)</f>
        <v/>
      </c>
      <c r="G200" s="39" t="str">
        <f>IF(ROW()-8&gt;Inf.!$I$10,"",VLOOKUP(E200,Q1.SL!F:M,4,FALSE))</f>
        <v/>
      </c>
      <c r="H200" s="20" t="str">
        <f>IF(ROW()-8&gt;Inf.!$I$10,"",VLOOKUP(E200,Q1.SL!F:M,5,FALSE))</f>
        <v/>
      </c>
      <c r="I200" s="58"/>
      <c r="J200" t="str">
        <f t="shared" ca="1" si="2"/>
        <v/>
      </c>
    </row>
    <row r="201" spans="1:10" ht="21.95" customHeight="1">
      <c r="A201" s="20" t="str">
        <f>VLOOKUP(E201,Q1.SL!F:M,8,FALSE)</f>
        <v/>
      </c>
      <c r="B201" s="36" t="str">
        <f>IFERROR(VLOOKUP(E201,Rec.!B:H,4,FALSE),"")</f>
        <v/>
      </c>
      <c r="C201" s="36" t="str">
        <f>IFERROR(VLOOKUP(E201,Rec.!B:H,5,FALSE),"")</f>
        <v/>
      </c>
      <c r="D201" s="20" t="str">
        <f>IFERROR(VLOOKUP(E201,Rec.!B:H,6,FALSE),"")</f>
        <v/>
      </c>
      <c r="E201" s="20" t="str">
        <f>IFERROR(VLOOKUP(ROW()-8,Q1.SL!A:O,6,FALSE),"")</f>
        <v/>
      </c>
      <c r="F201" s="20" t="str">
        <f>VLOOKUP(E201,Q1.SL!F:M,6,FALSE)</f>
        <v/>
      </c>
      <c r="G201" s="39" t="str">
        <f>IF(ROW()-8&gt;Inf.!$I$10,"",VLOOKUP(E201,Q1.SL!F:M,4,FALSE))</f>
        <v/>
      </c>
      <c r="H201" s="20" t="str">
        <f>IF(ROW()-8&gt;Inf.!$I$10,"",VLOOKUP(E201,Q1.SL!F:M,5,FALSE))</f>
        <v/>
      </c>
      <c r="I201" s="58"/>
      <c r="J201" t="str">
        <f t="shared" ref="J201:J264" ca="1" si="3">IFERROR(_xlfn.RANK.AVG(A201,A:A,1),"")</f>
        <v/>
      </c>
    </row>
    <row r="202" spans="1:10" ht="21.95" customHeight="1">
      <c r="A202" s="20" t="str">
        <f>VLOOKUP(E202,Q1.SL!F:M,8,FALSE)</f>
        <v/>
      </c>
      <c r="B202" s="36" t="str">
        <f>IFERROR(VLOOKUP(E202,Rec.!B:H,4,FALSE),"")</f>
        <v/>
      </c>
      <c r="C202" s="36" t="str">
        <f>IFERROR(VLOOKUP(E202,Rec.!B:H,5,FALSE),"")</f>
        <v/>
      </c>
      <c r="D202" s="20" t="str">
        <f>IFERROR(VLOOKUP(E202,Rec.!B:H,6,FALSE),"")</f>
        <v/>
      </c>
      <c r="E202" s="20" t="str">
        <f>IFERROR(VLOOKUP(ROW()-8,Q1.SL!A:O,6,FALSE),"")</f>
        <v/>
      </c>
      <c r="F202" s="20" t="str">
        <f>VLOOKUP(E202,Q1.SL!F:M,6,FALSE)</f>
        <v/>
      </c>
      <c r="G202" s="39" t="str">
        <f>IF(ROW()-8&gt;Inf.!$I$10,"",VLOOKUP(E202,Q1.SL!F:M,4,FALSE))</f>
        <v/>
      </c>
      <c r="H202" s="20" t="str">
        <f>IF(ROW()-8&gt;Inf.!$I$10,"",VLOOKUP(E202,Q1.SL!F:M,5,FALSE))</f>
        <v/>
      </c>
      <c r="I202" s="58"/>
      <c r="J202" t="str">
        <f t="shared" ca="1" si="3"/>
        <v/>
      </c>
    </row>
    <row r="203" spans="1:10" ht="21.95" customHeight="1">
      <c r="A203" s="20" t="str">
        <f>VLOOKUP(E203,Q1.SL!F:M,8,FALSE)</f>
        <v/>
      </c>
      <c r="B203" s="36" t="str">
        <f>IFERROR(VLOOKUP(E203,Rec.!B:H,4,FALSE),"")</f>
        <v/>
      </c>
      <c r="C203" s="36" t="str">
        <f>IFERROR(VLOOKUP(E203,Rec.!B:H,5,FALSE),"")</f>
        <v/>
      </c>
      <c r="D203" s="20" t="str">
        <f>IFERROR(VLOOKUP(E203,Rec.!B:H,6,FALSE),"")</f>
        <v/>
      </c>
      <c r="E203" s="20" t="str">
        <f>IFERROR(VLOOKUP(ROW()-8,Q1.SL!A:O,6,FALSE),"")</f>
        <v/>
      </c>
      <c r="F203" s="20" t="str">
        <f>VLOOKUP(E203,Q1.SL!F:M,6,FALSE)</f>
        <v/>
      </c>
      <c r="G203" s="39" t="str">
        <f>IF(ROW()-8&gt;Inf.!$I$10,"",VLOOKUP(E203,Q1.SL!F:M,4,FALSE))</f>
        <v/>
      </c>
      <c r="H203" s="20" t="str">
        <f>IF(ROW()-8&gt;Inf.!$I$10,"",VLOOKUP(E203,Q1.SL!F:M,5,FALSE))</f>
        <v/>
      </c>
      <c r="I203" s="58"/>
      <c r="J203" t="str">
        <f t="shared" ca="1" si="3"/>
        <v/>
      </c>
    </row>
    <row r="204" spans="1:10" ht="21.95" customHeight="1">
      <c r="A204" s="20" t="str">
        <f>VLOOKUP(E204,Q1.SL!F:M,8,FALSE)</f>
        <v/>
      </c>
      <c r="B204" s="36" t="str">
        <f>IFERROR(VLOOKUP(E204,Rec.!B:H,4,FALSE),"")</f>
        <v/>
      </c>
      <c r="C204" s="36" t="str">
        <f>IFERROR(VLOOKUP(E204,Rec.!B:H,5,FALSE),"")</f>
        <v/>
      </c>
      <c r="D204" s="20" t="str">
        <f>IFERROR(VLOOKUP(E204,Rec.!B:H,6,FALSE),"")</f>
        <v/>
      </c>
      <c r="E204" s="20" t="str">
        <f>IFERROR(VLOOKUP(ROW()-8,Q1.SL!A:O,6,FALSE),"")</f>
        <v/>
      </c>
      <c r="F204" s="20" t="str">
        <f>VLOOKUP(E204,Q1.SL!F:M,6,FALSE)</f>
        <v/>
      </c>
      <c r="G204" s="39" t="str">
        <f>IF(ROW()-8&gt;Inf.!$I$10,"",VLOOKUP(E204,Q1.SL!F:M,4,FALSE))</f>
        <v/>
      </c>
      <c r="H204" s="20" t="str">
        <f>IF(ROW()-8&gt;Inf.!$I$10,"",VLOOKUP(E204,Q1.SL!F:M,5,FALSE))</f>
        <v/>
      </c>
      <c r="I204" s="58"/>
      <c r="J204" t="str">
        <f t="shared" ca="1" si="3"/>
        <v/>
      </c>
    </row>
    <row r="205" spans="1:10" ht="21.95" customHeight="1">
      <c r="A205" s="20" t="str">
        <f>VLOOKUP(E205,Q1.SL!F:M,8,FALSE)</f>
        <v/>
      </c>
      <c r="B205" s="36" t="str">
        <f>IFERROR(VLOOKUP(E205,Rec.!B:H,4,FALSE),"")</f>
        <v/>
      </c>
      <c r="C205" s="36" t="str">
        <f>IFERROR(VLOOKUP(E205,Rec.!B:H,5,FALSE),"")</f>
        <v/>
      </c>
      <c r="D205" s="20" t="str">
        <f>IFERROR(VLOOKUP(E205,Rec.!B:H,6,FALSE),"")</f>
        <v/>
      </c>
      <c r="E205" s="20" t="str">
        <f>IFERROR(VLOOKUP(ROW()-8,Q1.SL!A:O,6,FALSE),"")</f>
        <v/>
      </c>
      <c r="F205" s="20" t="str">
        <f>VLOOKUP(E205,Q1.SL!F:M,6,FALSE)</f>
        <v/>
      </c>
      <c r="G205" s="39" t="str">
        <f>IF(ROW()-8&gt;Inf.!$I$10,"",VLOOKUP(E205,Q1.SL!F:M,4,FALSE))</f>
        <v/>
      </c>
      <c r="H205" s="20" t="str">
        <f>IF(ROW()-8&gt;Inf.!$I$10,"",VLOOKUP(E205,Q1.SL!F:M,5,FALSE))</f>
        <v/>
      </c>
      <c r="I205" s="58"/>
      <c r="J205" t="str">
        <f t="shared" ca="1" si="3"/>
        <v/>
      </c>
    </row>
    <row r="206" spans="1:10" ht="21.95" customHeight="1">
      <c r="A206" s="20" t="str">
        <f>VLOOKUP(E206,Q1.SL!F:M,8,FALSE)</f>
        <v/>
      </c>
      <c r="B206" s="36" t="str">
        <f>IFERROR(VLOOKUP(E206,Rec.!B:H,4,FALSE),"")</f>
        <v/>
      </c>
      <c r="C206" s="36" t="str">
        <f>IFERROR(VLOOKUP(E206,Rec.!B:H,5,FALSE),"")</f>
        <v/>
      </c>
      <c r="D206" s="20" t="str">
        <f>IFERROR(VLOOKUP(E206,Rec.!B:H,6,FALSE),"")</f>
        <v/>
      </c>
      <c r="E206" s="20" t="str">
        <f>IFERROR(VLOOKUP(ROW()-8,Q1.SL!A:O,6,FALSE),"")</f>
        <v/>
      </c>
      <c r="F206" s="20" t="str">
        <f>VLOOKUP(E206,Q1.SL!F:M,6,FALSE)</f>
        <v/>
      </c>
      <c r="G206" s="39" t="str">
        <f>IF(ROW()-8&gt;Inf.!$I$10,"",VLOOKUP(E206,Q1.SL!F:M,4,FALSE))</f>
        <v/>
      </c>
      <c r="H206" s="20" t="str">
        <f>IF(ROW()-8&gt;Inf.!$I$10,"",VLOOKUP(E206,Q1.SL!F:M,5,FALSE))</f>
        <v/>
      </c>
      <c r="I206" s="58"/>
      <c r="J206" t="str">
        <f t="shared" ca="1" si="3"/>
        <v/>
      </c>
    </row>
    <row r="207" spans="1:10" ht="21.95" customHeight="1">
      <c r="A207" s="20" t="str">
        <f>VLOOKUP(E207,Q1.SL!F:M,8,FALSE)</f>
        <v/>
      </c>
      <c r="B207" s="36" t="str">
        <f>IFERROR(VLOOKUP(E207,Rec.!B:H,4,FALSE),"")</f>
        <v/>
      </c>
      <c r="C207" s="36" t="str">
        <f>IFERROR(VLOOKUP(E207,Rec.!B:H,5,FALSE),"")</f>
        <v/>
      </c>
      <c r="D207" s="20" t="str">
        <f>IFERROR(VLOOKUP(E207,Rec.!B:H,6,FALSE),"")</f>
        <v/>
      </c>
      <c r="E207" s="20" t="str">
        <f>IFERROR(VLOOKUP(ROW()-8,Q1.SL!A:O,6,FALSE),"")</f>
        <v/>
      </c>
      <c r="F207" s="20" t="str">
        <f>VLOOKUP(E207,Q1.SL!F:M,6,FALSE)</f>
        <v/>
      </c>
      <c r="G207" s="39" t="str">
        <f>IF(ROW()-8&gt;Inf.!$I$10,"",VLOOKUP(E207,Q1.SL!F:M,4,FALSE))</f>
        <v/>
      </c>
      <c r="H207" s="20" t="str">
        <f>IF(ROW()-8&gt;Inf.!$I$10,"",VLOOKUP(E207,Q1.SL!F:M,5,FALSE))</f>
        <v/>
      </c>
      <c r="I207" s="58"/>
      <c r="J207" t="str">
        <f t="shared" ca="1" si="3"/>
        <v/>
      </c>
    </row>
    <row r="208" spans="1:10" ht="21.95" customHeight="1">
      <c r="A208" s="20" t="str">
        <f>VLOOKUP(E208,Q1.SL!F:M,8,FALSE)</f>
        <v/>
      </c>
      <c r="B208" s="36" t="str">
        <f>IFERROR(VLOOKUP(E208,Rec.!B:H,4,FALSE),"")</f>
        <v/>
      </c>
      <c r="C208" s="36" t="str">
        <f>IFERROR(VLOOKUP(E208,Rec.!B:H,5,FALSE),"")</f>
        <v/>
      </c>
      <c r="D208" s="20" t="str">
        <f>IFERROR(VLOOKUP(E208,Rec.!B:H,6,FALSE),"")</f>
        <v/>
      </c>
      <c r="E208" s="20" t="str">
        <f>IFERROR(VLOOKUP(ROW()-8,Q1.SL!A:O,6,FALSE),"")</f>
        <v/>
      </c>
      <c r="F208" s="20" t="str">
        <f>VLOOKUP(E208,Q1.SL!F:M,6,FALSE)</f>
        <v/>
      </c>
      <c r="G208" s="39" t="str">
        <f>IF(ROW()-8&gt;Inf.!$I$10,"",VLOOKUP(E208,Q1.SL!F:M,4,FALSE))</f>
        <v/>
      </c>
      <c r="H208" s="20" t="str">
        <f>IF(ROW()-8&gt;Inf.!$I$10,"",VLOOKUP(E208,Q1.SL!F:M,5,FALSE))</f>
        <v/>
      </c>
      <c r="I208" s="58"/>
      <c r="J208" t="str">
        <f t="shared" ca="1" si="3"/>
        <v/>
      </c>
    </row>
    <row r="209" spans="1:10" ht="21.95" customHeight="1">
      <c r="A209" s="20" t="str">
        <f>VLOOKUP(E209,Q1.SL!F:M,8,FALSE)</f>
        <v/>
      </c>
      <c r="B209" s="36" t="str">
        <f>IFERROR(VLOOKUP(E209,Rec.!B:H,4,FALSE),"")</f>
        <v/>
      </c>
      <c r="C209" s="36" t="str">
        <f>IFERROR(VLOOKUP(E209,Rec.!B:H,5,FALSE),"")</f>
        <v/>
      </c>
      <c r="D209" s="20" t="str">
        <f>IFERROR(VLOOKUP(E209,Rec.!B:H,6,FALSE),"")</f>
        <v/>
      </c>
      <c r="E209" s="20" t="str">
        <f>IFERROR(VLOOKUP(ROW()-8,Q1.SL!A:O,6,FALSE),"")</f>
        <v/>
      </c>
      <c r="F209" s="20" t="str">
        <f>VLOOKUP(E209,Q1.SL!F:M,6,FALSE)</f>
        <v/>
      </c>
      <c r="G209" s="39" t="str">
        <f>IF(ROW()-8&gt;Inf.!$I$10,"",VLOOKUP(E209,Q1.SL!F:M,4,FALSE))</f>
        <v/>
      </c>
      <c r="H209" s="20" t="str">
        <f>IF(ROW()-8&gt;Inf.!$I$10,"",VLOOKUP(E209,Q1.SL!F:M,5,FALSE))</f>
        <v/>
      </c>
      <c r="I209" s="58"/>
      <c r="J209" t="str">
        <f t="shared" ca="1" si="3"/>
        <v/>
      </c>
    </row>
    <row r="210" spans="1:10" ht="21.95" customHeight="1">
      <c r="A210" s="20" t="str">
        <f>VLOOKUP(E210,Q1.SL!F:M,8,FALSE)</f>
        <v/>
      </c>
      <c r="B210" s="36" t="str">
        <f>IFERROR(VLOOKUP(E210,Rec.!B:H,4,FALSE),"")</f>
        <v/>
      </c>
      <c r="C210" s="36" t="str">
        <f>IFERROR(VLOOKUP(E210,Rec.!B:H,5,FALSE),"")</f>
        <v/>
      </c>
      <c r="D210" s="20" t="str">
        <f>IFERROR(VLOOKUP(E210,Rec.!B:H,6,FALSE),"")</f>
        <v/>
      </c>
      <c r="E210" s="20" t="str">
        <f>IFERROR(VLOOKUP(ROW()-8,Q1.SL!A:O,6,FALSE),"")</f>
        <v/>
      </c>
      <c r="F210" s="20" t="str">
        <f>VLOOKUP(E210,Q1.SL!F:M,6,FALSE)</f>
        <v/>
      </c>
      <c r="G210" s="39" t="str">
        <f>IF(ROW()-8&gt;Inf.!$I$10,"",VLOOKUP(E210,Q1.SL!F:M,4,FALSE))</f>
        <v/>
      </c>
      <c r="H210" s="20" t="str">
        <f>IF(ROW()-8&gt;Inf.!$I$10,"",VLOOKUP(E210,Q1.SL!F:M,5,FALSE))</f>
        <v/>
      </c>
      <c r="I210" s="58"/>
      <c r="J210" t="str">
        <f t="shared" ca="1" si="3"/>
        <v/>
      </c>
    </row>
    <row r="211" spans="1:10" ht="21.95" customHeight="1">
      <c r="A211" s="20" t="str">
        <f>VLOOKUP(E211,Q1.SL!F:M,8,FALSE)</f>
        <v/>
      </c>
      <c r="B211" s="36" t="str">
        <f>IFERROR(VLOOKUP(E211,Rec.!B:H,4,FALSE),"")</f>
        <v/>
      </c>
      <c r="C211" s="36" t="str">
        <f>IFERROR(VLOOKUP(E211,Rec.!B:H,5,FALSE),"")</f>
        <v/>
      </c>
      <c r="D211" s="20" t="str">
        <f>IFERROR(VLOOKUP(E211,Rec.!B:H,6,FALSE),"")</f>
        <v/>
      </c>
      <c r="E211" s="20" t="str">
        <f>IFERROR(VLOOKUP(ROW()-8,Q1.SL!A:O,6,FALSE),"")</f>
        <v/>
      </c>
      <c r="F211" s="20" t="str">
        <f>VLOOKUP(E211,Q1.SL!F:M,6,FALSE)</f>
        <v/>
      </c>
      <c r="G211" s="39" t="str">
        <f>IF(ROW()-8&gt;Inf.!$I$10,"",VLOOKUP(E211,Q1.SL!F:M,4,FALSE))</f>
        <v/>
      </c>
      <c r="H211" s="20" t="str">
        <f>IF(ROW()-8&gt;Inf.!$I$10,"",VLOOKUP(E211,Q1.SL!F:M,5,FALSE))</f>
        <v/>
      </c>
      <c r="I211" s="58"/>
      <c r="J211" t="str">
        <f t="shared" ca="1" si="3"/>
        <v/>
      </c>
    </row>
    <row r="212" spans="1:10" ht="21.95" customHeight="1">
      <c r="A212" s="20" t="str">
        <f>VLOOKUP(E212,Q1.SL!F:M,8,FALSE)</f>
        <v/>
      </c>
      <c r="B212" s="36" t="str">
        <f>IFERROR(VLOOKUP(E212,Rec.!B:H,4,FALSE),"")</f>
        <v/>
      </c>
      <c r="C212" s="36" t="str">
        <f>IFERROR(VLOOKUP(E212,Rec.!B:H,5,FALSE),"")</f>
        <v/>
      </c>
      <c r="D212" s="20" t="str">
        <f>IFERROR(VLOOKUP(E212,Rec.!B:H,6,FALSE),"")</f>
        <v/>
      </c>
      <c r="E212" s="20" t="str">
        <f>IFERROR(VLOOKUP(ROW()-8,Q1.SL!A:O,6,FALSE),"")</f>
        <v/>
      </c>
      <c r="F212" s="20" t="str">
        <f>VLOOKUP(E212,Q1.SL!F:M,6,FALSE)</f>
        <v/>
      </c>
      <c r="G212" s="39" t="str">
        <f>IF(ROW()-8&gt;Inf.!$I$10,"",VLOOKUP(E212,Q1.SL!F:M,4,FALSE))</f>
        <v/>
      </c>
      <c r="H212" s="20" t="str">
        <f>IF(ROW()-8&gt;Inf.!$I$10,"",VLOOKUP(E212,Q1.SL!F:M,5,FALSE))</f>
        <v/>
      </c>
      <c r="I212" s="58"/>
      <c r="J212" t="str">
        <f t="shared" ca="1" si="3"/>
        <v/>
      </c>
    </row>
    <row r="213" spans="1:10" ht="21.95" customHeight="1">
      <c r="A213" s="20" t="str">
        <f>VLOOKUP(E213,Q1.SL!F:M,8,FALSE)</f>
        <v/>
      </c>
      <c r="B213" s="36" t="str">
        <f>IFERROR(VLOOKUP(E213,Rec.!B:H,4,FALSE),"")</f>
        <v/>
      </c>
      <c r="C213" s="36" t="str">
        <f>IFERROR(VLOOKUP(E213,Rec.!B:H,5,FALSE),"")</f>
        <v/>
      </c>
      <c r="D213" s="20" t="str">
        <f>IFERROR(VLOOKUP(E213,Rec.!B:H,6,FALSE),"")</f>
        <v/>
      </c>
      <c r="E213" s="20" t="str">
        <f>IFERROR(VLOOKUP(ROW()-8,Q1.SL!A:O,6,FALSE),"")</f>
        <v/>
      </c>
      <c r="F213" s="20" t="str">
        <f>VLOOKUP(E213,Q1.SL!F:M,6,FALSE)</f>
        <v/>
      </c>
      <c r="G213" s="39" t="str">
        <f>IF(ROW()-8&gt;Inf.!$I$10,"",VLOOKUP(E213,Q1.SL!F:M,4,FALSE))</f>
        <v/>
      </c>
      <c r="H213" s="20" t="str">
        <f>IF(ROW()-8&gt;Inf.!$I$10,"",VLOOKUP(E213,Q1.SL!F:M,5,FALSE))</f>
        <v/>
      </c>
      <c r="I213" s="58"/>
      <c r="J213" t="str">
        <f t="shared" ca="1" si="3"/>
        <v/>
      </c>
    </row>
    <row r="214" spans="1:10" ht="21.95" customHeight="1">
      <c r="A214" s="20" t="str">
        <f>VLOOKUP(E214,Q1.SL!F:M,8,FALSE)</f>
        <v/>
      </c>
      <c r="B214" s="36" t="str">
        <f>IFERROR(VLOOKUP(E214,Rec.!B:H,4,FALSE),"")</f>
        <v/>
      </c>
      <c r="C214" s="36" t="str">
        <f>IFERROR(VLOOKUP(E214,Rec.!B:H,5,FALSE),"")</f>
        <v/>
      </c>
      <c r="D214" s="20" t="str">
        <f>IFERROR(VLOOKUP(E214,Rec.!B:H,6,FALSE),"")</f>
        <v/>
      </c>
      <c r="E214" s="20" t="str">
        <f>IFERROR(VLOOKUP(ROW()-8,Q1.SL!A:O,6,FALSE),"")</f>
        <v/>
      </c>
      <c r="F214" s="20" t="str">
        <f>VLOOKUP(E214,Q1.SL!F:M,6,FALSE)</f>
        <v/>
      </c>
      <c r="G214" s="39" t="str">
        <f>IF(ROW()-8&gt;Inf.!$I$10,"",VLOOKUP(E214,Q1.SL!F:M,4,FALSE))</f>
        <v/>
      </c>
      <c r="H214" s="20" t="str">
        <f>IF(ROW()-8&gt;Inf.!$I$10,"",VLOOKUP(E214,Q1.SL!F:M,5,FALSE))</f>
        <v/>
      </c>
      <c r="I214" s="58"/>
      <c r="J214" t="str">
        <f t="shared" ca="1" si="3"/>
        <v/>
      </c>
    </row>
    <row r="215" spans="1:10" ht="21.95" customHeight="1">
      <c r="A215" s="20" t="str">
        <f>VLOOKUP(E215,Q1.SL!F:M,8,FALSE)</f>
        <v/>
      </c>
      <c r="B215" s="36" t="str">
        <f>IFERROR(VLOOKUP(E215,Rec.!B:H,4,FALSE),"")</f>
        <v/>
      </c>
      <c r="C215" s="36" t="str">
        <f>IFERROR(VLOOKUP(E215,Rec.!B:H,5,FALSE),"")</f>
        <v/>
      </c>
      <c r="D215" s="20" t="str">
        <f>IFERROR(VLOOKUP(E215,Rec.!B:H,6,FALSE),"")</f>
        <v/>
      </c>
      <c r="E215" s="20" t="str">
        <f>IFERROR(VLOOKUP(ROW()-8,Q1.SL!A:O,6,FALSE),"")</f>
        <v/>
      </c>
      <c r="F215" s="20" t="str">
        <f>VLOOKUP(E215,Q1.SL!F:M,6,FALSE)</f>
        <v/>
      </c>
      <c r="G215" s="39" t="str">
        <f>IF(ROW()-8&gt;Inf.!$I$10,"",VLOOKUP(E215,Q1.SL!F:M,4,FALSE))</f>
        <v/>
      </c>
      <c r="H215" s="20" t="str">
        <f>IF(ROW()-8&gt;Inf.!$I$10,"",VLOOKUP(E215,Q1.SL!F:M,5,FALSE))</f>
        <v/>
      </c>
      <c r="I215" s="58"/>
      <c r="J215" t="str">
        <f t="shared" ca="1" si="3"/>
        <v/>
      </c>
    </row>
    <row r="216" spans="1:10" ht="21.95" customHeight="1">
      <c r="A216" s="20" t="str">
        <f>VLOOKUP(E216,Q1.SL!F:M,8,FALSE)</f>
        <v/>
      </c>
      <c r="B216" s="36" t="str">
        <f>IFERROR(VLOOKUP(E216,Rec.!B:H,4,FALSE),"")</f>
        <v/>
      </c>
      <c r="C216" s="36" t="str">
        <f>IFERROR(VLOOKUP(E216,Rec.!B:H,5,FALSE),"")</f>
        <v/>
      </c>
      <c r="D216" s="20" t="str">
        <f>IFERROR(VLOOKUP(E216,Rec.!B:H,6,FALSE),"")</f>
        <v/>
      </c>
      <c r="E216" s="20" t="str">
        <f>IFERROR(VLOOKUP(ROW()-8,Q1.SL!A:O,6,FALSE),"")</f>
        <v/>
      </c>
      <c r="F216" s="20" t="str">
        <f>VLOOKUP(E216,Q1.SL!F:M,6,FALSE)</f>
        <v/>
      </c>
      <c r="G216" s="39" t="str">
        <f>IF(ROW()-8&gt;Inf.!$I$10,"",VLOOKUP(E216,Q1.SL!F:M,4,FALSE))</f>
        <v/>
      </c>
      <c r="H216" s="20" t="str">
        <f>IF(ROW()-8&gt;Inf.!$I$10,"",VLOOKUP(E216,Q1.SL!F:M,5,FALSE))</f>
        <v/>
      </c>
      <c r="I216" s="58"/>
      <c r="J216" t="str">
        <f t="shared" ca="1" si="3"/>
        <v/>
      </c>
    </row>
    <row r="217" spans="1:10" ht="21.95" customHeight="1">
      <c r="A217" s="20" t="str">
        <f>VLOOKUP(E217,Q1.SL!F:M,8,FALSE)</f>
        <v/>
      </c>
      <c r="B217" s="36" t="str">
        <f>IFERROR(VLOOKUP(E217,Rec.!B:H,4,FALSE),"")</f>
        <v/>
      </c>
      <c r="C217" s="36" t="str">
        <f>IFERROR(VLOOKUP(E217,Rec.!B:H,5,FALSE),"")</f>
        <v/>
      </c>
      <c r="D217" s="20" t="str">
        <f>IFERROR(VLOOKUP(E217,Rec.!B:H,6,FALSE),"")</f>
        <v/>
      </c>
      <c r="E217" s="20" t="str">
        <f>IFERROR(VLOOKUP(ROW()-8,Q1.SL!A:O,6,FALSE),"")</f>
        <v/>
      </c>
      <c r="F217" s="20" t="str">
        <f>VLOOKUP(E217,Q1.SL!F:M,6,FALSE)</f>
        <v/>
      </c>
      <c r="G217" s="39" t="str">
        <f>IF(ROW()-8&gt;Inf.!$I$10,"",VLOOKUP(E217,Q1.SL!F:M,4,FALSE))</f>
        <v/>
      </c>
      <c r="H217" s="20" t="str">
        <f>IF(ROW()-8&gt;Inf.!$I$10,"",VLOOKUP(E217,Q1.SL!F:M,5,FALSE))</f>
        <v/>
      </c>
      <c r="I217" s="58"/>
      <c r="J217" t="str">
        <f t="shared" ca="1" si="3"/>
        <v/>
      </c>
    </row>
    <row r="218" spans="1:10" ht="21.95" customHeight="1">
      <c r="A218" s="20" t="str">
        <f>VLOOKUP(E218,Q1.SL!F:M,8,FALSE)</f>
        <v/>
      </c>
      <c r="B218" s="36" t="str">
        <f>IFERROR(VLOOKUP(E218,Rec.!B:H,4,FALSE),"")</f>
        <v/>
      </c>
      <c r="C218" s="36" t="str">
        <f>IFERROR(VLOOKUP(E218,Rec.!B:H,5,FALSE),"")</f>
        <v/>
      </c>
      <c r="D218" s="20" t="str">
        <f>IFERROR(VLOOKUP(E218,Rec.!B:H,6,FALSE),"")</f>
        <v/>
      </c>
      <c r="E218" s="20" t="str">
        <f>IFERROR(VLOOKUP(ROW()-8,Q1.SL!A:O,6,FALSE),"")</f>
        <v/>
      </c>
      <c r="F218" s="20" t="str">
        <f>VLOOKUP(E218,Q1.SL!F:M,6,FALSE)</f>
        <v/>
      </c>
      <c r="G218" s="39" t="str">
        <f>IF(ROW()-8&gt;Inf.!$I$10,"",VLOOKUP(E218,Q1.SL!F:M,4,FALSE))</f>
        <v/>
      </c>
      <c r="H218" s="20" t="str">
        <f>IF(ROW()-8&gt;Inf.!$I$10,"",VLOOKUP(E218,Q1.SL!F:M,5,FALSE))</f>
        <v/>
      </c>
      <c r="I218" s="58"/>
      <c r="J218" t="str">
        <f t="shared" ca="1" si="3"/>
        <v/>
      </c>
    </row>
    <row r="219" spans="1:10" ht="21.95" customHeight="1">
      <c r="A219" s="20" t="str">
        <f>VLOOKUP(E219,Q1.SL!F:M,8,FALSE)</f>
        <v/>
      </c>
      <c r="B219" s="36" t="str">
        <f>IFERROR(VLOOKUP(E219,Rec.!B:H,4,FALSE),"")</f>
        <v/>
      </c>
      <c r="C219" s="36" t="str">
        <f>IFERROR(VLOOKUP(E219,Rec.!B:H,5,FALSE),"")</f>
        <v/>
      </c>
      <c r="D219" s="20" t="str">
        <f>IFERROR(VLOOKUP(E219,Rec.!B:H,6,FALSE),"")</f>
        <v/>
      </c>
      <c r="E219" s="20" t="str">
        <f>IFERROR(VLOOKUP(ROW()-8,Q1.SL!A:O,6,FALSE),"")</f>
        <v/>
      </c>
      <c r="F219" s="20" t="str">
        <f>VLOOKUP(E219,Q1.SL!F:M,6,FALSE)</f>
        <v/>
      </c>
      <c r="G219" s="39" t="str">
        <f>IF(ROW()-8&gt;Inf.!$I$10,"",VLOOKUP(E219,Q1.SL!F:M,4,FALSE))</f>
        <v/>
      </c>
      <c r="H219" s="20" t="str">
        <f>IF(ROW()-8&gt;Inf.!$I$10,"",VLOOKUP(E219,Q1.SL!F:M,5,FALSE))</f>
        <v/>
      </c>
      <c r="I219" s="58"/>
      <c r="J219" t="str">
        <f t="shared" ca="1" si="3"/>
        <v/>
      </c>
    </row>
    <row r="220" spans="1:10" ht="21.95" customHeight="1">
      <c r="A220" s="20" t="str">
        <f>VLOOKUP(E220,Q1.SL!F:M,8,FALSE)</f>
        <v/>
      </c>
      <c r="B220" s="36" t="str">
        <f>IFERROR(VLOOKUP(E220,Rec.!B:H,4,FALSE),"")</f>
        <v/>
      </c>
      <c r="C220" s="36" t="str">
        <f>IFERROR(VLOOKUP(E220,Rec.!B:H,5,FALSE),"")</f>
        <v/>
      </c>
      <c r="D220" s="20" t="str">
        <f>IFERROR(VLOOKUP(E220,Rec.!B:H,6,FALSE),"")</f>
        <v/>
      </c>
      <c r="E220" s="20" t="str">
        <f>IFERROR(VLOOKUP(ROW()-8,Q1.SL!A:O,6,FALSE),"")</f>
        <v/>
      </c>
      <c r="F220" s="20" t="str">
        <f>VLOOKUP(E220,Q1.SL!F:M,6,FALSE)</f>
        <v/>
      </c>
      <c r="G220" s="39" t="str">
        <f>IF(ROW()-8&gt;Inf.!$I$10,"",VLOOKUP(E220,Q1.SL!F:M,4,FALSE))</f>
        <v/>
      </c>
      <c r="H220" s="20" t="str">
        <f>IF(ROW()-8&gt;Inf.!$I$10,"",VLOOKUP(E220,Q1.SL!F:M,5,FALSE))</f>
        <v/>
      </c>
      <c r="I220" s="58"/>
      <c r="J220" t="str">
        <f t="shared" ca="1" si="3"/>
        <v/>
      </c>
    </row>
    <row r="221" spans="1:10" ht="21.95" customHeight="1">
      <c r="A221" s="20" t="str">
        <f>VLOOKUP(E221,Q1.SL!F:M,8,FALSE)</f>
        <v/>
      </c>
      <c r="B221" s="36" t="str">
        <f>IFERROR(VLOOKUP(E221,Rec.!B:H,4,FALSE),"")</f>
        <v/>
      </c>
      <c r="C221" s="36" t="str">
        <f>IFERROR(VLOOKUP(E221,Rec.!B:H,5,FALSE),"")</f>
        <v/>
      </c>
      <c r="D221" s="20" t="str">
        <f>IFERROR(VLOOKUP(E221,Rec.!B:H,6,FALSE),"")</f>
        <v/>
      </c>
      <c r="E221" s="20" t="str">
        <f>IFERROR(VLOOKUP(ROW()-8,Q1.SL!A:O,6,FALSE),"")</f>
        <v/>
      </c>
      <c r="F221" s="20" t="str">
        <f>VLOOKUP(E221,Q1.SL!F:M,6,FALSE)</f>
        <v/>
      </c>
      <c r="G221" s="39" t="str">
        <f>IF(ROW()-8&gt;Inf.!$I$10,"",VLOOKUP(E221,Q1.SL!F:M,4,FALSE))</f>
        <v/>
      </c>
      <c r="H221" s="20" t="str">
        <f>IF(ROW()-8&gt;Inf.!$I$10,"",VLOOKUP(E221,Q1.SL!F:M,5,FALSE))</f>
        <v/>
      </c>
      <c r="I221" s="58"/>
      <c r="J221" t="str">
        <f t="shared" ca="1" si="3"/>
        <v/>
      </c>
    </row>
    <row r="222" spans="1:10" ht="21.95" customHeight="1">
      <c r="A222" s="20" t="str">
        <f>VLOOKUP(E222,Q1.SL!F:M,8,FALSE)</f>
        <v/>
      </c>
      <c r="B222" s="36" t="str">
        <f>IFERROR(VLOOKUP(E222,Rec.!B:H,4,FALSE),"")</f>
        <v/>
      </c>
      <c r="C222" s="36" t="str">
        <f>IFERROR(VLOOKUP(E222,Rec.!B:H,5,FALSE),"")</f>
        <v/>
      </c>
      <c r="D222" s="20" t="str">
        <f>IFERROR(VLOOKUP(E222,Rec.!B:H,6,FALSE),"")</f>
        <v/>
      </c>
      <c r="E222" s="20" t="str">
        <f>IFERROR(VLOOKUP(ROW()-8,Q1.SL!A:O,6,FALSE),"")</f>
        <v/>
      </c>
      <c r="F222" s="20" t="str">
        <f>VLOOKUP(E222,Q1.SL!F:M,6,FALSE)</f>
        <v/>
      </c>
      <c r="G222" s="39" t="str">
        <f>IF(ROW()-8&gt;Inf.!$I$10,"",VLOOKUP(E222,Q1.SL!F:M,4,FALSE))</f>
        <v/>
      </c>
      <c r="H222" s="20" t="str">
        <f>IF(ROW()-8&gt;Inf.!$I$10,"",VLOOKUP(E222,Q1.SL!F:M,5,FALSE))</f>
        <v/>
      </c>
      <c r="I222" s="58"/>
      <c r="J222" t="str">
        <f t="shared" ca="1" si="3"/>
        <v/>
      </c>
    </row>
    <row r="223" spans="1:10" ht="21.95" customHeight="1">
      <c r="A223" s="20" t="str">
        <f>VLOOKUP(E223,Q1.SL!F:M,8,FALSE)</f>
        <v/>
      </c>
      <c r="B223" s="36" t="str">
        <f>IFERROR(VLOOKUP(E223,Rec.!B:H,4,FALSE),"")</f>
        <v/>
      </c>
      <c r="C223" s="36" t="str">
        <f>IFERROR(VLOOKUP(E223,Rec.!B:H,5,FALSE),"")</f>
        <v/>
      </c>
      <c r="D223" s="20" t="str">
        <f>IFERROR(VLOOKUP(E223,Rec.!B:H,6,FALSE),"")</f>
        <v/>
      </c>
      <c r="E223" s="20" t="str">
        <f>IFERROR(VLOOKUP(ROW()-8,Q1.SL!A:O,6,FALSE),"")</f>
        <v/>
      </c>
      <c r="F223" s="20" t="str">
        <f>VLOOKUP(E223,Q1.SL!F:M,6,FALSE)</f>
        <v/>
      </c>
      <c r="G223" s="39" t="str">
        <f>IF(ROW()-8&gt;Inf.!$I$10,"",VLOOKUP(E223,Q1.SL!F:M,4,FALSE))</f>
        <v/>
      </c>
      <c r="H223" s="20" t="str">
        <f>IF(ROW()-8&gt;Inf.!$I$10,"",VLOOKUP(E223,Q1.SL!F:M,5,FALSE))</f>
        <v/>
      </c>
      <c r="I223" s="58"/>
      <c r="J223" t="str">
        <f t="shared" ca="1" si="3"/>
        <v/>
      </c>
    </row>
    <row r="224" spans="1:10" ht="21.95" customHeight="1">
      <c r="A224" s="20" t="str">
        <f>VLOOKUP(E224,Q1.SL!F:M,8,FALSE)</f>
        <v/>
      </c>
      <c r="B224" s="36" t="str">
        <f>IFERROR(VLOOKUP(E224,Rec.!B:H,4,FALSE),"")</f>
        <v/>
      </c>
      <c r="C224" s="36" t="str">
        <f>IFERROR(VLOOKUP(E224,Rec.!B:H,5,FALSE),"")</f>
        <v/>
      </c>
      <c r="D224" s="20" t="str">
        <f>IFERROR(VLOOKUP(E224,Rec.!B:H,6,FALSE),"")</f>
        <v/>
      </c>
      <c r="E224" s="20" t="str">
        <f>IFERROR(VLOOKUP(ROW()-8,Q1.SL!A:O,6,FALSE),"")</f>
        <v/>
      </c>
      <c r="F224" s="20" t="str">
        <f>VLOOKUP(E224,Q1.SL!F:M,6,FALSE)</f>
        <v/>
      </c>
      <c r="G224" s="39" t="str">
        <f>IF(ROW()-8&gt;Inf.!$I$10,"",VLOOKUP(E224,Q1.SL!F:M,4,FALSE))</f>
        <v/>
      </c>
      <c r="H224" s="20" t="str">
        <f>IF(ROW()-8&gt;Inf.!$I$10,"",VLOOKUP(E224,Q1.SL!F:M,5,FALSE))</f>
        <v/>
      </c>
      <c r="I224" s="58"/>
      <c r="J224" t="str">
        <f t="shared" ca="1" si="3"/>
        <v/>
      </c>
    </row>
    <row r="225" spans="1:10" ht="21.95" customHeight="1">
      <c r="A225" s="20" t="str">
        <f>VLOOKUP(E225,Q1.SL!F:M,8,FALSE)</f>
        <v/>
      </c>
      <c r="B225" s="36" t="str">
        <f>IFERROR(VLOOKUP(E225,Rec.!B:H,4,FALSE),"")</f>
        <v/>
      </c>
      <c r="C225" s="36" t="str">
        <f>IFERROR(VLOOKUP(E225,Rec.!B:H,5,FALSE),"")</f>
        <v/>
      </c>
      <c r="D225" s="20" t="str">
        <f>IFERROR(VLOOKUP(E225,Rec.!B:H,6,FALSE),"")</f>
        <v/>
      </c>
      <c r="E225" s="20" t="str">
        <f>IFERROR(VLOOKUP(ROW()-8,Q1.SL!A:O,6,FALSE),"")</f>
        <v/>
      </c>
      <c r="F225" s="20" t="str">
        <f>VLOOKUP(E225,Q1.SL!F:M,6,FALSE)</f>
        <v/>
      </c>
      <c r="G225" s="39" t="str">
        <f>IF(ROW()-8&gt;Inf.!$I$10,"",VLOOKUP(E225,Q1.SL!F:M,4,FALSE))</f>
        <v/>
      </c>
      <c r="H225" s="20" t="str">
        <f>IF(ROW()-8&gt;Inf.!$I$10,"",VLOOKUP(E225,Q1.SL!F:M,5,FALSE))</f>
        <v/>
      </c>
      <c r="I225" s="58"/>
      <c r="J225" t="str">
        <f t="shared" ca="1" si="3"/>
        <v/>
      </c>
    </row>
    <row r="226" spans="1:10" ht="21.95" customHeight="1">
      <c r="A226" s="20" t="str">
        <f>VLOOKUP(E226,Q1.SL!F:M,8,FALSE)</f>
        <v/>
      </c>
      <c r="B226" s="36" t="str">
        <f>IFERROR(VLOOKUP(E226,Rec.!B:H,4,FALSE),"")</f>
        <v/>
      </c>
      <c r="C226" s="36" t="str">
        <f>IFERROR(VLOOKUP(E226,Rec.!B:H,5,FALSE),"")</f>
        <v/>
      </c>
      <c r="D226" s="20" t="str">
        <f>IFERROR(VLOOKUP(E226,Rec.!B:H,6,FALSE),"")</f>
        <v/>
      </c>
      <c r="E226" s="20" t="str">
        <f>IFERROR(VLOOKUP(ROW()-8,Q1.SL!A:O,6,FALSE),"")</f>
        <v/>
      </c>
      <c r="F226" s="20" t="str">
        <f>VLOOKUP(E226,Q1.SL!F:M,6,FALSE)</f>
        <v/>
      </c>
      <c r="G226" s="39" t="str">
        <f>IF(ROW()-8&gt;Inf.!$I$10,"",VLOOKUP(E226,Q1.SL!F:M,4,FALSE))</f>
        <v/>
      </c>
      <c r="H226" s="20" t="str">
        <f>IF(ROW()-8&gt;Inf.!$I$10,"",VLOOKUP(E226,Q1.SL!F:M,5,FALSE))</f>
        <v/>
      </c>
      <c r="I226" s="58"/>
      <c r="J226" t="str">
        <f t="shared" ca="1" si="3"/>
        <v/>
      </c>
    </row>
    <row r="227" spans="1:10" ht="21.95" customHeight="1">
      <c r="A227" s="20" t="str">
        <f>VLOOKUP(E227,Q1.SL!F:M,8,FALSE)</f>
        <v/>
      </c>
      <c r="B227" s="36" t="str">
        <f>IFERROR(VLOOKUP(E227,Rec.!B:H,4,FALSE),"")</f>
        <v/>
      </c>
      <c r="C227" s="36" t="str">
        <f>IFERROR(VLOOKUP(E227,Rec.!B:H,5,FALSE),"")</f>
        <v/>
      </c>
      <c r="D227" s="20" t="str">
        <f>IFERROR(VLOOKUP(E227,Rec.!B:H,6,FALSE),"")</f>
        <v/>
      </c>
      <c r="E227" s="20" t="str">
        <f>IFERROR(VLOOKUP(ROW()-8,Q1.SL!A:O,6,FALSE),"")</f>
        <v/>
      </c>
      <c r="F227" s="20" t="str">
        <f>VLOOKUP(E227,Q1.SL!F:M,6,FALSE)</f>
        <v/>
      </c>
      <c r="G227" s="39" t="str">
        <f>IF(ROW()-8&gt;Inf.!$I$10,"",VLOOKUP(E227,Q1.SL!F:M,4,FALSE))</f>
        <v/>
      </c>
      <c r="H227" s="20" t="str">
        <f>IF(ROW()-8&gt;Inf.!$I$10,"",VLOOKUP(E227,Q1.SL!F:M,5,FALSE))</f>
        <v/>
      </c>
      <c r="I227" s="58"/>
      <c r="J227" t="str">
        <f t="shared" ca="1" si="3"/>
        <v/>
      </c>
    </row>
    <row r="228" spans="1:10" ht="21.95" customHeight="1">
      <c r="A228" s="20" t="str">
        <f>VLOOKUP(E228,Q1.SL!F:M,8,FALSE)</f>
        <v/>
      </c>
      <c r="B228" s="36" t="str">
        <f>IFERROR(VLOOKUP(E228,Rec.!B:H,4,FALSE),"")</f>
        <v/>
      </c>
      <c r="C228" s="36" t="str">
        <f>IFERROR(VLOOKUP(E228,Rec.!B:H,5,FALSE),"")</f>
        <v/>
      </c>
      <c r="D228" s="20" t="str">
        <f>IFERROR(VLOOKUP(E228,Rec.!B:H,6,FALSE),"")</f>
        <v/>
      </c>
      <c r="E228" s="20" t="str">
        <f>IFERROR(VLOOKUP(ROW()-8,Q1.SL!A:O,6,FALSE),"")</f>
        <v/>
      </c>
      <c r="F228" s="20" t="str">
        <f>VLOOKUP(E228,Q1.SL!F:M,6,FALSE)</f>
        <v/>
      </c>
      <c r="G228" s="39" t="str">
        <f>IF(ROW()-8&gt;Inf.!$I$10,"",VLOOKUP(E228,Q1.SL!F:M,4,FALSE))</f>
        <v/>
      </c>
      <c r="H228" s="20" t="str">
        <f>IF(ROW()-8&gt;Inf.!$I$10,"",VLOOKUP(E228,Q1.SL!F:M,5,FALSE))</f>
        <v/>
      </c>
      <c r="I228" s="58"/>
      <c r="J228" t="str">
        <f t="shared" ca="1" si="3"/>
        <v/>
      </c>
    </row>
    <row r="229" spans="1:10" ht="21.95" customHeight="1">
      <c r="A229" s="20" t="str">
        <f>VLOOKUP(E229,Q1.SL!F:M,8,FALSE)</f>
        <v/>
      </c>
      <c r="B229" s="36" t="str">
        <f>IFERROR(VLOOKUP(E229,Rec.!B:H,4,FALSE),"")</f>
        <v/>
      </c>
      <c r="C229" s="36" t="str">
        <f>IFERROR(VLOOKUP(E229,Rec.!B:H,5,FALSE),"")</f>
        <v/>
      </c>
      <c r="D229" s="20" t="str">
        <f>IFERROR(VLOOKUP(E229,Rec.!B:H,6,FALSE),"")</f>
        <v/>
      </c>
      <c r="E229" s="20" t="str">
        <f>IFERROR(VLOOKUP(ROW()-8,Q1.SL!A:O,6,FALSE),"")</f>
        <v/>
      </c>
      <c r="F229" s="20" t="str">
        <f>VLOOKUP(E229,Q1.SL!F:M,6,FALSE)</f>
        <v/>
      </c>
      <c r="G229" s="39" t="str">
        <f>IF(ROW()-8&gt;Inf.!$I$10,"",VLOOKUP(E229,Q1.SL!F:M,4,FALSE))</f>
        <v/>
      </c>
      <c r="H229" s="20" t="str">
        <f>IF(ROW()-8&gt;Inf.!$I$10,"",VLOOKUP(E229,Q1.SL!F:M,5,FALSE))</f>
        <v/>
      </c>
      <c r="I229" s="58"/>
      <c r="J229" t="str">
        <f t="shared" ca="1" si="3"/>
        <v/>
      </c>
    </row>
    <row r="230" spans="1:10" ht="21.95" customHeight="1">
      <c r="A230" s="20" t="str">
        <f>VLOOKUP(E230,Q1.SL!F:M,8,FALSE)</f>
        <v/>
      </c>
      <c r="B230" s="36" t="str">
        <f>IFERROR(VLOOKUP(E230,Rec.!B:H,4,FALSE),"")</f>
        <v/>
      </c>
      <c r="C230" s="36" t="str">
        <f>IFERROR(VLOOKUP(E230,Rec.!B:H,5,FALSE),"")</f>
        <v/>
      </c>
      <c r="D230" s="20" t="str">
        <f>IFERROR(VLOOKUP(E230,Rec.!B:H,6,FALSE),"")</f>
        <v/>
      </c>
      <c r="E230" s="20" t="str">
        <f>IFERROR(VLOOKUP(ROW()-8,Q1.SL!A:O,6,FALSE),"")</f>
        <v/>
      </c>
      <c r="F230" s="20" t="str">
        <f>VLOOKUP(E230,Q1.SL!F:M,6,FALSE)</f>
        <v/>
      </c>
      <c r="G230" s="39" t="str">
        <f>IF(ROW()-8&gt;Inf.!$I$10,"",VLOOKUP(E230,Q1.SL!F:M,4,FALSE))</f>
        <v/>
      </c>
      <c r="H230" s="20" t="str">
        <f>IF(ROW()-8&gt;Inf.!$I$10,"",VLOOKUP(E230,Q1.SL!F:M,5,FALSE))</f>
        <v/>
      </c>
      <c r="I230" s="58"/>
      <c r="J230" t="str">
        <f t="shared" ca="1" si="3"/>
        <v/>
      </c>
    </row>
    <row r="231" spans="1:10" ht="21.95" customHeight="1">
      <c r="A231" s="20" t="str">
        <f>VLOOKUP(E231,Q1.SL!F:M,8,FALSE)</f>
        <v/>
      </c>
      <c r="B231" s="36" t="str">
        <f>IFERROR(VLOOKUP(E231,Rec.!B:H,4,FALSE),"")</f>
        <v/>
      </c>
      <c r="C231" s="36" t="str">
        <f>IFERROR(VLOOKUP(E231,Rec.!B:H,5,FALSE),"")</f>
        <v/>
      </c>
      <c r="D231" s="20" t="str">
        <f>IFERROR(VLOOKUP(E231,Rec.!B:H,6,FALSE),"")</f>
        <v/>
      </c>
      <c r="E231" s="20" t="str">
        <f>IFERROR(VLOOKUP(ROW()-8,Q1.SL!A:O,6,FALSE),"")</f>
        <v/>
      </c>
      <c r="F231" s="20" t="str">
        <f>VLOOKUP(E231,Q1.SL!F:M,6,FALSE)</f>
        <v/>
      </c>
      <c r="G231" s="39" t="str">
        <f>IF(ROW()-8&gt;Inf.!$I$10,"",VLOOKUP(E231,Q1.SL!F:M,4,FALSE))</f>
        <v/>
      </c>
      <c r="H231" s="20" t="str">
        <f>IF(ROW()-8&gt;Inf.!$I$10,"",VLOOKUP(E231,Q1.SL!F:M,5,FALSE))</f>
        <v/>
      </c>
      <c r="I231" s="58"/>
      <c r="J231" t="str">
        <f t="shared" ca="1" si="3"/>
        <v/>
      </c>
    </row>
    <row r="232" spans="1:10" ht="21.95" customHeight="1">
      <c r="A232" s="20" t="str">
        <f>VLOOKUP(E232,Q1.SL!F:M,8,FALSE)</f>
        <v/>
      </c>
      <c r="B232" s="36" t="str">
        <f>IFERROR(VLOOKUP(E232,Rec.!B:H,4,FALSE),"")</f>
        <v/>
      </c>
      <c r="C232" s="36" t="str">
        <f>IFERROR(VLOOKUP(E232,Rec.!B:H,5,FALSE),"")</f>
        <v/>
      </c>
      <c r="D232" s="20" t="str">
        <f>IFERROR(VLOOKUP(E232,Rec.!B:H,6,FALSE),"")</f>
        <v/>
      </c>
      <c r="E232" s="20" t="str">
        <f>IFERROR(VLOOKUP(ROW()-8,Q1.SL!A:O,6,FALSE),"")</f>
        <v/>
      </c>
      <c r="F232" s="20" t="str">
        <f>VLOOKUP(E232,Q1.SL!F:M,6,FALSE)</f>
        <v/>
      </c>
      <c r="G232" s="39" t="str">
        <f>IF(ROW()-8&gt;Inf.!$I$10,"",VLOOKUP(E232,Q1.SL!F:M,4,FALSE))</f>
        <v/>
      </c>
      <c r="H232" s="20" t="str">
        <f>IF(ROW()-8&gt;Inf.!$I$10,"",VLOOKUP(E232,Q1.SL!F:M,5,FALSE))</f>
        <v/>
      </c>
      <c r="I232" s="58"/>
      <c r="J232" t="str">
        <f t="shared" ca="1" si="3"/>
        <v/>
      </c>
    </row>
    <row r="233" spans="1:10" ht="21.95" customHeight="1">
      <c r="A233" s="20" t="str">
        <f>VLOOKUP(E233,Q1.SL!F:M,8,FALSE)</f>
        <v/>
      </c>
      <c r="B233" s="36" t="str">
        <f>IFERROR(VLOOKUP(E233,Rec.!B:H,4,FALSE),"")</f>
        <v/>
      </c>
      <c r="C233" s="36" t="str">
        <f>IFERROR(VLOOKUP(E233,Rec.!B:H,5,FALSE),"")</f>
        <v/>
      </c>
      <c r="D233" s="20" t="str">
        <f>IFERROR(VLOOKUP(E233,Rec.!B:H,6,FALSE),"")</f>
        <v/>
      </c>
      <c r="E233" s="20" t="str">
        <f>IFERROR(VLOOKUP(ROW()-8,Q1.SL!A:O,6,FALSE),"")</f>
        <v/>
      </c>
      <c r="F233" s="20" t="str">
        <f>VLOOKUP(E233,Q1.SL!F:M,6,FALSE)</f>
        <v/>
      </c>
      <c r="G233" s="39" t="str">
        <f>IF(ROW()-8&gt;Inf.!$I$10,"",VLOOKUP(E233,Q1.SL!F:M,4,FALSE))</f>
        <v/>
      </c>
      <c r="H233" s="20" t="str">
        <f>IF(ROW()-8&gt;Inf.!$I$10,"",VLOOKUP(E233,Q1.SL!F:M,5,FALSE))</f>
        <v/>
      </c>
      <c r="I233" s="58"/>
      <c r="J233" t="str">
        <f t="shared" ca="1" si="3"/>
        <v/>
      </c>
    </row>
    <row r="234" spans="1:10" ht="21.95" customHeight="1">
      <c r="A234" s="20" t="str">
        <f>VLOOKUP(E234,Q1.SL!F:M,8,FALSE)</f>
        <v/>
      </c>
      <c r="B234" s="36" t="str">
        <f>IFERROR(VLOOKUP(E234,Rec.!B:H,4,FALSE),"")</f>
        <v/>
      </c>
      <c r="C234" s="36" t="str">
        <f>IFERROR(VLOOKUP(E234,Rec.!B:H,5,FALSE),"")</f>
        <v/>
      </c>
      <c r="D234" s="20" t="str">
        <f>IFERROR(VLOOKUP(E234,Rec.!B:H,6,FALSE),"")</f>
        <v/>
      </c>
      <c r="E234" s="20" t="str">
        <f>IFERROR(VLOOKUP(ROW()-8,Q1.SL!A:O,6,FALSE),"")</f>
        <v/>
      </c>
      <c r="F234" s="20" t="str">
        <f>VLOOKUP(E234,Q1.SL!F:M,6,FALSE)</f>
        <v/>
      </c>
      <c r="G234" s="39" t="str">
        <f>IF(ROW()-8&gt;Inf.!$I$10,"",VLOOKUP(E234,Q1.SL!F:M,4,FALSE))</f>
        <v/>
      </c>
      <c r="H234" s="20" t="str">
        <f>IF(ROW()-8&gt;Inf.!$I$10,"",VLOOKUP(E234,Q1.SL!F:M,5,FALSE))</f>
        <v/>
      </c>
      <c r="I234" s="58"/>
      <c r="J234" t="str">
        <f t="shared" ca="1" si="3"/>
        <v/>
      </c>
    </row>
    <row r="235" spans="1:10" ht="21.95" customHeight="1">
      <c r="A235" s="20" t="str">
        <f>VLOOKUP(E235,Q1.SL!F:M,8,FALSE)</f>
        <v/>
      </c>
      <c r="B235" s="36" t="str">
        <f>IFERROR(VLOOKUP(E235,Rec.!B:H,4,FALSE),"")</f>
        <v/>
      </c>
      <c r="C235" s="36" t="str">
        <f>IFERROR(VLOOKUP(E235,Rec.!B:H,5,FALSE),"")</f>
        <v/>
      </c>
      <c r="D235" s="20" t="str">
        <f>IFERROR(VLOOKUP(E235,Rec.!B:H,6,FALSE),"")</f>
        <v/>
      </c>
      <c r="E235" s="20" t="str">
        <f>IFERROR(VLOOKUP(ROW()-8,Q1.SL!A:O,6,FALSE),"")</f>
        <v/>
      </c>
      <c r="F235" s="20" t="str">
        <f>VLOOKUP(E235,Q1.SL!F:M,6,FALSE)</f>
        <v/>
      </c>
      <c r="G235" s="39" t="str">
        <f>IF(ROW()-8&gt;Inf.!$I$10,"",VLOOKUP(E235,Q1.SL!F:M,4,FALSE))</f>
        <v/>
      </c>
      <c r="H235" s="20" t="str">
        <f>IF(ROW()-8&gt;Inf.!$I$10,"",VLOOKUP(E235,Q1.SL!F:M,5,FALSE))</f>
        <v/>
      </c>
      <c r="I235" s="58"/>
      <c r="J235" t="str">
        <f t="shared" ca="1" si="3"/>
        <v/>
      </c>
    </row>
    <row r="236" spans="1:10" ht="21.95" customHeight="1">
      <c r="A236" s="20" t="str">
        <f>VLOOKUP(E236,Q1.SL!F:M,8,FALSE)</f>
        <v/>
      </c>
      <c r="B236" s="36" t="str">
        <f>IFERROR(VLOOKUP(E236,Rec.!B:H,4,FALSE),"")</f>
        <v/>
      </c>
      <c r="C236" s="36" t="str">
        <f>IFERROR(VLOOKUP(E236,Rec.!B:H,5,FALSE),"")</f>
        <v/>
      </c>
      <c r="D236" s="20" t="str">
        <f>IFERROR(VLOOKUP(E236,Rec.!B:H,6,FALSE),"")</f>
        <v/>
      </c>
      <c r="E236" s="20" t="str">
        <f>IFERROR(VLOOKUP(ROW()-8,Q1.SL!A:O,6,FALSE),"")</f>
        <v/>
      </c>
      <c r="F236" s="20" t="str">
        <f>VLOOKUP(E236,Q1.SL!F:M,6,FALSE)</f>
        <v/>
      </c>
      <c r="G236" s="39" t="str">
        <f>IF(ROW()-8&gt;Inf.!$I$10,"",VLOOKUP(E236,Q1.SL!F:M,4,FALSE))</f>
        <v/>
      </c>
      <c r="H236" s="20" t="str">
        <f>IF(ROW()-8&gt;Inf.!$I$10,"",VLOOKUP(E236,Q1.SL!F:M,5,FALSE))</f>
        <v/>
      </c>
      <c r="I236" s="58"/>
      <c r="J236" t="str">
        <f t="shared" ca="1" si="3"/>
        <v/>
      </c>
    </row>
    <row r="237" spans="1:10" ht="21.95" customHeight="1">
      <c r="A237" s="20" t="str">
        <f>VLOOKUP(E237,Q1.SL!F:M,8,FALSE)</f>
        <v/>
      </c>
      <c r="B237" s="36" t="str">
        <f>IFERROR(VLOOKUP(E237,Rec.!B:H,4,FALSE),"")</f>
        <v/>
      </c>
      <c r="C237" s="36" t="str">
        <f>IFERROR(VLOOKUP(E237,Rec.!B:H,5,FALSE),"")</f>
        <v/>
      </c>
      <c r="D237" s="20" t="str">
        <f>IFERROR(VLOOKUP(E237,Rec.!B:H,6,FALSE),"")</f>
        <v/>
      </c>
      <c r="E237" s="20" t="str">
        <f>IFERROR(VLOOKUP(ROW()-8,Q1.SL!A:O,6,FALSE),"")</f>
        <v/>
      </c>
      <c r="F237" s="20" t="str">
        <f>VLOOKUP(E237,Q1.SL!F:M,6,FALSE)</f>
        <v/>
      </c>
      <c r="G237" s="39" t="str">
        <f>IF(ROW()-8&gt;Inf.!$I$10,"",VLOOKUP(E237,Q1.SL!F:M,4,FALSE))</f>
        <v/>
      </c>
      <c r="H237" s="20" t="str">
        <f>IF(ROW()-8&gt;Inf.!$I$10,"",VLOOKUP(E237,Q1.SL!F:M,5,FALSE))</f>
        <v/>
      </c>
      <c r="I237" s="58"/>
      <c r="J237" t="str">
        <f t="shared" ca="1" si="3"/>
        <v/>
      </c>
    </row>
    <row r="238" spans="1:10" ht="21.95" customHeight="1">
      <c r="A238" s="20" t="str">
        <f>VLOOKUP(E238,Q1.SL!F:M,8,FALSE)</f>
        <v/>
      </c>
      <c r="B238" s="36" t="str">
        <f>IFERROR(VLOOKUP(E238,Rec.!B:H,4,FALSE),"")</f>
        <v/>
      </c>
      <c r="C238" s="36" t="str">
        <f>IFERROR(VLOOKUP(E238,Rec.!B:H,5,FALSE),"")</f>
        <v/>
      </c>
      <c r="D238" s="20" t="str">
        <f>IFERROR(VLOOKUP(E238,Rec.!B:H,6,FALSE),"")</f>
        <v/>
      </c>
      <c r="E238" s="20" t="str">
        <f>IFERROR(VLOOKUP(ROW()-8,Q1.SL!A:O,6,FALSE),"")</f>
        <v/>
      </c>
      <c r="F238" s="20" t="str">
        <f>VLOOKUP(E238,Q1.SL!F:M,6,FALSE)</f>
        <v/>
      </c>
      <c r="G238" s="39" t="str">
        <f>IF(ROW()-8&gt;Inf.!$I$10,"",VLOOKUP(E238,Q1.SL!F:M,4,FALSE))</f>
        <v/>
      </c>
      <c r="H238" s="20" t="str">
        <f>IF(ROW()-8&gt;Inf.!$I$10,"",VLOOKUP(E238,Q1.SL!F:M,5,FALSE))</f>
        <v/>
      </c>
      <c r="I238" s="58"/>
      <c r="J238" t="str">
        <f t="shared" ca="1" si="3"/>
        <v/>
      </c>
    </row>
    <row r="239" spans="1:10" ht="21.95" customHeight="1">
      <c r="A239" s="20" t="str">
        <f>VLOOKUP(E239,Q1.SL!F:M,8,FALSE)</f>
        <v/>
      </c>
      <c r="B239" s="36" t="str">
        <f>IFERROR(VLOOKUP(E239,Rec.!B:H,4,FALSE),"")</f>
        <v/>
      </c>
      <c r="C239" s="36" t="str">
        <f>IFERROR(VLOOKUP(E239,Rec.!B:H,5,FALSE),"")</f>
        <v/>
      </c>
      <c r="D239" s="20" t="str">
        <f>IFERROR(VLOOKUP(E239,Rec.!B:H,6,FALSE),"")</f>
        <v/>
      </c>
      <c r="E239" s="20" t="str">
        <f>IFERROR(VLOOKUP(ROW()-8,Q1.SL!A:O,6,FALSE),"")</f>
        <v/>
      </c>
      <c r="F239" s="20" t="str">
        <f>VLOOKUP(E239,Q1.SL!F:M,6,FALSE)</f>
        <v/>
      </c>
      <c r="G239" s="39" t="str">
        <f>IF(ROW()-8&gt;Inf.!$I$10,"",VLOOKUP(E239,Q1.SL!F:M,4,FALSE))</f>
        <v/>
      </c>
      <c r="H239" s="20" t="str">
        <f>IF(ROW()-8&gt;Inf.!$I$10,"",VLOOKUP(E239,Q1.SL!F:M,5,FALSE))</f>
        <v/>
      </c>
      <c r="I239" s="58"/>
      <c r="J239" t="str">
        <f t="shared" ca="1" si="3"/>
        <v/>
      </c>
    </row>
    <row r="240" spans="1:10" ht="21.95" customHeight="1">
      <c r="A240" s="20" t="str">
        <f>VLOOKUP(E240,Q1.SL!F:M,8,FALSE)</f>
        <v/>
      </c>
      <c r="B240" s="36" t="str">
        <f>IFERROR(VLOOKUP(E240,Rec.!B:H,4,FALSE),"")</f>
        <v/>
      </c>
      <c r="C240" s="36" t="str">
        <f>IFERROR(VLOOKUP(E240,Rec.!B:H,5,FALSE),"")</f>
        <v/>
      </c>
      <c r="D240" s="20" t="str">
        <f>IFERROR(VLOOKUP(E240,Rec.!B:H,6,FALSE),"")</f>
        <v/>
      </c>
      <c r="E240" s="20" t="str">
        <f>IFERROR(VLOOKUP(ROW()-8,Q1.SL!A:O,6,FALSE),"")</f>
        <v/>
      </c>
      <c r="F240" s="20" t="str">
        <f>VLOOKUP(E240,Q1.SL!F:M,6,FALSE)</f>
        <v/>
      </c>
      <c r="G240" s="39" t="str">
        <f>IF(ROW()-8&gt;Inf.!$I$10,"",VLOOKUP(E240,Q1.SL!F:M,4,FALSE))</f>
        <v/>
      </c>
      <c r="H240" s="20" t="str">
        <f>IF(ROW()-8&gt;Inf.!$I$10,"",VLOOKUP(E240,Q1.SL!F:M,5,FALSE))</f>
        <v/>
      </c>
      <c r="I240" s="58"/>
      <c r="J240" t="str">
        <f t="shared" ca="1" si="3"/>
        <v/>
      </c>
    </row>
    <row r="241" spans="1:10" ht="21.95" customHeight="1">
      <c r="A241" s="20" t="str">
        <f>VLOOKUP(E241,Q1.SL!F:M,8,FALSE)</f>
        <v/>
      </c>
      <c r="B241" s="36" t="str">
        <f>IFERROR(VLOOKUP(E241,Rec.!B:H,4,FALSE),"")</f>
        <v/>
      </c>
      <c r="C241" s="36" t="str">
        <f>IFERROR(VLOOKUP(E241,Rec.!B:H,5,FALSE),"")</f>
        <v/>
      </c>
      <c r="D241" s="20" t="str">
        <f>IFERROR(VLOOKUP(E241,Rec.!B:H,6,FALSE),"")</f>
        <v/>
      </c>
      <c r="E241" s="20" t="str">
        <f>IFERROR(VLOOKUP(ROW()-8,Q1.SL!A:O,6,FALSE),"")</f>
        <v/>
      </c>
      <c r="F241" s="20" t="str">
        <f>VLOOKUP(E241,Q1.SL!F:M,6,FALSE)</f>
        <v/>
      </c>
      <c r="G241" s="39" t="str">
        <f>IF(ROW()-8&gt;Inf.!$I$10,"",VLOOKUP(E241,Q1.SL!F:M,4,FALSE))</f>
        <v/>
      </c>
      <c r="H241" s="20" t="str">
        <f>IF(ROW()-8&gt;Inf.!$I$10,"",VLOOKUP(E241,Q1.SL!F:M,5,FALSE))</f>
        <v/>
      </c>
      <c r="I241" s="58"/>
      <c r="J241" t="str">
        <f t="shared" ca="1" si="3"/>
        <v/>
      </c>
    </row>
    <row r="242" spans="1:10" ht="21.95" customHeight="1">
      <c r="A242" s="20" t="str">
        <f>VLOOKUP(E242,Q1.SL!F:M,8,FALSE)</f>
        <v/>
      </c>
      <c r="B242" s="36" t="str">
        <f>IFERROR(VLOOKUP(E242,Rec.!B:H,4,FALSE),"")</f>
        <v/>
      </c>
      <c r="C242" s="36" t="str">
        <f>IFERROR(VLOOKUP(E242,Rec.!B:H,5,FALSE),"")</f>
        <v/>
      </c>
      <c r="D242" s="20" t="str">
        <f>IFERROR(VLOOKUP(E242,Rec.!B:H,6,FALSE),"")</f>
        <v/>
      </c>
      <c r="E242" s="20" t="str">
        <f>IFERROR(VLOOKUP(ROW()-8,Q1.SL!A:O,6,FALSE),"")</f>
        <v/>
      </c>
      <c r="F242" s="20" t="str">
        <f>VLOOKUP(E242,Q1.SL!F:M,6,FALSE)</f>
        <v/>
      </c>
      <c r="G242" s="39" t="str">
        <f>IF(ROW()-8&gt;Inf.!$I$10,"",VLOOKUP(E242,Q1.SL!F:M,4,FALSE))</f>
        <v/>
      </c>
      <c r="H242" s="20" t="str">
        <f>IF(ROW()-8&gt;Inf.!$I$10,"",VLOOKUP(E242,Q1.SL!F:M,5,FALSE))</f>
        <v/>
      </c>
      <c r="I242" s="58"/>
      <c r="J242" t="str">
        <f t="shared" ca="1" si="3"/>
        <v/>
      </c>
    </row>
    <row r="243" spans="1:10" ht="21.95" customHeight="1">
      <c r="A243" s="20" t="str">
        <f>VLOOKUP(E243,Q1.SL!F:M,8,FALSE)</f>
        <v/>
      </c>
      <c r="B243" s="36" t="str">
        <f>IFERROR(VLOOKUP(E243,Rec.!B:H,4,FALSE),"")</f>
        <v/>
      </c>
      <c r="C243" s="36" t="str">
        <f>IFERROR(VLOOKUP(E243,Rec.!B:H,5,FALSE),"")</f>
        <v/>
      </c>
      <c r="D243" s="20" t="str">
        <f>IFERROR(VLOOKUP(E243,Rec.!B:H,6,FALSE),"")</f>
        <v/>
      </c>
      <c r="E243" s="20" t="str">
        <f>IFERROR(VLOOKUP(ROW()-8,Q1.SL!A:O,6,FALSE),"")</f>
        <v/>
      </c>
      <c r="F243" s="20" t="str">
        <f>VLOOKUP(E243,Q1.SL!F:M,6,FALSE)</f>
        <v/>
      </c>
      <c r="G243" s="39" t="str">
        <f>IF(ROW()-8&gt;Inf.!$I$10,"",VLOOKUP(E243,Q1.SL!F:M,4,FALSE))</f>
        <v/>
      </c>
      <c r="H243" s="20" t="str">
        <f>IF(ROW()-8&gt;Inf.!$I$10,"",VLOOKUP(E243,Q1.SL!F:M,5,FALSE))</f>
        <v/>
      </c>
      <c r="I243" s="58"/>
      <c r="J243" t="str">
        <f t="shared" ca="1" si="3"/>
        <v/>
      </c>
    </row>
    <row r="244" spans="1:10" ht="21.95" customHeight="1">
      <c r="A244" s="20" t="str">
        <f>VLOOKUP(E244,Q1.SL!F:M,8,FALSE)</f>
        <v/>
      </c>
      <c r="B244" s="36" t="str">
        <f>IFERROR(VLOOKUP(E244,Rec.!B:H,4,FALSE),"")</f>
        <v/>
      </c>
      <c r="C244" s="36" t="str">
        <f>IFERROR(VLOOKUP(E244,Rec.!B:H,5,FALSE),"")</f>
        <v/>
      </c>
      <c r="D244" s="20" t="str">
        <f>IFERROR(VLOOKUP(E244,Rec.!B:H,6,FALSE),"")</f>
        <v/>
      </c>
      <c r="E244" s="20" t="str">
        <f>IFERROR(VLOOKUP(ROW()-8,Q1.SL!A:O,6,FALSE),"")</f>
        <v/>
      </c>
      <c r="F244" s="20" t="str">
        <f>VLOOKUP(E244,Q1.SL!F:M,6,FALSE)</f>
        <v/>
      </c>
      <c r="G244" s="39" t="str">
        <f>IF(ROW()-8&gt;Inf.!$I$10,"",VLOOKUP(E244,Q1.SL!F:M,4,FALSE))</f>
        <v/>
      </c>
      <c r="H244" s="20" t="str">
        <f>IF(ROW()-8&gt;Inf.!$I$10,"",VLOOKUP(E244,Q1.SL!F:M,5,FALSE))</f>
        <v/>
      </c>
      <c r="I244" s="58"/>
      <c r="J244" t="str">
        <f t="shared" ca="1" si="3"/>
        <v/>
      </c>
    </row>
    <row r="245" spans="1:10" ht="21.95" customHeight="1">
      <c r="A245" s="20" t="str">
        <f>VLOOKUP(E245,Q1.SL!F:M,8,FALSE)</f>
        <v/>
      </c>
      <c r="B245" s="36" t="str">
        <f>IFERROR(VLOOKUP(E245,Rec.!B:H,4,FALSE),"")</f>
        <v/>
      </c>
      <c r="C245" s="36" t="str">
        <f>IFERROR(VLOOKUP(E245,Rec.!B:H,5,FALSE),"")</f>
        <v/>
      </c>
      <c r="D245" s="20" t="str">
        <f>IFERROR(VLOOKUP(E245,Rec.!B:H,6,FALSE),"")</f>
        <v/>
      </c>
      <c r="E245" s="20" t="str">
        <f>IFERROR(VLOOKUP(ROW()-8,Q1.SL!A:O,6,FALSE),"")</f>
        <v/>
      </c>
      <c r="F245" s="20" t="str">
        <f>VLOOKUP(E245,Q1.SL!F:M,6,FALSE)</f>
        <v/>
      </c>
      <c r="G245" s="39" t="str">
        <f>IF(ROW()-8&gt;Inf.!$I$10,"",VLOOKUP(E245,Q1.SL!F:M,4,FALSE))</f>
        <v/>
      </c>
      <c r="H245" s="20" t="str">
        <f>IF(ROW()-8&gt;Inf.!$I$10,"",VLOOKUP(E245,Q1.SL!F:M,5,FALSE))</f>
        <v/>
      </c>
      <c r="I245" s="58"/>
      <c r="J245" t="str">
        <f t="shared" ca="1" si="3"/>
        <v/>
      </c>
    </row>
    <row r="246" spans="1:10" ht="21.95" customHeight="1">
      <c r="A246" s="20" t="str">
        <f>VLOOKUP(E246,Q1.SL!F:M,8,FALSE)</f>
        <v/>
      </c>
      <c r="B246" s="36" t="str">
        <f>IFERROR(VLOOKUP(E246,Rec.!B:H,4,FALSE),"")</f>
        <v/>
      </c>
      <c r="C246" s="36" t="str">
        <f>IFERROR(VLOOKUP(E246,Rec.!B:H,5,FALSE),"")</f>
        <v/>
      </c>
      <c r="D246" s="20" t="str">
        <f>IFERROR(VLOOKUP(E246,Rec.!B:H,6,FALSE),"")</f>
        <v/>
      </c>
      <c r="E246" s="20" t="str">
        <f>IFERROR(VLOOKUP(ROW()-8,Q1.SL!A:O,6,FALSE),"")</f>
        <v/>
      </c>
      <c r="F246" s="20" t="str">
        <f>VLOOKUP(E246,Q1.SL!F:M,6,FALSE)</f>
        <v/>
      </c>
      <c r="G246" s="39" t="str">
        <f>IF(ROW()-8&gt;Inf.!$I$10,"",VLOOKUP(E246,Q1.SL!F:M,4,FALSE))</f>
        <v/>
      </c>
      <c r="H246" s="20" t="str">
        <f>IF(ROW()-8&gt;Inf.!$I$10,"",VLOOKUP(E246,Q1.SL!F:M,5,FALSE))</f>
        <v/>
      </c>
      <c r="I246" s="58"/>
      <c r="J246" t="str">
        <f t="shared" ca="1" si="3"/>
        <v/>
      </c>
    </row>
    <row r="247" spans="1:10" ht="21.95" customHeight="1">
      <c r="A247" s="20" t="str">
        <f>VLOOKUP(E247,Q1.SL!F:M,8,FALSE)</f>
        <v/>
      </c>
      <c r="B247" s="36" t="str">
        <f>IFERROR(VLOOKUP(E247,Rec.!B:H,4,FALSE),"")</f>
        <v/>
      </c>
      <c r="C247" s="36" t="str">
        <f>IFERROR(VLOOKUP(E247,Rec.!B:H,5,FALSE),"")</f>
        <v/>
      </c>
      <c r="D247" s="20" t="str">
        <f>IFERROR(VLOOKUP(E247,Rec.!B:H,6,FALSE),"")</f>
        <v/>
      </c>
      <c r="E247" s="20" t="str">
        <f>IFERROR(VLOOKUP(ROW()-8,Q1.SL!A:O,6,FALSE),"")</f>
        <v/>
      </c>
      <c r="F247" s="20" t="str">
        <f>VLOOKUP(E247,Q1.SL!F:M,6,FALSE)</f>
        <v/>
      </c>
      <c r="G247" s="39" t="str">
        <f>IF(ROW()-8&gt;Inf.!$I$10,"",VLOOKUP(E247,Q1.SL!F:M,4,FALSE))</f>
        <v/>
      </c>
      <c r="H247" s="20" t="str">
        <f>IF(ROW()-8&gt;Inf.!$I$10,"",VLOOKUP(E247,Q1.SL!F:M,5,FALSE))</f>
        <v/>
      </c>
      <c r="I247" s="58"/>
      <c r="J247" t="str">
        <f t="shared" ca="1" si="3"/>
        <v/>
      </c>
    </row>
    <row r="248" spans="1:10" ht="21.95" customHeight="1">
      <c r="A248" s="20" t="str">
        <f>VLOOKUP(E248,Q1.SL!F:M,8,FALSE)</f>
        <v/>
      </c>
      <c r="B248" s="36" t="str">
        <f>IFERROR(VLOOKUP(E248,Rec.!B:H,4,FALSE),"")</f>
        <v/>
      </c>
      <c r="C248" s="36" t="str">
        <f>IFERROR(VLOOKUP(E248,Rec.!B:H,5,FALSE),"")</f>
        <v/>
      </c>
      <c r="D248" s="20" t="str">
        <f>IFERROR(VLOOKUP(E248,Rec.!B:H,6,FALSE),"")</f>
        <v/>
      </c>
      <c r="E248" s="20" t="str">
        <f>IFERROR(VLOOKUP(ROW()-8,Q1.SL!A:O,6,FALSE),"")</f>
        <v/>
      </c>
      <c r="F248" s="20" t="str">
        <f>VLOOKUP(E248,Q1.SL!F:M,6,FALSE)</f>
        <v/>
      </c>
      <c r="G248" s="39" t="str">
        <f>IF(ROW()-8&gt;Inf.!$I$10,"",VLOOKUP(E248,Q1.SL!F:M,4,FALSE))</f>
        <v/>
      </c>
      <c r="H248" s="20" t="str">
        <f>IF(ROW()-8&gt;Inf.!$I$10,"",VLOOKUP(E248,Q1.SL!F:M,5,FALSE))</f>
        <v/>
      </c>
      <c r="I248" s="58"/>
      <c r="J248" t="str">
        <f t="shared" ca="1" si="3"/>
        <v/>
      </c>
    </row>
    <row r="249" spans="1:10" ht="21.95" customHeight="1">
      <c r="A249" s="20" t="str">
        <f>VLOOKUP(E249,Q1.SL!F:M,8,FALSE)</f>
        <v/>
      </c>
      <c r="B249" s="36" t="str">
        <f>IFERROR(VLOOKUP(E249,Rec.!B:H,4,FALSE),"")</f>
        <v/>
      </c>
      <c r="C249" s="36" t="str">
        <f>IFERROR(VLOOKUP(E249,Rec.!B:H,5,FALSE),"")</f>
        <v/>
      </c>
      <c r="D249" s="20" t="str">
        <f>IFERROR(VLOOKUP(E249,Rec.!B:H,6,FALSE),"")</f>
        <v/>
      </c>
      <c r="E249" s="20" t="str">
        <f>IFERROR(VLOOKUP(ROW()-8,Q1.SL!A:O,6,FALSE),"")</f>
        <v/>
      </c>
      <c r="F249" s="20" t="str">
        <f>VLOOKUP(E249,Q1.SL!F:M,6,FALSE)</f>
        <v/>
      </c>
      <c r="G249" s="39" t="str">
        <f>IF(ROW()-8&gt;Inf.!$I$10,"",VLOOKUP(E249,Q1.SL!F:M,4,FALSE))</f>
        <v/>
      </c>
      <c r="H249" s="20" t="str">
        <f>IF(ROW()-8&gt;Inf.!$I$10,"",VLOOKUP(E249,Q1.SL!F:M,5,FALSE))</f>
        <v/>
      </c>
      <c r="I249" s="58"/>
      <c r="J249" t="str">
        <f t="shared" ca="1" si="3"/>
        <v/>
      </c>
    </row>
    <row r="250" spans="1:10" ht="21.95" customHeight="1">
      <c r="A250" s="20" t="str">
        <f>VLOOKUP(E250,Q1.SL!F:M,8,FALSE)</f>
        <v/>
      </c>
      <c r="B250" s="36" t="str">
        <f>IFERROR(VLOOKUP(E250,Rec.!B:H,4,FALSE),"")</f>
        <v/>
      </c>
      <c r="C250" s="36" t="str">
        <f>IFERROR(VLOOKUP(E250,Rec.!B:H,5,FALSE),"")</f>
        <v/>
      </c>
      <c r="D250" s="20" t="str">
        <f>IFERROR(VLOOKUP(E250,Rec.!B:H,6,FALSE),"")</f>
        <v/>
      </c>
      <c r="E250" s="20" t="str">
        <f>IFERROR(VLOOKUP(ROW()-8,Q1.SL!A:O,6,FALSE),"")</f>
        <v/>
      </c>
      <c r="F250" s="20" t="str">
        <f>VLOOKUP(E250,Q1.SL!F:M,6,FALSE)</f>
        <v/>
      </c>
      <c r="G250" s="39" t="str">
        <f>IF(ROW()-8&gt;Inf.!$I$10,"",VLOOKUP(E250,Q1.SL!F:M,4,FALSE))</f>
        <v/>
      </c>
      <c r="H250" s="20" t="str">
        <f>IF(ROW()-8&gt;Inf.!$I$10,"",VLOOKUP(E250,Q1.SL!F:M,5,FALSE))</f>
        <v/>
      </c>
      <c r="I250" s="58"/>
      <c r="J250" t="str">
        <f t="shared" ca="1" si="3"/>
        <v/>
      </c>
    </row>
    <row r="251" spans="1:10" ht="21.95" customHeight="1">
      <c r="A251" s="20" t="str">
        <f>VLOOKUP(E251,Q1.SL!F:M,8,FALSE)</f>
        <v/>
      </c>
      <c r="B251" s="36" t="str">
        <f>IFERROR(VLOOKUP(E251,Rec.!B:H,4,FALSE),"")</f>
        <v/>
      </c>
      <c r="C251" s="36" t="str">
        <f>IFERROR(VLOOKUP(E251,Rec.!B:H,5,FALSE),"")</f>
        <v/>
      </c>
      <c r="D251" s="20" t="str">
        <f>IFERROR(VLOOKUP(E251,Rec.!B:H,6,FALSE),"")</f>
        <v/>
      </c>
      <c r="E251" s="20" t="str">
        <f>IFERROR(VLOOKUP(ROW()-8,Q1.SL!A:O,6,FALSE),"")</f>
        <v/>
      </c>
      <c r="F251" s="20" t="str">
        <f>VLOOKUP(E251,Q1.SL!F:M,6,FALSE)</f>
        <v/>
      </c>
      <c r="G251" s="39" t="str">
        <f>IF(ROW()-8&gt;Inf.!$I$10,"",VLOOKUP(E251,Q1.SL!F:M,4,FALSE))</f>
        <v/>
      </c>
      <c r="H251" s="20" t="str">
        <f>IF(ROW()-8&gt;Inf.!$I$10,"",VLOOKUP(E251,Q1.SL!F:M,5,FALSE))</f>
        <v/>
      </c>
      <c r="I251" s="58"/>
      <c r="J251" t="str">
        <f t="shared" ca="1" si="3"/>
        <v/>
      </c>
    </row>
    <row r="252" spans="1:10" ht="21.95" customHeight="1">
      <c r="A252" s="20" t="str">
        <f>VLOOKUP(E252,Q1.SL!F:M,8,FALSE)</f>
        <v/>
      </c>
      <c r="B252" s="36" t="str">
        <f>IFERROR(VLOOKUP(E252,Rec.!B:H,4,FALSE),"")</f>
        <v/>
      </c>
      <c r="C252" s="36" t="str">
        <f>IFERROR(VLOOKUP(E252,Rec.!B:H,5,FALSE),"")</f>
        <v/>
      </c>
      <c r="D252" s="20" t="str">
        <f>IFERROR(VLOOKUP(E252,Rec.!B:H,6,FALSE),"")</f>
        <v/>
      </c>
      <c r="E252" s="20" t="str">
        <f>IFERROR(VLOOKUP(ROW()-8,Q1.SL!A:O,6,FALSE),"")</f>
        <v/>
      </c>
      <c r="F252" s="20" t="str">
        <f>VLOOKUP(E252,Q1.SL!F:M,6,FALSE)</f>
        <v/>
      </c>
      <c r="G252" s="39" t="str">
        <f>IF(ROW()-8&gt;Inf.!$I$10,"",VLOOKUP(E252,Q1.SL!F:M,4,FALSE))</f>
        <v/>
      </c>
      <c r="H252" s="20" t="str">
        <f>IF(ROW()-8&gt;Inf.!$I$10,"",VLOOKUP(E252,Q1.SL!F:M,5,FALSE))</f>
        <v/>
      </c>
      <c r="I252" s="58"/>
      <c r="J252" t="str">
        <f t="shared" ca="1" si="3"/>
        <v/>
      </c>
    </row>
    <row r="253" spans="1:10" ht="21.95" customHeight="1">
      <c r="A253" s="20" t="str">
        <f>VLOOKUP(E253,Q1.SL!F:M,8,FALSE)</f>
        <v/>
      </c>
      <c r="B253" s="36" t="str">
        <f>IFERROR(VLOOKUP(E253,Rec.!B:H,4,FALSE),"")</f>
        <v/>
      </c>
      <c r="C253" s="36" t="str">
        <f>IFERROR(VLOOKUP(E253,Rec.!B:H,5,FALSE),"")</f>
        <v/>
      </c>
      <c r="D253" s="20" t="str">
        <f>IFERROR(VLOOKUP(E253,Rec.!B:H,6,FALSE),"")</f>
        <v/>
      </c>
      <c r="E253" s="20" t="str">
        <f>IFERROR(VLOOKUP(ROW()-8,Q1.SL!A:O,6,FALSE),"")</f>
        <v/>
      </c>
      <c r="F253" s="20" t="str">
        <f>VLOOKUP(E253,Q1.SL!F:M,6,FALSE)</f>
        <v/>
      </c>
      <c r="G253" s="39" t="str">
        <f>IF(ROW()-8&gt;Inf.!$I$10,"",VLOOKUP(E253,Q1.SL!F:M,4,FALSE))</f>
        <v/>
      </c>
      <c r="H253" s="20" t="str">
        <f>IF(ROW()-8&gt;Inf.!$I$10,"",VLOOKUP(E253,Q1.SL!F:M,5,FALSE))</f>
        <v/>
      </c>
      <c r="I253" s="58"/>
      <c r="J253" t="str">
        <f t="shared" ca="1" si="3"/>
        <v/>
      </c>
    </row>
    <row r="254" spans="1:10" ht="21.95" customHeight="1">
      <c r="A254" s="20" t="str">
        <f>VLOOKUP(E254,Q1.SL!F:M,8,FALSE)</f>
        <v/>
      </c>
      <c r="B254" s="36" t="str">
        <f>IFERROR(VLOOKUP(E254,Rec.!B:H,4,FALSE),"")</f>
        <v/>
      </c>
      <c r="C254" s="36" t="str">
        <f>IFERROR(VLOOKUP(E254,Rec.!B:H,5,FALSE),"")</f>
        <v/>
      </c>
      <c r="D254" s="20" t="str">
        <f>IFERROR(VLOOKUP(E254,Rec.!B:H,6,FALSE),"")</f>
        <v/>
      </c>
      <c r="E254" s="20" t="str">
        <f>IFERROR(VLOOKUP(ROW()-8,Q1.SL!A:O,6,FALSE),"")</f>
        <v/>
      </c>
      <c r="F254" s="20" t="str">
        <f>VLOOKUP(E254,Q1.SL!F:M,6,FALSE)</f>
        <v/>
      </c>
      <c r="G254" s="39" t="str">
        <f>IF(ROW()-8&gt;Inf.!$I$10,"",VLOOKUP(E254,Q1.SL!F:M,4,FALSE))</f>
        <v/>
      </c>
      <c r="H254" s="20" t="str">
        <f>IF(ROW()-8&gt;Inf.!$I$10,"",VLOOKUP(E254,Q1.SL!F:M,5,FALSE))</f>
        <v/>
      </c>
      <c r="I254" s="58"/>
      <c r="J254" t="str">
        <f t="shared" ca="1" si="3"/>
        <v/>
      </c>
    </row>
    <row r="255" spans="1:10" ht="21.95" customHeight="1">
      <c r="A255" s="20" t="str">
        <f>VLOOKUP(E255,Q1.SL!F:M,8,FALSE)</f>
        <v/>
      </c>
      <c r="B255" s="36" t="str">
        <f>IFERROR(VLOOKUP(E255,Rec.!B:H,4,FALSE),"")</f>
        <v/>
      </c>
      <c r="C255" s="36" t="str">
        <f>IFERROR(VLOOKUP(E255,Rec.!B:H,5,FALSE),"")</f>
        <v/>
      </c>
      <c r="D255" s="20" t="str">
        <f>IFERROR(VLOOKUP(E255,Rec.!B:H,6,FALSE),"")</f>
        <v/>
      </c>
      <c r="E255" s="20" t="str">
        <f>IFERROR(VLOOKUP(ROW()-8,Q1.SL!A:O,6,FALSE),"")</f>
        <v/>
      </c>
      <c r="F255" s="20" t="str">
        <f>VLOOKUP(E255,Q1.SL!F:M,6,FALSE)</f>
        <v/>
      </c>
      <c r="G255" s="39" t="str">
        <f>IF(ROW()-8&gt;Inf.!$I$10,"",VLOOKUP(E255,Q1.SL!F:M,4,FALSE))</f>
        <v/>
      </c>
      <c r="H255" s="20" t="str">
        <f>IF(ROW()-8&gt;Inf.!$I$10,"",VLOOKUP(E255,Q1.SL!F:M,5,FALSE))</f>
        <v/>
      </c>
      <c r="I255" s="58"/>
      <c r="J255" t="str">
        <f t="shared" ca="1" si="3"/>
        <v/>
      </c>
    </row>
    <row r="256" spans="1:10" ht="21.95" customHeight="1">
      <c r="A256" s="20" t="str">
        <f>VLOOKUP(E256,Q1.SL!F:M,8,FALSE)</f>
        <v/>
      </c>
      <c r="B256" s="36" t="str">
        <f>IFERROR(VLOOKUP(E256,Rec.!B:H,4,FALSE),"")</f>
        <v/>
      </c>
      <c r="C256" s="36" t="str">
        <f>IFERROR(VLOOKUP(E256,Rec.!B:H,5,FALSE),"")</f>
        <v/>
      </c>
      <c r="D256" s="20" t="str">
        <f>IFERROR(VLOOKUP(E256,Rec.!B:H,6,FALSE),"")</f>
        <v/>
      </c>
      <c r="E256" s="20" t="str">
        <f>IFERROR(VLOOKUP(ROW()-8,Q1.SL!A:O,6,FALSE),"")</f>
        <v/>
      </c>
      <c r="F256" s="20" t="str">
        <f>VLOOKUP(E256,Q1.SL!F:M,6,FALSE)</f>
        <v/>
      </c>
      <c r="G256" s="39" t="str">
        <f>IF(ROW()-8&gt;Inf.!$I$10,"",VLOOKUP(E256,Q1.SL!F:M,4,FALSE))</f>
        <v/>
      </c>
      <c r="H256" s="20" t="str">
        <f>IF(ROW()-8&gt;Inf.!$I$10,"",VLOOKUP(E256,Q1.SL!F:M,5,FALSE))</f>
        <v/>
      </c>
      <c r="I256" s="58"/>
      <c r="J256" t="str">
        <f t="shared" ca="1" si="3"/>
        <v/>
      </c>
    </row>
    <row r="257" spans="1:10" ht="21.95" customHeight="1">
      <c r="A257" s="20" t="str">
        <f>VLOOKUP(E257,Q1.SL!F:M,8,FALSE)</f>
        <v/>
      </c>
      <c r="B257" s="36" t="str">
        <f>IFERROR(VLOOKUP(E257,Rec.!B:H,4,FALSE),"")</f>
        <v/>
      </c>
      <c r="C257" s="36" t="str">
        <f>IFERROR(VLOOKUP(E257,Rec.!B:H,5,FALSE),"")</f>
        <v/>
      </c>
      <c r="D257" s="20" t="str">
        <f>IFERROR(VLOOKUP(E257,Rec.!B:H,6,FALSE),"")</f>
        <v/>
      </c>
      <c r="E257" s="20" t="str">
        <f>IFERROR(VLOOKUP(ROW()-8,Q1.SL!A:O,6,FALSE),"")</f>
        <v/>
      </c>
      <c r="F257" s="20" t="str">
        <f>VLOOKUP(E257,Q1.SL!F:M,6,FALSE)</f>
        <v/>
      </c>
      <c r="G257" s="39" t="str">
        <f>IF(ROW()-8&gt;Inf.!$I$10,"",VLOOKUP(E257,Q1.SL!F:M,4,FALSE))</f>
        <v/>
      </c>
      <c r="H257" s="20" t="str">
        <f>IF(ROW()-8&gt;Inf.!$I$10,"",VLOOKUP(E257,Q1.SL!F:M,5,FALSE))</f>
        <v/>
      </c>
      <c r="I257" s="58"/>
      <c r="J257" t="str">
        <f t="shared" ca="1" si="3"/>
        <v/>
      </c>
    </row>
    <row r="258" spans="1:10" ht="21.95" customHeight="1">
      <c r="A258" s="20" t="str">
        <f>VLOOKUP(E258,Q1.SL!F:M,8,FALSE)</f>
        <v/>
      </c>
      <c r="B258" s="36" t="str">
        <f>IFERROR(VLOOKUP(E258,Rec.!B:H,4,FALSE),"")</f>
        <v/>
      </c>
      <c r="C258" s="36" t="str">
        <f>IFERROR(VLOOKUP(E258,Rec.!B:H,5,FALSE),"")</f>
        <v/>
      </c>
      <c r="D258" s="20" t="str">
        <f>IFERROR(VLOOKUP(E258,Rec.!B:H,6,FALSE),"")</f>
        <v/>
      </c>
      <c r="E258" s="20" t="str">
        <f>IFERROR(VLOOKUP(ROW()-8,Q1.SL!A:O,6,FALSE),"")</f>
        <v/>
      </c>
      <c r="F258" s="20" t="str">
        <f>VLOOKUP(E258,Q1.SL!F:M,6,FALSE)</f>
        <v/>
      </c>
      <c r="G258" s="39" t="str">
        <f>IF(ROW()-8&gt;Inf.!$I$10,"",VLOOKUP(E258,Q1.SL!F:M,4,FALSE))</f>
        <v/>
      </c>
      <c r="H258" s="20" t="str">
        <f>IF(ROW()-8&gt;Inf.!$I$10,"",VLOOKUP(E258,Q1.SL!F:M,5,FALSE))</f>
        <v/>
      </c>
      <c r="I258" s="58"/>
      <c r="J258" t="str">
        <f t="shared" ca="1" si="3"/>
        <v/>
      </c>
    </row>
    <row r="259" spans="1:10" ht="21.95" customHeight="1">
      <c r="A259" s="20" t="str">
        <f>VLOOKUP(E259,Q1.SL!F:M,8,FALSE)</f>
        <v/>
      </c>
      <c r="B259" s="36" t="str">
        <f>IFERROR(VLOOKUP(E259,Rec.!B:H,4,FALSE),"")</f>
        <v/>
      </c>
      <c r="C259" s="36" t="str">
        <f>IFERROR(VLOOKUP(E259,Rec.!B:H,5,FALSE),"")</f>
        <v/>
      </c>
      <c r="D259" s="20" t="str">
        <f>IFERROR(VLOOKUP(E259,Rec.!B:H,6,FALSE),"")</f>
        <v/>
      </c>
      <c r="E259" s="20" t="str">
        <f>IFERROR(VLOOKUP(ROW()-8,Q1.SL!A:O,6,FALSE),"")</f>
        <v/>
      </c>
      <c r="F259" s="20" t="str">
        <f>VLOOKUP(E259,Q1.SL!F:M,6,FALSE)</f>
        <v/>
      </c>
      <c r="G259" s="39" t="str">
        <f>IF(ROW()-8&gt;Inf.!$I$10,"",VLOOKUP(E259,Q1.SL!F:M,4,FALSE))</f>
        <v/>
      </c>
      <c r="H259" s="20" t="str">
        <f>IF(ROW()-8&gt;Inf.!$I$10,"",VLOOKUP(E259,Q1.SL!F:M,5,FALSE))</f>
        <v/>
      </c>
      <c r="I259" s="58"/>
      <c r="J259" t="str">
        <f t="shared" ca="1" si="3"/>
        <v/>
      </c>
    </row>
    <row r="260" spans="1:10" ht="21.95" customHeight="1">
      <c r="A260" s="20" t="str">
        <f>VLOOKUP(E260,Q1.SL!F:M,8,FALSE)</f>
        <v/>
      </c>
      <c r="B260" s="36" t="str">
        <f>IFERROR(VLOOKUP(E260,Rec.!B:H,4,FALSE),"")</f>
        <v/>
      </c>
      <c r="C260" s="36" t="str">
        <f>IFERROR(VLOOKUP(E260,Rec.!B:H,5,FALSE),"")</f>
        <v/>
      </c>
      <c r="D260" s="20" t="str">
        <f>IFERROR(VLOOKUP(E260,Rec.!B:H,6,FALSE),"")</f>
        <v/>
      </c>
      <c r="E260" s="20" t="str">
        <f>IFERROR(VLOOKUP(ROW()-8,Q1.SL!A:O,6,FALSE),"")</f>
        <v/>
      </c>
      <c r="F260" s="20" t="str">
        <f>VLOOKUP(E260,Q1.SL!F:M,6,FALSE)</f>
        <v/>
      </c>
      <c r="G260" s="39" t="str">
        <f>IF(ROW()-8&gt;Inf.!$I$10,"",VLOOKUP(E260,Q1.SL!F:M,4,FALSE))</f>
        <v/>
      </c>
      <c r="H260" s="20" t="str">
        <f>IF(ROW()-8&gt;Inf.!$I$10,"",VLOOKUP(E260,Q1.SL!F:M,5,FALSE))</f>
        <v/>
      </c>
      <c r="I260" s="58"/>
      <c r="J260" t="str">
        <f t="shared" ca="1" si="3"/>
        <v/>
      </c>
    </row>
    <row r="261" spans="1:10" ht="21.95" customHeight="1">
      <c r="A261" s="20" t="str">
        <f>VLOOKUP(E261,Q1.SL!F:M,8,FALSE)</f>
        <v/>
      </c>
      <c r="B261" s="36" t="str">
        <f>IFERROR(VLOOKUP(E261,Rec.!B:H,4,FALSE),"")</f>
        <v/>
      </c>
      <c r="C261" s="36" t="str">
        <f>IFERROR(VLOOKUP(E261,Rec.!B:H,5,FALSE),"")</f>
        <v/>
      </c>
      <c r="D261" s="20" t="str">
        <f>IFERROR(VLOOKUP(E261,Rec.!B:H,6,FALSE),"")</f>
        <v/>
      </c>
      <c r="E261" s="20" t="str">
        <f>IFERROR(VLOOKUP(ROW()-8,Q1.SL!A:O,6,FALSE),"")</f>
        <v/>
      </c>
      <c r="F261" s="20" t="str">
        <f>VLOOKUP(E261,Q1.SL!F:M,6,FALSE)</f>
        <v/>
      </c>
      <c r="G261" s="39" t="str">
        <f>IF(ROW()-8&gt;Inf.!$I$10,"",VLOOKUP(E261,Q1.SL!F:M,4,FALSE))</f>
        <v/>
      </c>
      <c r="H261" s="20" t="str">
        <f>IF(ROW()-8&gt;Inf.!$I$10,"",VLOOKUP(E261,Q1.SL!F:M,5,FALSE))</f>
        <v/>
      </c>
      <c r="I261" s="58"/>
      <c r="J261" t="str">
        <f t="shared" ca="1" si="3"/>
        <v/>
      </c>
    </row>
    <row r="262" spans="1:10" ht="21.95" customHeight="1">
      <c r="A262" s="20" t="str">
        <f>VLOOKUP(E262,Q1.SL!F:M,8,FALSE)</f>
        <v/>
      </c>
      <c r="B262" s="36" t="str">
        <f>IFERROR(VLOOKUP(E262,Rec.!B:H,4,FALSE),"")</f>
        <v/>
      </c>
      <c r="C262" s="36" t="str">
        <f>IFERROR(VLOOKUP(E262,Rec.!B:H,5,FALSE),"")</f>
        <v/>
      </c>
      <c r="D262" s="20" t="str">
        <f>IFERROR(VLOOKUP(E262,Rec.!B:H,6,FALSE),"")</f>
        <v/>
      </c>
      <c r="E262" s="20" t="str">
        <f>IFERROR(VLOOKUP(ROW()-8,Q1.SL!A:O,6,FALSE),"")</f>
        <v/>
      </c>
      <c r="F262" s="20" t="str">
        <f>VLOOKUP(E262,Q1.SL!F:M,6,FALSE)</f>
        <v/>
      </c>
      <c r="G262" s="39" t="str">
        <f>IF(ROW()-8&gt;Inf.!$I$10,"",VLOOKUP(E262,Q1.SL!F:M,4,FALSE))</f>
        <v/>
      </c>
      <c r="H262" s="20" t="str">
        <f>IF(ROW()-8&gt;Inf.!$I$10,"",VLOOKUP(E262,Q1.SL!F:M,5,FALSE))</f>
        <v/>
      </c>
      <c r="I262" s="58"/>
      <c r="J262" t="str">
        <f t="shared" ca="1" si="3"/>
        <v/>
      </c>
    </row>
    <row r="263" spans="1:10" ht="21.95" customHeight="1">
      <c r="A263" s="20" t="str">
        <f>VLOOKUP(E263,Q1.SL!F:M,8,FALSE)</f>
        <v/>
      </c>
      <c r="B263" s="36" t="str">
        <f>IFERROR(VLOOKUP(E263,Rec.!B:H,4,FALSE),"")</f>
        <v/>
      </c>
      <c r="C263" s="36" t="str">
        <f>IFERROR(VLOOKUP(E263,Rec.!B:H,5,FALSE),"")</f>
        <v/>
      </c>
      <c r="D263" s="20" t="str">
        <f>IFERROR(VLOOKUP(E263,Rec.!B:H,6,FALSE),"")</f>
        <v/>
      </c>
      <c r="E263" s="20" t="str">
        <f>IFERROR(VLOOKUP(ROW()-8,Q1.SL!A:O,6,FALSE),"")</f>
        <v/>
      </c>
      <c r="F263" s="20" t="str">
        <f>VLOOKUP(E263,Q1.SL!F:M,6,FALSE)</f>
        <v/>
      </c>
      <c r="G263" s="39" t="str">
        <f>IF(ROW()-8&gt;Inf.!$I$10,"",VLOOKUP(E263,Q1.SL!F:M,4,FALSE))</f>
        <v/>
      </c>
      <c r="H263" s="20" t="str">
        <f>IF(ROW()-8&gt;Inf.!$I$10,"",VLOOKUP(E263,Q1.SL!F:M,5,FALSE))</f>
        <v/>
      </c>
      <c r="I263" s="58"/>
      <c r="J263" t="str">
        <f t="shared" ca="1" si="3"/>
        <v/>
      </c>
    </row>
    <row r="264" spans="1:10" ht="21.95" customHeight="1">
      <c r="A264" s="20" t="str">
        <f>VLOOKUP(E264,Q1.SL!F:M,8,FALSE)</f>
        <v/>
      </c>
      <c r="B264" s="36" t="str">
        <f>IFERROR(VLOOKUP(E264,Rec.!B:H,4,FALSE),"")</f>
        <v/>
      </c>
      <c r="C264" s="36" t="str">
        <f>IFERROR(VLOOKUP(E264,Rec.!B:H,5,FALSE),"")</f>
        <v/>
      </c>
      <c r="D264" s="20" t="str">
        <f>IFERROR(VLOOKUP(E264,Rec.!B:H,6,FALSE),"")</f>
        <v/>
      </c>
      <c r="E264" s="20" t="str">
        <f>IFERROR(VLOOKUP(ROW()-8,Q1.SL!A:O,6,FALSE),"")</f>
        <v/>
      </c>
      <c r="F264" s="20" t="str">
        <f>VLOOKUP(E264,Q1.SL!F:M,6,FALSE)</f>
        <v/>
      </c>
      <c r="G264" s="39" t="str">
        <f>IF(ROW()-8&gt;Inf.!$I$10,"",VLOOKUP(E264,Q1.SL!F:M,4,FALSE))</f>
        <v/>
      </c>
      <c r="H264" s="20" t="str">
        <f>IF(ROW()-8&gt;Inf.!$I$10,"",VLOOKUP(E264,Q1.SL!F:M,5,FALSE))</f>
        <v/>
      </c>
      <c r="I264" s="58"/>
      <c r="J264" t="str">
        <f t="shared" ca="1" si="3"/>
        <v/>
      </c>
    </row>
    <row r="265" spans="1:10" ht="21.95" customHeight="1">
      <c r="A265" s="20" t="str">
        <f>VLOOKUP(E265,Q1.SL!F:M,8,FALSE)</f>
        <v/>
      </c>
      <c r="B265" s="36" t="str">
        <f>IFERROR(VLOOKUP(E265,Rec.!B:H,4,FALSE),"")</f>
        <v/>
      </c>
      <c r="C265" s="36" t="str">
        <f>IFERROR(VLOOKUP(E265,Rec.!B:H,5,FALSE),"")</f>
        <v/>
      </c>
      <c r="D265" s="20" t="str">
        <f>IFERROR(VLOOKUP(E265,Rec.!B:H,6,FALSE),"")</f>
        <v/>
      </c>
      <c r="E265" s="20" t="str">
        <f>IFERROR(VLOOKUP(ROW()-8,Q1.SL!A:O,6,FALSE),"")</f>
        <v/>
      </c>
      <c r="F265" s="20" t="str">
        <f>VLOOKUP(E265,Q1.SL!F:M,6,FALSE)</f>
        <v/>
      </c>
      <c r="G265" s="39" t="str">
        <f>IF(ROW()-8&gt;Inf.!$I$10,"",VLOOKUP(E265,Q1.SL!F:M,4,FALSE))</f>
        <v/>
      </c>
      <c r="H265" s="20" t="str">
        <f>IF(ROW()-8&gt;Inf.!$I$10,"",VLOOKUP(E265,Q1.SL!F:M,5,FALSE))</f>
        <v/>
      </c>
      <c r="I265" s="58"/>
      <c r="J265" t="str">
        <f t="shared" ref="J265:J309" ca="1" si="4">IFERROR(_xlfn.RANK.AVG(A265,A:A,1),"")</f>
        <v/>
      </c>
    </row>
    <row r="266" spans="1:10" ht="21.95" customHeight="1">
      <c r="A266" s="20" t="str">
        <f>VLOOKUP(E266,Q1.SL!F:M,8,FALSE)</f>
        <v/>
      </c>
      <c r="B266" s="36" t="str">
        <f>IFERROR(VLOOKUP(E266,Rec.!B:H,4,FALSE),"")</f>
        <v/>
      </c>
      <c r="C266" s="36" t="str">
        <f>IFERROR(VLOOKUP(E266,Rec.!B:H,5,FALSE),"")</f>
        <v/>
      </c>
      <c r="D266" s="20" t="str">
        <f>IFERROR(VLOOKUP(E266,Rec.!B:H,6,FALSE),"")</f>
        <v/>
      </c>
      <c r="E266" s="20" t="str">
        <f>IFERROR(VLOOKUP(ROW()-8,Q1.SL!A:O,6,FALSE),"")</f>
        <v/>
      </c>
      <c r="F266" s="20" t="str">
        <f>VLOOKUP(E266,Q1.SL!F:M,6,FALSE)</f>
        <v/>
      </c>
      <c r="G266" s="39" t="str">
        <f>IF(ROW()-8&gt;Inf.!$I$10,"",VLOOKUP(E266,Q1.SL!F:M,4,FALSE))</f>
        <v/>
      </c>
      <c r="H266" s="20" t="str">
        <f>IF(ROW()-8&gt;Inf.!$I$10,"",VLOOKUP(E266,Q1.SL!F:M,5,FALSE))</f>
        <v/>
      </c>
      <c r="I266" s="58"/>
      <c r="J266" t="str">
        <f t="shared" ca="1" si="4"/>
        <v/>
      </c>
    </row>
    <row r="267" spans="1:10" ht="21.95" customHeight="1">
      <c r="A267" s="20" t="str">
        <f>VLOOKUP(E267,Q1.SL!F:M,8,FALSE)</f>
        <v/>
      </c>
      <c r="B267" s="36" t="str">
        <f>IFERROR(VLOOKUP(E267,Rec.!B:H,4,FALSE),"")</f>
        <v/>
      </c>
      <c r="C267" s="36" t="str">
        <f>IFERROR(VLOOKUP(E267,Rec.!B:H,5,FALSE),"")</f>
        <v/>
      </c>
      <c r="D267" s="20" t="str">
        <f>IFERROR(VLOOKUP(E267,Rec.!B:H,6,FALSE),"")</f>
        <v/>
      </c>
      <c r="E267" s="20" t="str">
        <f>IFERROR(VLOOKUP(ROW()-8,Q1.SL!A:O,6,FALSE),"")</f>
        <v/>
      </c>
      <c r="F267" s="20" t="str">
        <f>VLOOKUP(E267,Q1.SL!F:M,6,FALSE)</f>
        <v/>
      </c>
      <c r="G267" s="39" t="str">
        <f>IF(ROW()-8&gt;Inf.!$I$10,"",VLOOKUP(E267,Q1.SL!F:M,4,FALSE))</f>
        <v/>
      </c>
      <c r="H267" s="20" t="str">
        <f>IF(ROW()-8&gt;Inf.!$I$10,"",VLOOKUP(E267,Q1.SL!F:M,5,FALSE))</f>
        <v/>
      </c>
      <c r="I267" s="58"/>
      <c r="J267" t="str">
        <f t="shared" ca="1" si="4"/>
        <v/>
      </c>
    </row>
    <row r="268" spans="1:10" ht="21.95" customHeight="1">
      <c r="A268" s="20" t="str">
        <f>VLOOKUP(E268,Q1.SL!F:M,8,FALSE)</f>
        <v/>
      </c>
      <c r="B268" s="36" t="str">
        <f>IFERROR(VLOOKUP(E268,Rec.!B:H,4,FALSE),"")</f>
        <v/>
      </c>
      <c r="C268" s="36" t="str">
        <f>IFERROR(VLOOKUP(E268,Rec.!B:H,5,FALSE),"")</f>
        <v/>
      </c>
      <c r="D268" s="20" t="str">
        <f>IFERROR(VLOOKUP(E268,Rec.!B:H,6,FALSE),"")</f>
        <v/>
      </c>
      <c r="E268" s="20" t="str">
        <f>IFERROR(VLOOKUP(ROW()-8,Q1.SL!A:O,6,FALSE),"")</f>
        <v/>
      </c>
      <c r="F268" s="20" t="str">
        <f>VLOOKUP(E268,Q1.SL!F:M,6,FALSE)</f>
        <v/>
      </c>
      <c r="G268" s="39" t="str">
        <f>IF(ROW()-8&gt;Inf.!$I$10,"",VLOOKUP(E268,Q1.SL!F:M,4,FALSE))</f>
        <v/>
      </c>
      <c r="H268" s="20" t="str">
        <f>IF(ROW()-8&gt;Inf.!$I$10,"",VLOOKUP(E268,Q1.SL!F:M,5,FALSE))</f>
        <v/>
      </c>
      <c r="I268" s="58"/>
      <c r="J268" t="str">
        <f t="shared" ca="1" si="4"/>
        <v/>
      </c>
    </row>
    <row r="269" spans="1:10" ht="21.95" customHeight="1">
      <c r="A269" s="20" t="str">
        <f>VLOOKUP(E269,Q1.SL!F:M,8,FALSE)</f>
        <v/>
      </c>
      <c r="B269" s="36" t="str">
        <f>IFERROR(VLOOKUP(E269,Rec.!B:H,4,FALSE),"")</f>
        <v/>
      </c>
      <c r="C269" s="36" t="str">
        <f>IFERROR(VLOOKUP(E269,Rec.!B:H,5,FALSE),"")</f>
        <v/>
      </c>
      <c r="D269" s="20" t="str">
        <f>IFERROR(VLOOKUP(E269,Rec.!B:H,6,FALSE),"")</f>
        <v/>
      </c>
      <c r="E269" s="20" t="str">
        <f>IFERROR(VLOOKUP(ROW()-8,Q1.SL!A:O,6,FALSE),"")</f>
        <v/>
      </c>
      <c r="F269" s="20" t="str">
        <f>VLOOKUP(E269,Q1.SL!F:M,6,FALSE)</f>
        <v/>
      </c>
      <c r="G269" s="39" t="str">
        <f>IF(ROW()-8&gt;Inf.!$I$10,"",VLOOKUP(E269,Q1.SL!F:M,4,FALSE))</f>
        <v/>
      </c>
      <c r="H269" s="20" t="str">
        <f>IF(ROW()-8&gt;Inf.!$I$10,"",VLOOKUP(E269,Q1.SL!F:M,5,FALSE))</f>
        <v/>
      </c>
      <c r="I269" s="58"/>
      <c r="J269" t="str">
        <f t="shared" ca="1" si="4"/>
        <v/>
      </c>
    </row>
    <row r="270" spans="1:10" ht="21.95" customHeight="1">
      <c r="A270" s="20" t="str">
        <f>VLOOKUP(E270,Q1.SL!F:M,8,FALSE)</f>
        <v/>
      </c>
      <c r="B270" s="36" t="str">
        <f>IFERROR(VLOOKUP(E270,Rec.!B:H,4,FALSE),"")</f>
        <v/>
      </c>
      <c r="C270" s="36" t="str">
        <f>IFERROR(VLOOKUP(E270,Rec.!B:H,5,FALSE),"")</f>
        <v/>
      </c>
      <c r="D270" s="20" t="str">
        <f>IFERROR(VLOOKUP(E270,Rec.!B:H,6,FALSE),"")</f>
        <v/>
      </c>
      <c r="E270" s="20" t="str">
        <f>IFERROR(VLOOKUP(ROW()-8,Q1.SL!A:O,6,FALSE),"")</f>
        <v/>
      </c>
      <c r="F270" s="20" t="str">
        <f>VLOOKUP(E270,Q1.SL!F:M,6,FALSE)</f>
        <v/>
      </c>
      <c r="G270" s="39" t="str">
        <f>IF(ROW()-8&gt;Inf.!$I$10,"",VLOOKUP(E270,Q1.SL!F:M,4,FALSE))</f>
        <v/>
      </c>
      <c r="H270" s="20" t="str">
        <f>IF(ROW()-8&gt;Inf.!$I$10,"",VLOOKUP(E270,Q1.SL!F:M,5,FALSE))</f>
        <v/>
      </c>
      <c r="I270" s="58"/>
      <c r="J270" t="str">
        <f t="shared" ca="1" si="4"/>
        <v/>
      </c>
    </row>
    <row r="271" spans="1:10" ht="21.95" customHeight="1">
      <c r="A271" s="20" t="str">
        <f>VLOOKUP(E271,Q1.SL!F:M,8,FALSE)</f>
        <v/>
      </c>
      <c r="B271" s="36" t="str">
        <f>IFERROR(VLOOKUP(E271,Rec.!B:H,4,FALSE),"")</f>
        <v/>
      </c>
      <c r="C271" s="36" t="str">
        <f>IFERROR(VLOOKUP(E271,Rec.!B:H,5,FALSE),"")</f>
        <v/>
      </c>
      <c r="D271" s="20" t="str">
        <f>IFERROR(VLOOKUP(E271,Rec.!B:H,6,FALSE),"")</f>
        <v/>
      </c>
      <c r="E271" s="20" t="str">
        <f>IFERROR(VLOOKUP(ROW()-8,Q1.SL!A:O,6,FALSE),"")</f>
        <v/>
      </c>
      <c r="F271" s="20" t="str">
        <f>VLOOKUP(E271,Q1.SL!F:M,6,FALSE)</f>
        <v/>
      </c>
      <c r="G271" s="39" t="str">
        <f>IF(ROW()-8&gt;Inf.!$I$10,"",VLOOKUP(E271,Q1.SL!F:M,4,FALSE))</f>
        <v/>
      </c>
      <c r="H271" s="20" t="str">
        <f>IF(ROW()-8&gt;Inf.!$I$10,"",VLOOKUP(E271,Q1.SL!F:M,5,FALSE))</f>
        <v/>
      </c>
      <c r="I271" s="58"/>
      <c r="J271" t="str">
        <f t="shared" ca="1" si="4"/>
        <v/>
      </c>
    </row>
    <row r="272" spans="1:10" ht="21.95" customHeight="1">
      <c r="A272" s="20" t="str">
        <f>VLOOKUP(E272,Q1.SL!F:M,8,FALSE)</f>
        <v/>
      </c>
      <c r="B272" s="36" t="str">
        <f>IFERROR(VLOOKUP(E272,Rec.!B:H,4,FALSE),"")</f>
        <v/>
      </c>
      <c r="C272" s="36" t="str">
        <f>IFERROR(VLOOKUP(E272,Rec.!B:H,5,FALSE),"")</f>
        <v/>
      </c>
      <c r="D272" s="20" t="str">
        <f>IFERROR(VLOOKUP(E272,Rec.!B:H,6,FALSE),"")</f>
        <v/>
      </c>
      <c r="E272" s="20" t="str">
        <f>IFERROR(VLOOKUP(ROW()-8,Q1.SL!A:O,6,FALSE),"")</f>
        <v/>
      </c>
      <c r="F272" s="20" t="str">
        <f>VLOOKUP(E272,Q1.SL!F:M,6,FALSE)</f>
        <v/>
      </c>
      <c r="G272" s="39" t="str">
        <f>IF(ROW()-8&gt;Inf.!$I$10,"",VLOOKUP(E272,Q1.SL!F:M,4,FALSE))</f>
        <v/>
      </c>
      <c r="H272" s="20" t="str">
        <f>IF(ROW()-8&gt;Inf.!$I$10,"",VLOOKUP(E272,Q1.SL!F:M,5,FALSE))</f>
        <v/>
      </c>
      <c r="I272" s="58"/>
      <c r="J272" t="str">
        <f t="shared" ca="1" si="4"/>
        <v/>
      </c>
    </row>
    <row r="273" spans="1:10" ht="21.95" customHeight="1">
      <c r="A273" s="20" t="str">
        <f>VLOOKUP(E273,Q1.SL!F:M,8,FALSE)</f>
        <v/>
      </c>
      <c r="B273" s="36" t="str">
        <f>IFERROR(VLOOKUP(E273,Rec.!B:H,4,FALSE),"")</f>
        <v/>
      </c>
      <c r="C273" s="36" t="str">
        <f>IFERROR(VLOOKUP(E273,Rec.!B:H,5,FALSE),"")</f>
        <v/>
      </c>
      <c r="D273" s="20" t="str">
        <f>IFERROR(VLOOKUP(E273,Rec.!B:H,6,FALSE),"")</f>
        <v/>
      </c>
      <c r="E273" s="20" t="str">
        <f>IFERROR(VLOOKUP(ROW()-8,Q1.SL!A:O,6,FALSE),"")</f>
        <v/>
      </c>
      <c r="F273" s="20" t="str">
        <f>VLOOKUP(E273,Q1.SL!F:M,6,FALSE)</f>
        <v/>
      </c>
      <c r="G273" s="39" t="str">
        <f>IF(ROW()-8&gt;Inf.!$I$10,"",VLOOKUP(E273,Q1.SL!F:M,4,FALSE))</f>
        <v/>
      </c>
      <c r="H273" s="20" t="str">
        <f>IF(ROW()-8&gt;Inf.!$I$10,"",VLOOKUP(E273,Q1.SL!F:M,5,FALSE))</f>
        <v/>
      </c>
      <c r="I273" s="58"/>
      <c r="J273" t="str">
        <f t="shared" ca="1" si="4"/>
        <v/>
      </c>
    </row>
    <row r="274" spans="1:10" ht="21.95" customHeight="1">
      <c r="A274" s="20" t="str">
        <f>VLOOKUP(E274,Q1.SL!F:M,8,FALSE)</f>
        <v/>
      </c>
      <c r="B274" s="36" t="str">
        <f>IFERROR(VLOOKUP(E274,Rec.!B:H,4,FALSE),"")</f>
        <v/>
      </c>
      <c r="C274" s="36" t="str">
        <f>IFERROR(VLOOKUP(E274,Rec.!B:H,5,FALSE),"")</f>
        <v/>
      </c>
      <c r="D274" s="20" t="str">
        <f>IFERROR(VLOOKUP(E274,Rec.!B:H,6,FALSE),"")</f>
        <v/>
      </c>
      <c r="E274" s="20" t="str">
        <f>IFERROR(VLOOKUP(ROW()-8,Q1.SL!A:O,6,FALSE),"")</f>
        <v/>
      </c>
      <c r="F274" s="20" t="str">
        <f>VLOOKUP(E274,Q1.SL!F:M,6,FALSE)</f>
        <v/>
      </c>
      <c r="G274" s="39" t="str">
        <f>IF(ROW()-8&gt;Inf.!$I$10,"",VLOOKUP(E274,Q1.SL!F:M,4,FALSE))</f>
        <v/>
      </c>
      <c r="H274" s="20" t="str">
        <f>IF(ROW()-8&gt;Inf.!$I$10,"",VLOOKUP(E274,Q1.SL!F:M,5,FALSE))</f>
        <v/>
      </c>
      <c r="I274" s="58"/>
      <c r="J274" t="str">
        <f t="shared" ca="1" si="4"/>
        <v/>
      </c>
    </row>
    <row r="275" spans="1:10" ht="21.95" customHeight="1">
      <c r="A275" s="20" t="str">
        <f>VLOOKUP(E275,Q1.SL!F:M,8,FALSE)</f>
        <v/>
      </c>
      <c r="B275" s="36" t="str">
        <f>IFERROR(VLOOKUP(E275,Rec.!B:H,4,FALSE),"")</f>
        <v/>
      </c>
      <c r="C275" s="36" t="str">
        <f>IFERROR(VLOOKUP(E275,Rec.!B:H,5,FALSE),"")</f>
        <v/>
      </c>
      <c r="D275" s="20" t="str">
        <f>IFERROR(VLOOKUP(E275,Rec.!B:H,6,FALSE),"")</f>
        <v/>
      </c>
      <c r="E275" s="20" t="str">
        <f>IFERROR(VLOOKUP(ROW()-8,Q1.SL!A:O,6,FALSE),"")</f>
        <v/>
      </c>
      <c r="F275" s="20" t="str">
        <f>VLOOKUP(E275,Q1.SL!F:M,6,FALSE)</f>
        <v/>
      </c>
      <c r="G275" s="39" t="str">
        <f>IF(ROW()-8&gt;Inf.!$I$10,"",VLOOKUP(E275,Q1.SL!F:M,4,FALSE))</f>
        <v/>
      </c>
      <c r="H275" s="20" t="str">
        <f>IF(ROW()-8&gt;Inf.!$I$10,"",VLOOKUP(E275,Q1.SL!F:M,5,FALSE))</f>
        <v/>
      </c>
      <c r="I275" s="58"/>
      <c r="J275" t="str">
        <f t="shared" ca="1" si="4"/>
        <v/>
      </c>
    </row>
    <row r="276" spans="1:10" ht="21.95" customHeight="1">
      <c r="A276" s="20" t="str">
        <f>VLOOKUP(E276,Q1.SL!F:M,8,FALSE)</f>
        <v/>
      </c>
      <c r="B276" s="36" t="str">
        <f>IFERROR(VLOOKUP(E276,Rec.!B:H,4,FALSE),"")</f>
        <v/>
      </c>
      <c r="C276" s="36" t="str">
        <f>IFERROR(VLOOKUP(E276,Rec.!B:H,5,FALSE),"")</f>
        <v/>
      </c>
      <c r="D276" s="20" t="str">
        <f>IFERROR(VLOOKUP(E276,Rec.!B:H,6,FALSE),"")</f>
        <v/>
      </c>
      <c r="E276" s="20" t="str">
        <f>IFERROR(VLOOKUP(ROW()-8,Q1.SL!A:O,6,FALSE),"")</f>
        <v/>
      </c>
      <c r="F276" s="20" t="str">
        <f>VLOOKUP(E276,Q1.SL!F:M,6,FALSE)</f>
        <v/>
      </c>
      <c r="G276" s="39" t="str">
        <f>IF(ROW()-8&gt;Inf.!$I$10,"",VLOOKUP(E276,Q1.SL!F:M,4,FALSE))</f>
        <v/>
      </c>
      <c r="H276" s="20" t="str">
        <f>IF(ROW()-8&gt;Inf.!$I$10,"",VLOOKUP(E276,Q1.SL!F:M,5,FALSE))</f>
        <v/>
      </c>
      <c r="I276" s="58"/>
      <c r="J276" t="str">
        <f t="shared" ca="1" si="4"/>
        <v/>
      </c>
    </row>
    <row r="277" spans="1:10" ht="21.95" customHeight="1">
      <c r="A277" s="20" t="str">
        <f>VLOOKUP(E277,Q1.SL!F:M,8,FALSE)</f>
        <v/>
      </c>
      <c r="B277" s="36" t="str">
        <f>IFERROR(VLOOKUP(E277,Rec.!B:H,4,FALSE),"")</f>
        <v/>
      </c>
      <c r="C277" s="36" t="str">
        <f>IFERROR(VLOOKUP(E277,Rec.!B:H,5,FALSE),"")</f>
        <v/>
      </c>
      <c r="D277" s="20" t="str">
        <f>IFERROR(VLOOKUP(E277,Rec.!B:H,6,FALSE),"")</f>
        <v/>
      </c>
      <c r="E277" s="20" t="str">
        <f>IFERROR(VLOOKUP(ROW()-8,Q1.SL!A:O,6,FALSE),"")</f>
        <v/>
      </c>
      <c r="F277" s="20" t="str">
        <f>VLOOKUP(E277,Q1.SL!F:M,6,FALSE)</f>
        <v/>
      </c>
      <c r="G277" s="39" t="str">
        <f>IF(ROW()-8&gt;Inf.!$I$10,"",VLOOKUP(E277,Q1.SL!F:M,4,FALSE))</f>
        <v/>
      </c>
      <c r="H277" s="20" t="str">
        <f>IF(ROW()-8&gt;Inf.!$I$10,"",VLOOKUP(E277,Q1.SL!F:M,5,FALSE))</f>
        <v/>
      </c>
      <c r="I277" s="58"/>
      <c r="J277" t="str">
        <f t="shared" ca="1" si="4"/>
        <v/>
      </c>
    </row>
    <row r="278" spans="1:10" ht="21.95" customHeight="1">
      <c r="A278" s="20" t="str">
        <f>VLOOKUP(E278,Q1.SL!F:M,8,FALSE)</f>
        <v/>
      </c>
      <c r="B278" s="36" t="str">
        <f>IFERROR(VLOOKUP(E278,Rec.!B:H,4,FALSE),"")</f>
        <v/>
      </c>
      <c r="C278" s="36" t="str">
        <f>IFERROR(VLOOKUP(E278,Rec.!B:H,5,FALSE),"")</f>
        <v/>
      </c>
      <c r="D278" s="20" t="str">
        <f>IFERROR(VLOOKUP(E278,Rec.!B:H,6,FALSE),"")</f>
        <v/>
      </c>
      <c r="E278" s="20" t="str">
        <f>IFERROR(VLOOKUP(ROW()-8,Q1.SL!A:O,6,FALSE),"")</f>
        <v/>
      </c>
      <c r="F278" s="20" t="str">
        <f>VLOOKUP(E278,Q1.SL!F:M,6,FALSE)</f>
        <v/>
      </c>
      <c r="G278" s="39" t="str">
        <f>IF(ROW()-8&gt;Inf.!$I$10,"",VLOOKUP(E278,Q1.SL!F:M,4,FALSE))</f>
        <v/>
      </c>
      <c r="H278" s="20" t="str">
        <f>IF(ROW()-8&gt;Inf.!$I$10,"",VLOOKUP(E278,Q1.SL!F:M,5,FALSE))</f>
        <v/>
      </c>
      <c r="I278" s="58"/>
      <c r="J278" t="str">
        <f t="shared" ca="1" si="4"/>
        <v/>
      </c>
    </row>
    <row r="279" spans="1:10" ht="21.95" customHeight="1">
      <c r="A279" s="20" t="str">
        <f>VLOOKUP(E279,Q1.SL!F:M,8,FALSE)</f>
        <v/>
      </c>
      <c r="B279" s="36" t="str">
        <f>IFERROR(VLOOKUP(E279,Rec.!B:H,4,FALSE),"")</f>
        <v/>
      </c>
      <c r="C279" s="36" t="str">
        <f>IFERROR(VLOOKUP(E279,Rec.!B:H,5,FALSE),"")</f>
        <v/>
      </c>
      <c r="D279" s="20" t="str">
        <f>IFERROR(VLOOKUP(E279,Rec.!B:H,6,FALSE),"")</f>
        <v/>
      </c>
      <c r="E279" s="20" t="str">
        <f>IFERROR(VLOOKUP(ROW()-8,Q1.SL!A:O,6,FALSE),"")</f>
        <v/>
      </c>
      <c r="F279" s="20" t="str">
        <f>VLOOKUP(E279,Q1.SL!F:M,6,FALSE)</f>
        <v/>
      </c>
      <c r="G279" s="39" t="str">
        <f>IF(ROW()-8&gt;Inf.!$I$10,"",VLOOKUP(E279,Q1.SL!F:M,4,FALSE))</f>
        <v/>
      </c>
      <c r="H279" s="20" t="str">
        <f>IF(ROW()-8&gt;Inf.!$I$10,"",VLOOKUP(E279,Q1.SL!F:M,5,FALSE))</f>
        <v/>
      </c>
      <c r="I279" s="58"/>
      <c r="J279" t="str">
        <f t="shared" ca="1" si="4"/>
        <v/>
      </c>
    </row>
    <row r="280" spans="1:10" ht="21.95" customHeight="1">
      <c r="A280" s="20" t="str">
        <f>VLOOKUP(E280,Q1.SL!F:M,8,FALSE)</f>
        <v/>
      </c>
      <c r="B280" s="36" t="str">
        <f>IFERROR(VLOOKUP(E280,Rec.!B:H,4,FALSE),"")</f>
        <v/>
      </c>
      <c r="C280" s="36" t="str">
        <f>IFERROR(VLOOKUP(E280,Rec.!B:H,5,FALSE),"")</f>
        <v/>
      </c>
      <c r="D280" s="20" t="str">
        <f>IFERROR(VLOOKUP(E280,Rec.!B:H,6,FALSE),"")</f>
        <v/>
      </c>
      <c r="E280" s="20" t="str">
        <f>IFERROR(VLOOKUP(ROW()-8,Q1.SL!A:O,6,FALSE),"")</f>
        <v/>
      </c>
      <c r="F280" s="20" t="str">
        <f>VLOOKUP(E280,Q1.SL!F:M,6,FALSE)</f>
        <v/>
      </c>
      <c r="G280" s="39" t="str">
        <f>IF(ROW()-8&gt;Inf.!$I$10,"",VLOOKUP(E280,Q1.SL!F:M,4,FALSE))</f>
        <v/>
      </c>
      <c r="H280" s="20" t="str">
        <f>IF(ROW()-8&gt;Inf.!$I$10,"",VLOOKUP(E280,Q1.SL!F:M,5,FALSE))</f>
        <v/>
      </c>
      <c r="I280" s="58"/>
      <c r="J280" t="str">
        <f t="shared" ca="1" si="4"/>
        <v/>
      </c>
    </row>
    <row r="281" spans="1:10" ht="21.95" customHeight="1">
      <c r="A281" s="20" t="str">
        <f>VLOOKUP(E281,Q1.SL!F:M,8,FALSE)</f>
        <v/>
      </c>
      <c r="B281" s="36" t="str">
        <f>IFERROR(VLOOKUP(E281,Rec.!B:H,4,FALSE),"")</f>
        <v/>
      </c>
      <c r="C281" s="36" t="str">
        <f>IFERROR(VLOOKUP(E281,Rec.!B:H,5,FALSE),"")</f>
        <v/>
      </c>
      <c r="D281" s="20" t="str">
        <f>IFERROR(VLOOKUP(E281,Rec.!B:H,6,FALSE),"")</f>
        <v/>
      </c>
      <c r="E281" s="20" t="str">
        <f>IFERROR(VLOOKUP(ROW()-8,Q1.SL!A:O,6,FALSE),"")</f>
        <v/>
      </c>
      <c r="F281" s="20" t="str">
        <f>VLOOKUP(E281,Q1.SL!F:M,6,FALSE)</f>
        <v/>
      </c>
      <c r="G281" s="39" t="str">
        <f>IF(ROW()-8&gt;Inf.!$I$10,"",VLOOKUP(E281,Q1.SL!F:M,4,FALSE))</f>
        <v/>
      </c>
      <c r="H281" s="20" t="str">
        <f>IF(ROW()-8&gt;Inf.!$I$10,"",VLOOKUP(E281,Q1.SL!F:M,5,FALSE))</f>
        <v/>
      </c>
      <c r="I281" s="58"/>
      <c r="J281" t="str">
        <f t="shared" ca="1" si="4"/>
        <v/>
      </c>
    </row>
    <row r="282" spans="1:10" ht="21.95" customHeight="1">
      <c r="A282" s="20" t="str">
        <f>VLOOKUP(E282,Q1.SL!F:M,8,FALSE)</f>
        <v/>
      </c>
      <c r="B282" s="36" t="str">
        <f>IFERROR(VLOOKUP(E282,Rec.!B:H,4,FALSE),"")</f>
        <v/>
      </c>
      <c r="C282" s="36" t="str">
        <f>IFERROR(VLOOKUP(E282,Rec.!B:H,5,FALSE),"")</f>
        <v/>
      </c>
      <c r="D282" s="20" t="str">
        <f>IFERROR(VLOOKUP(E282,Rec.!B:H,6,FALSE),"")</f>
        <v/>
      </c>
      <c r="E282" s="20" t="str">
        <f>IFERROR(VLOOKUP(ROW()-8,Q1.SL!A:O,6,FALSE),"")</f>
        <v/>
      </c>
      <c r="F282" s="20" t="str">
        <f>VLOOKUP(E282,Q1.SL!F:M,6,FALSE)</f>
        <v/>
      </c>
      <c r="G282" s="39" t="str">
        <f>IF(ROW()-8&gt;Inf.!$I$10,"",VLOOKUP(E282,Q1.SL!F:M,4,FALSE))</f>
        <v/>
      </c>
      <c r="H282" s="20" t="str">
        <f>IF(ROW()-8&gt;Inf.!$I$10,"",VLOOKUP(E282,Q1.SL!F:M,5,FALSE))</f>
        <v/>
      </c>
      <c r="I282" s="58"/>
      <c r="J282" t="str">
        <f t="shared" ca="1" si="4"/>
        <v/>
      </c>
    </row>
    <row r="283" spans="1:10" ht="21.95" customHeight="1">
      <c r="A283" s="20" t="str">
        <f>VLOOKUP(E283,Q1.SL!F:M,8,FALSE)</f>
        <v/>
      </c>
      <c r="B283" s="36" t="str">
        <f>IFERROR(VLOOKUP(E283,Rec.!B:H,4,FALSE),"")</f>
        <v/>
      </c>
      <c r="C283" s="36" t="str">
        <f>IFERROR(VLOOKUP(E283,Rec.!B:H,5,FALSE),"")</f>
        <v/>
      </c>
      <c r="D283" s="20" t="str">
        <f>IFERROR(VLOOKUP(E283,Rec.!B:H,6,FALSE),"")</f>
        <v/>
      </c>
      <c r="E283" s="20" t="str">
        <f>IFERROR(VLOOKUP(ROW()-8,Q1.SL!A:O,6,FALSE),"")</f>
        <v/>
      </c>
      <c r="F283" s="20" t="str">
        <f>VLOOKUP(E283,Q1.SL!F:M,6,FALSE)</f>
        <v/>
      </c>
      <c r="G283" s="39" t="str">
        <f>IF(ROW()-8&gt;Inf.!$I$10,"",VLOOKUP(E283,Q1.SL!F:M,4,FALSE))</f>
        <v/>
      </c>
      <c r="H283" s="20" t="str">
        <f>IF(ROW()-8&gt;Inf.!$I$10,"",VLOOKUP(E283,Q1.SL!F:M,5,FALSE))</f>
        <v/>
      </c>
      <c r="I283" s="58"/>
      <c r="J283" t="str">
        <f t="shared" ca="1" si="4"/>
        <v/>
      </c>
    </row>
    <row r="284" spans="1:10" ht="21.95" customHeight="1">
      <c r="A284" s="20" t="str">
        <f>VLOOKUP(E284,Q1.SL!F:M,8,FALSE)</f>
        <v/>
      </c>
      <c r="B284" s="36" t="str">
        <f>IFERROR(VLOOKUP(E284,Rec.!B:H,4,FALSE),"")</f>
        <v/>
      </c>
      <c r="C284" s="36" t="str">
        <f>IFERROR(VLOOKUP(E284,Rec.!B:H,5,FALSE),"")</f>
        <v/>
      </c>
      <c r="D284" s="20" t="str">
        <f>IFERROR(VLOOKUP(E284,Rec.!B:H,6,FALSE),"")</f>
        <v/>
      </c>
      <c r="E284" s="20" t="str">
        <f>IFERROR(VLOOKUP(ROW()-8,Q1.SL!A:O,6,FALSE),"")</f>
        <v/>
      </c>
      <c r="F284" s="20" t="str">
        <f>VLOOKUP(E284,Q1.SL!F:M,6,FALSE)</f>
        <v/>
      </c>
      <c r="G284" s="39" t="str">
        <f>IF(ROW()-8&gt;Inf.!$I$10,"",VLOOKUP(E284,Q1.SL!F:M,4,FALSE))</f>
        <v/>
      </c>
      <c r="H284" s="20" t="str">
        <f>IF(ROW()-8&gt;Inf.!$I$10,"",VLOOKUP(E284,Q1.SL!F:M,5,FALSE))</f>
        <v/>
      </c>
      <c r="I284" s="58"/>
      <c r="J284" t="str">
        <f t="shared" ca="1" si="4"/>
        <v/>
      </c>
    </row>
    <row r="285" spans="1:10" ht="21.95" customHeight="1">
      <c r="A285" s="20" t="str">
        <f>VLOOKUP(E285,Q1.SL!F:M,8,FALSE)</f>
        <v/>
      </c>
      <c r="B285" s="36" t="str">
        <f>IFERROR(VLOOKUP(E285,Rec.!B:H,4,FALSE),"")</f>
        <v/>
      </c>
      <c r="C285" s="36" t="str">
        <f>IFERROR(VLOOKUP(E285,Rec.!B:H,5,FALSE),"")</f>
        <v/>
      </c>
      <c r="D285" s="20" t="str">
        <f>IFERROR(VLOOKUP(E285,Rec.!B:H,6,FALSE),"")</f>
        <v/>
      </c>
      <c r="E285" s="20" t="str">
        <f>IFERROR(VLOOKUP(ROW()-8,Q1.SL!A:O,6,FALSE),"")</f>
        <v/>
      </c>
      <c r="F285" s="20" t="str">
        <f>VLOOKUP(E285,Q1.SL!F:M,6,FALSE)</f>
        <v/>
      </c>
      <c r="G285" s="39" t="str">
        <f>IF(ROW()-8&gt;Inf.!$I$10,"",VLOOKUP(E285,Q1.SL!F:M,4,FALSE))</f>
        <v/>
      </c>
      <c r="H285" s="20" t="str">
        <f>IF(ROW()-8&gt;Inf.!$I$10,"",VLOOKUP(E285,Q1.SL!F:M,5,FALSE))</f>
        <v/>
      </c>
      <c r="I285" s="58"/>
      <c r="J285" t="str">
        <f t="shared" ca="1" si="4"/>
        <v/>
      </c>
    </row>
    <row r="286" spans="1:10" ht="21.95" customHeight="1">
      <c r="A286" s="20" t="str">
        <f>VLOOKUP(E286,Q1.SL!F:M,8,FALSE)</f>
        <v/>
      </c>
      <c r="B286" s="36" t="str">
        <f>IFERROR(VLOOKUP(E286,Rec.!B:H,4,FALSE),"")</f>
        <v/>
      </c>
      <c r="C286" s="36" t="str">
        <f>IFERROR(VLOOKUP(E286,Rec.!B:H,5,FALSE),"")</f>
        <v/>
      </c>
      <c r="D286" s="20" t="str">
        <f>IFERROR(VLOOKUP(E286,Rec.!B:H,6,FALSE),"")</f>
        <v/>
      </c>
      <c r="E286" s="20" t="str">
        <f>IFERROR(VLOOKUP(ROW()-8,Q1.SL!A:O,6,FALSE),"")</f>
        <v/>
      </c>
      <c r="F286" s="20" t="str">
        <f>VLOOKUP(E286,Q1.SL!F:M,6,FALSE)</f>
        <v/>
      </c>
      <c r="G286" s="39" t="str">
        <f>IF(ROW()-8&gt;Inf.!$I$10,"",VLOOKUP(E286,Q1.SL!F:M,4,FALSE))</f>
        <v/>
      </c>
      <c r="H286" s="20" t="str">
        <f>IF(ROW()-8&gt;Inf.!$I$10,"",VLOOKUP(E286,Q1.SL!F:M,5,FALSE))</f>
        <v/>
      </c>
      <c r="I286" s="58"/>
      <c r="J286" t="str">
        <f t="shared" ca="1" si="4"/>
        <v/>
      </c>
    </row>
    <row r="287" spans="1:10" ht="21.95" customHeight="1">
      <c r="A287" s="20" t="str">
        <f>VLOOKUP(E287,Q1.SL!F:M,8,FALSE)</f>
        <v/>
      </c>
      <c r="B287" s="36" t="str">
        <f>IFERROR(VLOOKUP(E287,Rec.!B:H,4,FALSE),"")</f>
        <v/>
      </c>
      <c r="C287" s="36" t="str">
        <f>IFERROR(VLOOKUP(E287,Rec.!B:H,5,FALSE),"")</f>
        <v/>
      </c>
      <c r="D287" s="20" t="str">
        <f>IFERROR(VLOOKUP(E287,Rec.!B:H,6,FALSE),"")</f>
        <v/>
      </c>
      <c r="E287" s="20" t="str">
        <f>IFERROR(VLOOKUP(ROW()-8,Q1.SL!A:O,6,FALSE),"")</f>
        <v/>
      </c>
      <c r="F287" s="20" t="str">
        <f>VLOOKUP(E287,Q1.SL!F:M,6,FALSE)</f>
        <v/>
      </c>
      <c r="G287" s="39" t="str">
        <f>IF(ROW()-8&gt;Inf.!$I$10,"",VLOOKUP(E287,Q1.SL!F:M,4,FALSE))</f>
        <v/>
      </c>
      <c r="H287" s="20" t="str">
        <f>IF(ROW()-8&gt;Inf.!$I$10,"",VLOOKUP(E287,Q1.SL!F:M,5,FALSE))</f>
        <v/>
      </c>
      <c r="I287" s="58"/>
      <c r="J287" t="str">
        <f t="shared" ca="1" si="4"/>
        <v/>
      </c>
    </row>
    <row r="288" spans="1:10" ht="21.95" customHeight="1">
      <c r="A288" s="20" t="str">
        <f>VLOOKUP(E288,Q1.SL!F:M,8,FALSE)</f>
        <v/>
      </c>
      <c r="B288" s="36" t="str">
        <f>IFERROR(VLOOKUP(E288,Rec.!B:H,4,FALSE),"")</f>
        <v/>
      </c>
      <c r="C288" s="36" t="str">
        <f>IFERROR(VLOOKUP(E288,Rec.!B:H,5,FALSE),"")</f>
        <v/>
      </c>
      <c r="D288" s="20" t="str">
        <f>IFERROR(VLOOKUP(E288,Rec.!B:H,6,FALSE),"")</f>
        <v/>
      </c>
      <c r="E288" s="20" t="str">
        <f>IFERROR(VLOOKUP(ROW()-8,Q1.SL!A:O,6,FALSE),"")</f>
        <v/>
      </c>
      <c r="F288" s="20" t="str">
        <f>VLOOKUP(E288,Q1.SL!F:M,6,FALSE)</f>
        <v/>
      </c>
      <c r="G288" s="39" t="str">
        <f>IF(ROW()-8&gt;Inf.!$I$10,"",VLOOKUP(E288,Q1.SL!F:M,4,FALSE))</f>
        <v/>
      </c>
      <c r="H288" s="20" t="str">
        <f>IF(ROW()-8&gt;Inf.!$I$10,"",VLOOKUP(E288,Q1.SL!F:M,5,FALSE))</f>
        <v/>
      </c>
      <c r="I288" s="58"/>
      <c r="J288" t="str">
        <f t="shared" ca="1" si="4"/>
        <v/>
      </c>
    </row>
    <row r="289" spans="1:10" ht="21.95" customHeight="1">
      <c r="A289" s="20" t="str">
        <f>VLOOKUP(E289,Q1.SL!F:M,8,FALSE)</f>
        <v/>
      </c>
      <c r="B289" s="36" t="str">
        <f>IFERROR(VLOOKUP(E289,Rec.!B:H,4,FALSE),"")</f>
        <v/>
      </c>
      <c r="C289" s="36" t="str">
        <f>IFERROR(VLOOKUP(E289,Rec.!B:H,5,FALSE),"")</f>
        <v/>
      </c>
      <c r="D289" s="20" t="str">
        <f>IFERROR(VLOOKUP(E289,Rec.!B:H,6,FALSE),"")</f>
        <v/>
      </c>
      <c r="E289" s="20" t="str">
        <f>IFERROR(VLOOKUP(ROW()-8,Q1.SL!A:O,6,FALSE),"")</f>
        <v/>
      </c>
      <c r="F289" s="20" t="str">
        <f>VLOOKUP(E289,Q1.SL!F:M,6,FALSE)</f>
        <v/>
      </c>
      <c r="G289" s="39" t="str">
        <f>IF(ROW()-8&gt;Inf.!$I$10,"",VLOOKUP(E289,Q1.SL!F:M,4,FALSE))</f>
        <v/>
      </c>
      <c r="H289" s="20" t="str">
        <f>IF(ROW()-8&gt;Inf.!$I$10,"",VLOOKUP(E289,Q1.SL!F:M,5,FALSE))</f>
        <v/>
      </c>
      <c r="I289" s="58"/>
      <c r="J289" t="str">
        <f t="shared" ca="1" si="4"/>
        <v/>
      </c>
    </row>
    <row r="290" spans="1:10" ht="21.95" customHeight="1">
      <c r="A290" s="20" t="str">
        <f>VLOOKUP(E290,Q1.SL!F:M,8,FALSE)</f>
        <v/>
      </c>
      <c r="B290" s="36" t="str">
        <f>IFERROR(VLOOKUP(E290,Rec.!B:H,4,FALSE),"")</f>
        <v/>
      </c>
      <c r="C290" s="36" t="str">
        <f>IFERROR(VLOOKUP(E290,Rec.!B:H,5,FALSE),"")</f>
        <v/>
      </c>
      <c r="D290" s="20" t="str">
        <f>IFERROR(VLOOKUP(E290,Rec.!B:H,6,FALSE),"")</f>
        <v/>
      </c>
      <c r="E290" s="20" t="str">
        <f>IFERROR(VLOOKUP(ROW()-8,Q1.SL!A:O,6,FALSE),"")</f>
        <v/>
      </c>
      <c r="F290" s="20" t="str">
        <f>VLOOKUP(E290,Q1.SL!F:M,6,FALSE)</f>
        <v/>
      </c>
      <c r="G290" s="39" t="str">
        <f>IF(ROW()-8&gt;Inf.!$I$10,"",VLOOKUP(E290,Q1.SL!F:M,4,FALSE))</f>
        <v/>
      </c>
      <c r="H290" s="20" t="str">
        <f>IF(ROW()-8&gt;Inf.!$I$10,"",VLOOKUP(E290,Q1.SL!F:M,5,FALSE))</f>
        <v/>
      </c>
      <c r="I290" s="58"/>
      <c r="J290" t="str">
        <f t="shared" ca="1" si="4"/>
        <v/>
      </c>
    </row>
    <row r="291" spans="1:10" ht="21.95" customHeight="1">
      <c r="A291" s="20" t="str">
        <f>VLOOKUP(E291,Q1.SL!F:M,8,FALSE)</f>
        <v/>
      </c>
      <c r="B291" s="36" t="str">
        <f>IFERROR(VLOOKUP(E291,Rec.!B:H,4,FALSE),"")</f>
        <v/>
      </c>
      <c r="C291" s="36" t="str">
        <f>IFERROR(VLOOKUP(E291,Rec.!B:H,5,FALSE),"")</f>
        <v/>
      </c>
      <c r="D291" s="20" t="str">
        <f>IFERROR(VLOOKUP(E291,Rec.!B:H,6,FALSE),"")</f>
        <v/>
      </c>
      <c r="E291" s="20" t="str">
        <f>IFERROR(VLOOKUP(ROW()-8,Q1.SL!A:O,6,FALSE),"")</f>
        <v/>
      </c>
      <c r="F291" s="20" t="str">
        <f>VLOOKUP(E291,Q1.SL!F:M,6,FALSE)</f>
        <v/>
      </c>
      <c r="G291" s="39" t="str">
        <f>IF(ROW()-8&gt;Inf.!$I$10,"",VLOOKUP(E291,Q1.SL!F:M,4,FALSE))</f>
        <v/>
      </c>
      <c r="H291" s="20" t="str">
        <f>IF(ROW()-8&gt;Inf.!$I$10,"",VLOOKUP(E291,Q1.SL!F:M,5,FALSE))</f>
        <v/>
      </c>
      <c r="I291" s="58"/>
      <c r="J291" t="str">
        <f t="shared" ca="1" si="4"/>
        <v/>
      </c>
    </row>
    <row r="292" spans="1:10" ht="21.95" customHeight="1">
      <c r="A292" s="20" t="str">
        <f>VLOOKUP(E292,Q1.SL!F:M,8,FALSE)</f>
        <v/>
      </c>
      <c r="B292" s="36" t="str">
        <f>IFERROR(VLOOKUP(E292,Rec.!B:H,4,FALSE),"")</f>
        <v/>
      </c>
      <c r="C292" s="36" t="str">
        <f>IFERROR(VLOOKUP(E292,Rec.!B:H,5,FALSE),"")</f>
        <v/>
      </c>
      <c r="D292" s="20" t="str">
        <f>IFERROR(VLOOKUP(E292,Rec.!B:H,6,FALSE),"")</f>
        <v/>
      </c>
      <c r="E292" s="20" t="str">
        <f>IFERROR(VLOOKUP(ROW()-8,Q1.SL!A:O,6,FALSE),"")</f>
        <v/>
      </c>
      <c r="F292" s="20" t="str">
        <f>VLOOKUP(E292,Q1.SL!F:M,6,FALSE)</f>
        <v/>
      </c>
      <c r="G292" s="39" t="str">
        <f>IF(ROW()-8&gt;Inf.!$I$10,"",VLOOKUP(E292,Q1.SL!F:M,4,FALSE))</f>
        <v/>
      </c>
      <c r="H292" s="20" t="str">
        <f>IF(ROW()-8&gt;Inf.!$I$10,"",VLOOKUP(E292,Q1.SL!F:M,5,FALSE))</f>
        <v/>
      </c>
      <c r="I292" s="58"/>
      <c r="J292" t="str">
        <f t="shared" ca="1" si="4"/>
        <v/>
      </c>
    </row>
    <row r="293" spans="1:10" ht="21.95" customHeight="1">
      <c r="A293" s="20" t="str">
        <f>VLOOKUP(E293,Q1.SL!F:M,8,FALSE)</f>
        <v/>
      </c>
      <c r="B293" s="36" t="str">
        <f>IFERROR(VLOOKUP(E293,Rec.!B:H,4,FALSE),"")</f>
        <v/>
      </c>
      <c r="C293" s="36" t="str">
        <f>IFERROR(VLOOKUP(E293,Rec.!B:H,5,FALSE),"")</f>
        <v/>
      </c>
      <c r="D293" s="20" t="str">
        <f>IFERROR(VLOOKUP(E293,Rec.!B:H,6,FALSE),"")</f>
        <v/>
      </c>
      <c r="E293" s="20" t="str">
        <f>IFERROR(VLOOKUP(ROW()-8,Q1.SL!A:O,6,FALSE),"")</f>
        <v/>
      </c>
      <c r="F293" s="20" t="str">
        <f>VLOOKUP(E293,Q1.SL!F:M,6,FALSE)</f>
        <v/>
      </c>
      <c r="G293" s="39" t="str">
        <f>IF(ROW()-8&gt;Inf.!$I$10,"",VLOOKUP(E293,Q1.SL!F:M,4,FALSE))</f>
        <v/>
      </c>
      <c r="H293" s="20" t="str">
        <f>IF(ROW()-8&gt;Inf.!$I$10,"",VLOOKUP(E293,Q1.SL!F:M,5,FALSE))</f>
        <v/>
      </c>
      <c r="I293" s="58"/>
      <c r="J293" t="str">
        <f t="shared" ca="1" si="4"/>
        <v/>
      </c>
    </row>
    <row r="294" spans="1:10" ht="21.95" customHeight="1">
      <c r="A294" s="20" t="str">
        <f>VLOOKUP(E294,Q1.SL!F:M,8,FALSE)</f>
        <v/>
      </c>
      <c r="B294" s="36" t="str">
        <f>IFERROR(VLOOKUP(E294,Rec.!B:H,4,FALSE),"")</f>
        <v/>
      </c>
      <c r="C294" s="36" t="str">
        <f>IFERROR(VLOOKUP(E294,Rec.!B:H,5,FALSE),"")</f>
        <v/>
      </c>
      <c r="D294" s="20" t="str">
        <f>IFERROR(VLOOKUP(E294,Rec.!B:H,6,FALSE),"")</f>
        <v/>
      </c>
      <c r="E294" s="20" t="str">
        <f>IFERROR(VLOOKUP(ROW()-8,Q1.SL!A:O,6,FALSE),"")</f>
        <v/>
      </c>
      <c r="F294" s="20" t="str">
        <f>VLOOKUP(E294,Q1.SL!F:M,6,FALSE)</f>
        <v/>
      </c>
      <c r="G294" s="39" t="str">
        <f>IF(ROW()-8&gt;Inf.!$I$10,"",VLOOKUP(E294,Q1.SL!F:M,4,FALSE))</f>
        <v/>
      </c>
      <c r="H294" s="20" t="str">
        <f>IF(ROW()-8&gt;Inf.!$I$10,"",VLOOKUP(E294,Q1.SL!F:M,5,FALSE))</f>
        <v/>
      </c>
      <c r="I294" s="58"/>
      <c r="J294" t="str">
        <f t="shared" ca="1" si="4"/>
        <v/>
      </c>
    </row>
    <row r="295" spans="1:10" ht="21.95" customHeight="1">
      <c r="A295" s="20" t="str">
        <f>VLOOKUP(E295,Q1.SL!F:M,8,FALSE)</f>
        <v/>
      </c>
      <c r="B295" s="36" t="str">
        <f>IFERROR(VLOOKUP(E295,Rec.!B:H,4,FALSE),"")</f>
        <v/>
      </c>
      <c r="C295" s="36" t="str">
        <f>IFERROR(VLOOKUP(E295,Rec.!B:H,5,FALSE),"")</f>
        <v/>
      </c>
      <c r="D295" s="20" t="str">
        <f>IFERROR(VLOOKUP(E295,Rec.!B:H,6,FALSE),"")</f>
        <v/>
      </c>
      <c r="E295" s="20" t="str">
        <f>IFERROR(VLOOKUP(ROW()-8,Q1.SL!A:O,6,FALSE),"")</f>
        <v/>
      </c>
      <c r="F295" s="20" t="str">
        <f>VLOOKUP(E295,Q1.SL!F:M,6,FALSE)</f>
        <v/>
      </c>
      <c r="G295" s="39" t="str">
        <f>IF(ROW()-8&gt;Inf.!$I$10,"",VLOOKUP(E295,Q1.SL!F:M,4,FALSE))</f>
        <v/>
      </c>
      <c r="H295" s="20" t="str">
        <f>IF(ROW()-8&gt;Inf.!$I$10,"",VLOOKUP(E295,Q1.SL!F:M,5,FALSE))</f>
        <v/>
      </c>
      <c r="I295" s="58"/>
      <c r="J295" t="str">
        <f t="shared" ca="1" si="4"/>
        <v/>
      </c>
    </row>
    <row r="296" spans="1:10" ht="21.95" customHeight="1">
      <c r="A296" s="20" t="str">
        <f>VLOOKUP(E296,Q1.SL!F:M,8,FALSE)</f>
        <v/>
      </c>
      <c r="B296" s="36" t="str">
        <f>IFERROR(VLOOKUP(E296,Rec.!B:H,4,FALSE),"")</f>
        <v/>
      </c>
      <c r="C296" s="36" t="str">
        <f>IFERROR(VLOOKUP(E296,Rec.!B:H,5,FALSE),"")</f>
        <v/>
      </c>
      <c r="D296" s="20" t="str">
        <f>IFERROR(VLOOKUP(E296,Rec.!B:H,6,FALSE),"")</f>
        <v/>
      </c>
      <c r="E296" s="20" t="str">
        <f>IFERROR(VLOOKUP(ROW()-8,Q1.SL!A:O,6,FALSE),"")</f>
        <v/>
      </c>
      <c r="F296" s="20" t="str">
        <f>VLOOKUP(E296,Q1.SL!F:M,6,FALSE)</f>
        <v/>
      </c>
      <c r="G296" s="39" t="str">
        <f>IF(ROW()-8&gt;Inf.!$I$10,"",VLOOKUP(E296,Q1.SL!F:M,4,FALSE))</f>
        <v/>
      </c>
      <c r="H296" s="20" t="str">
        <f>IF(ROW()-8&gt;Inf.!$I$10,"",VLOOKUP(E296,Q1.SL!F:M,5,FALSE))</f>
        <v/>
      </c>
      <c r="I296" s="58"/>
      <c r="J296" t="str">
        <f t="shared" ca="1" si="4"/>
        <v/>
      </c>
    </row>
    <row r="297" spans="1:10" ht="21.95" customHeight="1">
      <c r="A297" s="20" t="str">
        <f>VLOOKUP(E297,Q1.SL!F:M,8,FALSE)</f>
        <v/>
      </c>
      <c r="B297" s="36" t="str">
        <f>IFERROR(VLOOKUP(E297,Rec.!B:H,4,FALSE),"")</f>
        <v/>
      </c>
      <c r="C297" s="36" t="str">
        <f>IFERROR(VLOOKUP(E297,Rec.!B:H,5,FALSE),"")</f>
        <v/>
      </c>
      <c r="D297" s="20" t="str">
        <f>IFERROR(VLOOKUP(E297,Rec.!B:H,6,FALSE),"")</f>
        <v/>
      </c>
      <c r="E297" s="20" t="str">
        <f>IFERROR(VLOOKUP(ROW()-8,Q1.SL!A:O,6,FALSE),"")</f>
        <v/>
      </c>
      <c r="F297" s="20" t="str">
        <f>VLOOKUP(E297,Q1.SL!F:M,6,FALSE)</f>
        <v/>
      </c>
      <c r="G297" s="39" t="str">
        <f>IF(ROW()-8&gt;Inf.!$I$10,"",VLOOKUP(E297,Q1.SL!F:M,4,FALSE))</f>
        <v/>
      </c>
      <c r="H297" s="20" t="str">
        <f>IF(ROW()-8&gt;Inf.!$I$10,"",VLOOKUP(E297,Q1.SL!F:M,5,FALSE))</f>
        <v/>
      </c>
      <c r="I297" s="58"/>
      <c r="J297" t="str">
        <f t="shared" ca="1" si="4"/>
        <v/>
      </c>
    </row>
    <row r="298" spans="1:10" ht="21.95" customHeight="1">
      <c r="A298" s="20" t="str">
        <f>VLOOKUP(E298,Q1.SL!F:M,8,FALSE)</f>
        <v/>
      </c>
      <c r="B298" s="36" t="str">
        <f>IFERROR(VLOOKUP(E298,Rec.!B:H,4,FALSE),"")</f>
        <v/>
      </c>
      <c r="C298" s="36" t="str">
        <f>IFERROR(VLOOKUP(E298,Rec.!B:H,5,FALSE),"")</f>
        <v/>
      </c>
      <c r="D298" s="20" t="str">
        <f>IFERROR(VLOOKUP(E298,Rec.!B:H,6,FALSE),"")</f>
        <v/>
      </c>
      <c r="E298" s="20" t="str">
        <f>IFERROR(VLOOKUP(ROW()-8,Q1.SL!A:O,6,FALSE),"")</f>
        <v/>
      </c>
      <c r="F298" s="20" t="str">
        <f>VLOOKUP(E298,Q1.SL!F:M,6,FALSE)</f>
        <v/>
      </c>
      <c r="G298" s="39" t="str">
        <f>IF(ROW()-8&gt;Inf.!$I$10,"",VLOOKUP(E298,Q1.SL!F:M,4,FALSE))</f>
        <v/>
      </c>
      <c r="H298" s="20" t="str">
        <f>IF(ROW()-8&gt;Inf.!$I$10,"",VLOOKUP(E298,Q1.SL!F:M,5,FALSE))</f>
        <v/>
      </c>
      <c r="I298" s="58"/>
      <c r="J298" t="str">
        <f t="shared" ca="1" si="4"/>
        <v/>
      </c>
    </row>
    <row r="299" spans="1:10" ht="21.95" customHeight="1">
      <c r="A299" s="20" t="str">
        <f>VLOOKUP(E299,Q1.SL!F:M,8,FALSE)</f>
        <v/>
      </c>
      <c r="B299" s="36" t="str">
        <f>IFERROR(VLOOKUP(E299,Rec.!B:H,4,FALSE),"")</f>
        <v/>
      </c>
      <c r="C299" s="36" t="str">
        <f>IFERROR(VLOOKUP(E299,Rec.!B:H,5,FALSE),"")</f>
        <v/>
      </c>
      <c r="D299" s="20" t="str">
        <f>IFERROR(VLOOKUP(E299,Rec.!B:H,6,FALSE),"")</f>
        <v/>
      </c>
      <c r="E299" s="20" t="str">
        <f>IFERROR(VLOOKUP(ROW()-8,Q1.SL!A:O,6,FALSE),"")</f>
        <v/>
      </c>
      <c r="F299" s="20" t="str">
        <f>VLOOKUP(E299,Q1.SL!F:M,6,FALSE)</f>
        <v/>
      </c>
      <c r="G299" s="39" t="str">
        <f>IF(ROW()-8&gt;Inf.!$I$10,"",VLOOKUP(E299,Q1.SL!F:M,4,FALSE))</f>
        <v/>
      </c>
      <c r="H299" s="20" t="str">
        <f>IF(ROW()-8&gt;Inf.!$I$10,"",VLOOKUP(E299,Q1.SL!F:M,5,FALSE))</f>
        <v/>
      </c>
      <c r="I299" s="58"/>
      <c r="J299" t="str">
        <f t="shared" ca="1" si="4"/>
        <v/>
      </c>
    </row>
    <row r="300" spans="1:10" ht="21.95" customHeight="1">
      <c r="A300" s="20" t="str">
        <f>VLOOKUP(E300,Q1.SL!F:M,8,FALSE)</f>
        <v/>
      </c>
      <c r="B300" s="36" t="str">
        <f>IFERROR(VLOOKUP(E300,Rec.!B:H,4,FALSE),"")</f>
        <v/>
      </c>
      <c r="C300" s="36" t="str">
        <f>IFERROR(VLOOKUP(E300,Rec.!B:H,5,FALSE),"")</f>
        <v/>
      </c>
      <c r="D300" s="20" t="str">
        <f>IFERROR(VLOOKUP(E300,Rec.!B:H,6,FALSE),"")</f>
        <v/>
      </c>
      <c r="E300" s="20" t="str">
        <f>IFERROR(VLOOKUP(ROW()-8,Q1.SL!A:O,6,FALSE),"")</f>
        <v/>
      </c>
      <c r="F300" s="20" t="str">
        <f>VLOOKUP(E300,Q1.SL!F:M,6,FALSE)</f>
        <v/>
      </c>
      <c r="G300" s="39" t="str">
        <f>IF(ROW()-8&gt;Inf.!$I$10,"",VLOOKUP(E300,Q1.SL!F:M,4,FALSE))</f>
        <v/>
      </c>
      <c r="H300" s="20" t="str">
        <f>IF(ROW()-8&gt;Inf.!$I$10,"",VLOOKUP(E300,Q1.SL!F:M,5,FALSE))</f>
        <v/>
      </c>
      <c r="I300" s="58"/>
      <c r="J300" t="str">
        <f t="shared" ca="1" si="4"/>
        <v/>
      </c>
    </row>
    <row r="301" spans="1:10" ht="21.95" customHeight="1">
      <c r="A301" s="20" t="str">
        <f>VLOOKUP(E301,Q1.SL!F:M,8,FALSE)</f>
        <v/>
      </c>
      <c r="B301" s="36" t="str">
        <f>IFERROR(VLOOKUP(E301,Rec.!B:H,4,FALSE),"")</f>
        <v/>
      </c>
      <c r="C301" s="36" t="str">
        <f>IFERROR(VLOOKUP(E301,Rec.!B:H,5,FALSE),"")</f>
        <v/>
      </c>
      <c r="D301" s="20" t="str">
        <f>IFERROR(VLOOKUP(E301,Rec.!B:H,6,FALSE),"")</f>
        <v/>
      </c>
      <c r="E301" s="20" t="str">
        <f>IFERROR(VLOOKUP(ROW()-8,Q1.SL!A:O,6,FALSE),"")</f>
        <v/>
      </c>
      <c r="F301" s="20" t="str">
        <f>VLOOKUP(E301,Q1.SL!F:M,6,FALSE)</f>
        <v/>
      </c>
      <c r="G301" s="39" t="str">
        <f>IF(ROW()-8&gt;Inf.!$I$10,"",VLOOKUP(E301,Q1.SL!F:M,4,FALSE))</f>
        <v/>
      </c>
      <c r="H301" s="20" t="str">
        <f>IF(ROW()-8&gt;Inf.!$I$10,"",VLOOKUP(E301,Q1.SL!F:M,5,FALSE))</f>
        <v/>
      </c>
      <c r="I301" s="58"/>
      <c r="J301" t="str">
        <f t="shared" ca="1" si="4"/>
        <v/>
      </c>
    </row>
    <row r="302" spans="1:10" ht="21.95" customHeight="1">
      <c r="A302" s="20" t="str">
        <f>VLOOKUP(E302,Q1.SL!F:M,8,FALSE)</f>
        <v/>
      </c>
      <c r="B302" s="36" t="str">
        <f>IFERROR(VLOOKUP(E302,Rec.!B:H,4,FALSE),"")</f>
        <v/>
      </c>
      <c r="C302" s="36" t="str">
        <f>IFERROR(VLOOKUP(E302,Rec.!B:H,5,FALSE),"")</f>
        <v/>
      </c>
      <c r="D302" s="20" t="str">
        <f>IFERROR(VLOOKUP(E302,Rec.!B:H,6,FALSE),"")</f>
        <v/>
      </c>
      <c r="E302" s="20" t="str">
        <f>IFERROR(VLOOKUP(ROW()-8,Q1.SL!A:O,6,FALSE),"")</f>
        <v/>
      </c>
      <c r="F302" s="20" t="str">
        <f>VLOOKUP(E302,Q1.SL!F:M,6,FALSE)</f>
        <v/>
      </c>
      <c r="G302" s="39" t="str">
        <f>IF(ROW()-8&gt;Inf.!$I$10,"",VLOOKUP(E302,Q1.SL!F:M,4,FALSE))</f>
        <v/>
      </c>
      <c r="H302" s="20" t="str">
        <f>IF(ROW()-8&gt;Inf.!$I$10,"",VLOOKUP(E302,Q1.SL!F:M,5,FALSE))</f>
        <v/>
      </c>
      <c r="I302" s="58"/>
      <c r="J302" t="str">
        <f t="shared" ca="1" si="4"/>
        <v/>
      </c>
    </row>
    <row r="303" spans="1:10" ht="21.95" customHeight="1">
      <c r="A303" s="20" t="str">
        <f>VLOOKUP(E303,Q1.SL!F:M,8,FALSE)</f>
        <v/>
      </c>
      <c r="B303" s="36" t="str">
        <f>IFERROR(VLOOKUP(E303,Rec.!B:H,4,FALSE),"")</f>
        <v/>
      </c>
      <c r="C303" s="36" t="str">
        <f>IFERROR(VLOOKUP(E303,Rec.!B:H,5,FALSE),"")</f>
        <v/>
      </c>
      <c r="D303" s="20" t="str">
        <f>IFERROR(VLOOKUP(E303,Rec.!B:H,6,FALSE),"")</f>
        <v/>
      </c>
      <c r="E303" s="20" t="str">
        <f>IFERROR(VLOOKUP(ROW()-8,Q1.SL!A:O,6,FALSE),"")</f>
        <v/>
      </c>
      <c r="F303" s="20" t="str">
        <f>VLOOKUP(E303,Q1.SL!F:M,6,FALSE)</f>
        <v/>
      </c>
      <c r="G303" s="39" t="str">
        <f>IF(ROW()-8&gt;Inf.!$I$10,"",VLOOKUP(E303,Q1.SL!F:M,4,FALSE))</f>
        <v/>
      </c>
      <c r="H303" s="20" t="str">
        <f>IF(ROW()-8&gt;Inf.!$I$10,"",VLOOKUP(E303,Q1.SL!F:M,5,FALSE))</f>
        <v/>
      </c>
      <c r="I303" s="58"/>
      <c r="J303" t="str">
        <f t="shared" ca="1" si="4"/>
        <v/>
      </c>
    </row>
    <row r="304" spans="1:10" ht="21.95" customHeight="1">
      <c r="A304" s="20" t="str">
        <f>VLOOKUP(E304,Q1.SL!F:M,8,FALSE)</f>
        <v/>
      </c>
      <c r="B304" s="36" t="str">
        <f>IFERROR(VLOOKUP(E304,Rec.!B:H,4,FALSE),"")</f>
        <v/>
      </c>
      <c r="C304" s="36" t="str">
        <f>IFERROR(VLOOKUP(E304,Rec.!B:H,5,FALSE),"")</f>
        <v/>
      </c>
      <c r="D304" s="20" t="str">
        <f>IFERROR(VLOOKUP(E304,Rec.!B:H,6,FALSE),"")</f>
        <v/>
      </c>
      <c r="E304" s="20" t="str">
        <f>IFERROR(VLOOKUP(ROW()-8,Q1.SL!A:O,6,FALSE),"")</f>
        <v/>
      </c>
      <c r="F304" s="20" t="str">
        <f>VLOOKUP(E304,Q1.SL!F:M,6,FALSE)</f>
        <v/>
      </c>
      <c r="G304" s="39" t="str">
        <f>IF(ROW()-8&gt;Inf.!$I$10,"",VLOOKUP(E304,Q1.SL!F:M,4,FALSE))</f>
        <v/>
      </c>
      <c r="H304" s="20" t="str">
        <f>IF(ROW()-8&gt;Inf.!$I$10,"",VLOOKUP(E304,Q1.SL!F:M,5,FALSE))</f>
        <v/>
      </c>
      <c r="I304" s="58"/>
      <c r="J304" t="str">
        <f t="shared" ca="1" si="4"/>
        <v/>
      </c>
    </row>
    <row r="305" spans="1:10" ht="21.95" customHeight="1">
      <c r="A305" s="20" t="str">
        <f>VLOOKUP(E305,Q1.SL!F:M,8,FALSE)</f>
        <v/>
      </c>
      <c r="B305" s="36" t="str">
        <f>IFERROR(VLOOKUP(E305,Rec.!B:H,4,FALSE),"")</f>
        <v/>
      </c>
      <c r="C305" s="36" t="str">
        <f>IFERROR(VLOOKUP(E305,Rec.!B:H,5,FALSE),"")</f>
        <v/>
      </c>
      <c r="D305" s="20" t="str">
        <f>IFERROR(VLOOKUP(E305,Rec.!B:H,6,FALSE),"")</f>
        <v/>
      </c>
      <c r="E305" s="20" t="str">
        <f>IFERROR(VLOOKUP(ROW()-8,Q1.SL!A:O,6,FALSE),"")</f>
        <v/>
      </c>
      <c r="F305" s="20" t="str">
        <f>VLOOKUP(E305,Q1.SL!F:M,6,FALSE)</f>
        <v/>
      </c>
      <c r="G305" s="39" t="str">
        <f>IF(ROW()-8&gt;Inf.!$I$10,"",VLOOKUP(E305,Q1.SL!F:M,4,FALSE))</f>
        <v/>
      </c>
      <c r="H305" s="20" t="str">
        <f>IF(ROW()-8&gt;Inf.!$I$10,"",VLOOKUP(E305,Q1.SL!F:M,5,FALSE))</f>
        <v/>
      </c>
      <c r="I305" s="58"/>
      <c r="J305" t="str">
        <f t="shared" ca="1" si="4"/>
        <v/>
      </c>
    </row>
    <row r="306" spans="1:10" ht="21.95" customHeight="1">
      <c r="A306" s="20" t="str">
        <f>VLOOKUP(E306,Q1.SL!F:M,8,FALSE)</f>
        <v/>
      </c>
      <c r="B306" s="36" t="str">
        <f>IFERROR(VLOOKUP(E306,Rec.!B:H,4,FALSE),"")</f>
        <v/>
      </c>
      <c r="C306" s="36" t="str">
        <f>IFERROR(VLOOKUP(E306,Rec.!B:H,5,FALSE),"")</f>
        <v/>
      </c>
      <c r="D306" s="20" t="str">
        <f>IFERROR(VLOOKUP(E306,Rec.!B:H,6,FALSE),"")</f>
        <v/>
      </c>
      <c r="E306" s="20" t="str">
        <f>IFERROR(VLOOKUP(ROW()-8,Q1.SL!A:O,6,FALSE),"")</f>
        <v/>
      </c>
      <c r="F306" s="20" t="str">
        <f>VLOOKUP(E306,Q1.SL!F:M,6,FALSE)</f>
        <v/>
      </c>
      <c r="G306" s="39" t="str">
        <f>IF(ROW()-8&gt;Inf.!$I$10,"",VLOOKUP(E306,Q1.SL!F:M,4,FALSE))</f>
        <v/>
      </c>
      <c r="H306" s="20" t="str">
        <f>IF(ROW()-8&gt;Inf.!$I$10,"",VLOOKUP(E306,Q1.SL!F:M,5,FALSE))</f>
        <v/>
      </c>
      <c r="I306" s="58"/>
      <c r="J306" t="str">
        <f t="shared" ca="1" si="4"/>
        <v/>
      </c>
    </row>
    <row r="307" spans="1:10" ht="21.95" customHeight="1">
      <c r="A307" s="20" t="str">
        <f>VLOOKUP(E307,Q1.SL!F:M,8,FALSE)</f>
        <v/>
      </c>
      <c r="B307" s="36" t="str">
        <f>IFERROR(VLOOKUP(E307,Rec.!B:H,4,FALSE),"")</f>
        <v/>
      </c>
      <c r="C307" s="36" t="str">
        <f>IFERROR(VLOOKUP(E307,Rec.!B:H,5,FALSE),"")</f>
        <v/>
      </c>
      <c r="D307" s="20" t="str">
        <f>IFERROR(VLOOKUP(E307,Rec.!B:H,6,FALSE),"")</f>
        <v/>
      </c>
      <c r="E307" s="20" t="str">
        <f>IFERROR(VLOOKUP(ROW()-8,Q1.SL!A:O,6,FALSE),"")</f>
        <v/>
      </c>
      <c r="F307" s="20" t="str">
        <f>VLOOKUP(E307,Q1.SL!F:M,6,FALSE)</f>
        <v/>
      </c>
      <c r="G307" s="39" t="str">
        <f>IF(ROW()-8&gt;Inf.!$I$10,"",VLOOKUP(E307,Q1.SL!F:M,4,FALSE))</f>
        <v/>
      </c>
      <c r="H307" s="20" t="str">
        <f>IF(ROW()-8&gt;Inf.!$I$10,"",VLOOKUP(E307,Q1.SL!F:M,5,FALSE))</f>
        <v/>
      </c>
      <c r="I307" s="58"/>
      <c r="J307" t="str">
        <f t="shared" ca="1" si="4"/>
        <v/>
      </c>
    </row>
    <row r="308" spans="1:10" ht="21.95" customHeight="1">
      <c r="A308" s="20" t="str">
        <f>VLOOKUP(E308,Q1.SL!F:M,8,FALSE)</f>
        <v/>
      </c>
      <c r="B308" s="36" t="str">
        <f>IFERROR(VLOOKUP(E308,Rec.!B:H,4,FALSE),"")</f>
        <v/>
      </c>
      <c r="C308" s="36" t="str">
        <f>IFERROR(VLOOKUP(E308,Rec.!B:H,5,FALSE),"")</f>
        <v/>
      </c>
      <c r="D308" s="20" t="str">
        <f>IFERROR(VLOOKUP(E308,Rec.!B:H,6,FALSE),"")</f>
        <v/>
      </c>
      <c r="E308" s="20" t="str">
        <f>IFERROR(VLOOKUP(ROW()-8,Q1.SL!A:O,6,FALSE),"")</f>
        <v/>
      </c>
      <c r="F308" s="20" t="str">
        <f>VLOOKUP(E308,Q1.SL!F:M,6,FALSE)</f>
        <v/>
      </c>
      <c r="G308" s="39" t="str">
        <f>IF(ROW()-8&gt;Inf.!$I$10,"",VLOOKUP(E308,Q1.SL!F:M,4,FALSE))</f>
        <v/>
      </c>
      <c r="H308" s="20" t="str">
        <f>IF(ROW()-8&gt;Inf.!$I$10,"",VLOOKUP(E308,Q1.SL!F:M,5,FALSE))</f>
        <v/>
      </c>
      <c r="I308" s="58"/>
      <c r="J308" t="str">
        <f t="shared" ca="1" si="4"/>
        <v/>
      </c>
    </row>
    <row r="309" spans="1:10" ht="21.95" customHeight="1">
      <c r="A309" s="20" t="str">
        <f>VLOOKUP(E309,Q1.SL!F:M,8,FALSE)</f>
        <v/>
      </c>
      <c r="B309" s="36" t="str">
        <f>IFERROR(VLOOKUP(E309,Rec.!B:H,4,FALSE),"")</f>
        <v/>
      </c>
      <c r="C309" s="36" t="str">
        <f>IFERROR(VLOOKUP(E309,Rec.!B:H,5,FALSE),"")</f>
        <v/>
      </c>
      <c r="D309" s="20" t="str">
        <f>IFERROR(VLOOKUP(E309,Rec.!B:H,6,FALSE),"")</f>
        <v/>
      </c>
      <c r="E309" s="20" t="str">
        <f>IFERROR(VLOOKUP(ROW()-8,Q1.SL!A:O,6,FALSE),"")</f>
        <v/>
      </c>
      <c r="F309" s="20" t="str">
        <f>VLOOKUP(E309,Q1.SL!F:M,6,FALSE)</f>
        <v/>
      </c>
      <c r="G309" s="39" t="str">
        <f>IF(ROW()-8&gt;Inf.!$I$10,"",VLOOKUP(E309,Q1.SL!F:M,4,FALSE))</f>
        <v/>
      </c>
      <c r="H309" s="20" t="str">
        <f>IF(ROW()-8&gt;Inf.!$I$10,"",VLOOKUP(E309,Q1.SL!F:M,5,FALSE))</f>
        <v/>
      </c>
      <c r="I309" s="58"/>
      <c r="J309" t="str">
        <f t="shared" ca="1" si="4"/>
        <v/>
      </c>
    </row>
  </sheetData>
  <mergeCells count="3">
    <mergeCell ref="A1:I1"/>
    <mergeCell ref="A2:I2"/>
    <mergeCell ref="G5:H5"/>
  </mergeCells>
  <conditionalFormatting sqref="A9:I309">
    <cfRule type="expression" dxfId="45" priority="2">
      <formula>$A9&lt;&gt;""</formula>
    </cfRule>
  </conditionalFormatting>
  <conditionalFormatting sqref="F9:H309">
    <cfRule type="cellIs" dxfId="44" priority="1" operator="equal">
      <formula>0</formula>
    </cfRule>
  </conditionalFormatting>
  <pageMargins left="0.71" right="0.7" top="0.75" bottom="0.75" header="0.3" footer="0.3"/>
  <pageSetup paperSize="9" scale="95" fitToHeight="0" orientation="portrait" horizontalDpi="200" verticalDpi="200" r:id="rId1"/>
  <headerFooter>
    <oddFooter>&amp;R&amp;"B Titr"&amp;10   Jury President:  &amp;"B Mitra"&amp;12Peter Kuric st&amp;C&amp;"B Titr"&amp;10Category Judge:  &amp;"B Mitra"&amp;12Marek Radovský&amp;L&amp;"B Titr"&amp;10Route Judge:  &amp;"B Mitra"&amp;12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308"/>
  <sheetViews>
    <sheetView zoomScaleNormal="100" workbookViewId="0">
      <pane ySplit="8" topLeftCell="A10" activePane="bottomLeft" state="frozen"/>
      <selection activeCell="C1" sqref="C1"/>
      <selection pane="bottomLeft" activeCell="I15" sqref="I15"/>
    </sheetView>
  </sheetViews>
  <sheetFormatPr defaultColWidth="9" defaultRowHeight="15"/>
  <cols>
    <col min="1" max="2" width="7.28515625" style="8" hidden="1" customWidth="1"/>
    <col min="3" max="3" width="7" style="8" bestFit="1" customWidth="1"/>
    <col min="4" max="4" width="17.28515625" style="8" customWidth="1"/>
    <col min="5" max="5" width="16.42578125" style="8" customWidth="1"/>
    <col min="6" max="6" width="7.7109375" style="8" customWidth="1"/>
    <col min="7" max="7" width="9.28515625" style="8" customWidth="1"/>
    <col min="8" max="8" width="15.5703125" style="59" customWidth="1"/>
    <col min="9" max="9" width="8.140625" style="60" customWidth="1"/>
    <col min="10" max="10" width="6.28515625" style="61" customWidth="1"/>
    <col min="11" max="11" width="13.5703125" style="60" customWidth="1"/>
    <col min="12" max="12" width="10.7109375" style="12" hidden="1" customWidth="1"/>
    <col min="13" max="13" width="9.7109375" style="8" hidden="1" customWidth="1"/>
    <col min="14" max="15" width="10" style="8" hidden="1" customWidth="1"/>
    <col min="16" max="16" width="10.42578125" style="8" hidden="1" customWidth="1"/>
    <col min="17" max="17" width="9.42578125" style="8" customWidth="1"/>
    <col min="18" max="16384" width="9" style="8"/>
  </cols>
  <sheetData>
    <row r="1" spans="1:16" s="41" customFormat="1" ht="18" customHeight="1">
      <c r="C1" s="147" t="str">
        <f>Inf.!C2&amp;" - "&amp;Inf.!C5</f>
        <v xml:space="preserve">2.Kolo SP v Drytoolingu - Zilina LaSkala, Slovakia </v>
      </c>
      <c r="D1" s="147"/>
      <c r="E1" s="147"/>
      <c r="F1" s="147"/>
      <c r="G1" s="147"/>
      <c r="H1" s="147"/>
      <c r="I1" s="42"/>
      <c r="M1" s="44"/>
    </row>
    <row r="2" spans="1:16" s="41" customFormat="1" ht="18" customHeight="1">
      <c r="C2" s="146" t="str">
        <f>"Startlist Qualification(2) "&amp;Inf.!C7 &amp;" "&amp;Inf.!C8&amp;" Lead"</f>
        <v>Startlist Qualification(2) Women  Lead</v>
      </c>
      <c r="D2" s="146"/>
      <c r="E2" s="146"/>
      <c r="F2" s="146"/>
      <c r="G2" s="146"/>
      <c r="H2" s="146"/>
      <c r="I2" s="62"/>
      <c r="M2" s="44"/>
    </row>
    <row r="3" spans="1:16" s="41" customFormat="1" ht="18" customHeight="1">
      <c r="D3" s="94"/>
      <c r="E3" s="57"/>
      <c r="F3" s="57"/>
      <c r="G3" s="94"/>
      <c r="H3" s="94"/>
      <c r="I3" s="97"/>
      <c r="M3" s="44"/>
    </row>
    <row r="4" spans="1:16" s="41" customFormat="1" ht="18" customHeight="1">
      <c r="D4" s="80" t="s">
        <v>18</v>
      </c>
      <c r="E4" s="81" t="str">
        <f>Inf.!C5</f>
        <v xml:space="preserve">Zilina LaSkala, Slovakia </v>
      </c>
      <c r="F4" s="148" t="str">
        <f>IF(Inf.!C10="Flash","Reciption Open:","Isolation Open:")</f>
        <v>Reciption Open:</v>
      </c>
      <c r="G4" s="148"/>
      <c r="H4" s="83">
        <f>Inf.!G4</f>
        <v>0</v>
      </c>
      <c r="I4" s="60"/>
      <c r="M4" s="44"/>
    </row>
    <row r="5" spans="1:16" s="41" customFormat="1" ht="18" customHeight="1">
      <c r="D5" s="80" t="s">
        <v>19</v>
      </c>
      <c r="E5" s="82">
        <f>Inf.!F4</f>
        <v>44877</v>
      </c>
      <c r="F5" s="148" t="str">
        <f>IF(Inf.!C10="Flash","Reciption Close:","Isolation Close:")</f>
        <v>Reciption Close:</v>
      </c>
      <c r="G5" s="148"/>
      <c r="H5" s="83">
        <f>Inf.!H4</f>
        <v>0</v>
      </c>
      <c r="I5" s="60"/>
      <c r="M5" s="44"/>
    </row>
    <row r="6" spans="1:16" s="41" customFormat="1" ht="18" customHeight="1">
      <c r="D6" s="46"/>
      <c r="E6" s="81"/>
      <c r="F6" s="148" t="s">
        <v>27</v>
      </c>
      <c r="G6" s="148"/>
      <c r="H6" s="83">
        <f>Inf.!I4</f>
        <v>0</v>
      </c>
      <c r="I6" s="60"/>
      <c r="M6" s="44"/>
    </row>
    <row r="7" spans="1:16" s="41" customFormat="1" ht="18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6" customFormat="1" ht="35.1" customHeight="1">
      <c r="A8" t="s">
        <v>48</v>
      </c>
      <c r="C8" s="37" t="s">
        <v>14</v>
      </c>
      <c r="D8" s="105" t="s">
        <v>15</v>
      </c>
      <c r="E8" s="105" t="s">
        <v>16</v>
      </c>
      <c r="F8" s="110" t="s">
        <v>45</v>
      </c>
      <c r="G8" s="105" t="s">
        <v>22</v>
      </c>
      <c r="H8" s="105" t="s">
        <v>30</v>
      </c>
      <c r="I8" s="105" t="s">
        <v>23</v>
      </c>
      <c r="J8" s="105" t="s">
        <v>24</v>
      </c>
      <c r="K8" s="111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IFERROR(IF(C9&gt;ROUNDUP(MAX(C:C)/4,0),C9-ROUNDUP(MAX(C:C)/4,0),C9+3*ROUNDUP(MAX(C:C)/4,0)-IF(MOD(MAX(C:C),4)=0,0,IF(MOD(MAX(C:C),4)=1,3,IF(MOD(MAX(C:C),4)=2,2,IF(MOD(MAX(C:C),4)=3,1))))),"")</f>
        <v>5</v>
      </c>
      <c r="B9" s="8">
        <f t="shared" ref="B9:B72" si="0">P9</f>
        <v>1</v>
      </c>
      <c r="C9" s="20">
        <f>IF(Rec.!H2&gt;0,COUNT(Rec.!H$2:H2),"")</f>
        <v>1</v>
      </c>
      <c r="D9" s="106" t="str">
        <f>IF(C9&gt;Inf.!$I$10,"",VLOOKUP(A9,Q1.SL!B:F,2,FALSE))</f>
        <v>Kosek</v>
      </c>
      <c r="E9" s="106" t="str">
        <f>IF(C9&gt;Inf.!$I$10,"",VLOOKUP(A9,Q1.SL!B:F,3,FALSE))</f>
        <v>Olga</v>
      </c>
      <c r="F9" s="107" t="str">
        <f>IF(C9&gt;Inf.!$I$10,"",VLOOKUP(A9,Q1.SL!B:F,4,FALSE))</f>
        <v>POL</v>
      </c>
      <c r="G9" s="107">
        <f>IF(C9&gt;Inf.!$I$10,"",VLOOKUP(A9,Q1.SL!B:F,5,FALSE))</f>
        <v>7</v>
      </c>
      <c r="H9" s="108"/>
      <c r="I9" s="128" t="s">
        <v>94</v>
      </c>
      <c r="J9" s="109">
        <v>4.32</v>
      </c>
      <c r="K9" s="108"/>
      <c r="L9" s="12" t="str">
        <f>IFERROR(IF(C9&gt;Inf.!$I$10,"",I9),"")</f>
        <v>TOP</v>
      </c>
      <c r="M9" s="8">
        <f>IFERROR(IF(Inf.!$C$10="Onsight",IF(L9="TOP",10^7+(10-J9)+(3-K9)*10,L9*10^5+(3-K9)*10),IF(L9="TOP",10^7+(3-K9)*10,L9*10^5+(3-K9)*10)),"")</f>
        <v>10000030</v>
      </c>
      <c r="N9" s="8">
        <f t="shared" ref="N9:N72" si="1">IFERROR(RANK(M9,M:M,0),"")</f>
        <v>1</v>
      </c>
      <c r="O9" s="8">
        <f>IFERROR(N9*100+Rec.!I2,"")</f>
        <v>100.59244577885185</v>
      </c>
      <c r="P9" s="8">
        <f t="shared" ref="P9:P72" si="2">IFERROR(RANK(O9,O:O,1),"")</f>
        <v>1</v>
      </c>
    </row>
    <row r="10" spans="1:16" ht="21.95" customHeight="1">
      <c r="A10" s="8">
        <f>IFERROR(IF(C10&gt;ROUNDUP(MAX(C:C)/4,0),C10-ROUNDUP(MAX(C:C)/4,0),C10+3*ROUNDUP(MAX(C:C)/4,0)-IF(MOD(MAX(C:C),4)=0,0,IF(MOD(MAX(C:C),4)=1,3,IF(MOD(MAX(C:C),4)=2,2,IF(MOD(MAX(C:C),4)=3,1))))),"")</f>
        <v>6</v>
      </c>
      <c r="B10" s="8">
        <f t="shared" si="0"/>
        <v>5</v>
      </c>
      <c r="C10" s="20">
        <f>IF(Rec.!H3&gt;0,COUNT(Rec.!H$2:H3),"")</f>
        <v>2</v>
      </c>
      <c r="D10" s="106" t="str">
        <f>IF(C10&gt;Inf.!$I$10,"",VLOOKUP(A10,Q1.SL!B:F,2,FALSE))</f>
        <v>Sukačová</v>
      </c>
      <c r="E10" s="106" t="str">
        <f>IF(C10&gt;Inf.!$I$10,"",VLOOKUP(A10,Q1.SL!B:F,3,FALSE))</f>
        <v>Tereza</v>
      </c>
      <c r="F10" s="107" t="str">
        <f>IF(C10&gt;Inf.!$I$10,"",VLOOKUP(A10,Q1.SL!B:F,4,FALSE))</f>
        <v>CZE</v>
      </c>
      <c r="G10" s="107">
        <f>IF(C10&gt;Inf.!$I$10,"",VLOOKUP(A10,Q1.SL!B:F,5,FALSE))</f>
        <v>15</v>
      </c>
      <c r="H10" s="108"/>
      <c r="I10" s="128">
        <v>1.07</v>
      </c>
      <c r="J10" s="109"/>
      <c r="K10" s="108"/>
      <c r="L10" s="12">
        <f>IFERROR(IF(C10&gt;Inf.!$I$10,"",I10),"")</f>
        <v>1.07</v>
      </c>
      <c r="M10" s="8">
        <f>IFERROR(IF(Inf.!$C$10="Onsight",IF(L10="TOP",10^7+(10-J10)+(3-K10)*10,L10*10^5+(3-K10)*10),IF(L10="TOP",10^7+(3-K10)*10,L10*10^5+(3-K10)*10)),"")</f>
        <v>107030</v>
      </c>
      <c r="N10" s="8">
        <f t="shared" si="1"/>
        <v>5</v>
      </c>
      <c r="O10" s="8">
        <f>IFERROR(N10*100+Rec.!I3,"")</f>
        <v>500.65367959353387</v>
      </c>
      <c r="P10" s="8">
        <f t="shared" si="2"/>
        <v>5</v>
      </c>
    </row>
    <row r="11" spans="1:16" ht="21.95" customHeight="1">
      <c r="A11" s="8">
        <f t="shared" ref="A11:A73" si="3">IFERROR(IF(C11&gt;ROUNDUP(MAX(C:C)/4,0),C11-ROUNDUP(MAX(C:C)/4,0),C11+3*ROUNDUP(MAX(C:C)/4,0)-IF(MOD(MAX(C:C),4)=0,0,IF(MOD(MAX(C:C),4)=1,3,IF(MOD(MAX(C:C),4)=2,2,IF(MOD(MAX(C:C),4)=3,1))))),"")</f>
        <v>1</v>
      </c>
      <c r="B11" s="8">
        <f t="shared" si="0"/>
        <v>2</v>
      </c>
      <c r="C11" s="20">
        <f>IF(Rec.!H4&gt;0,COUNT(Rec.!H$2:H4),"")</f>
        <v>3</v>
      </c>
      <c r="D11" s="106" t="str">
        <f>IF(C11&gt;Inf.!$I$10,"",VLOOKUP(A11,Q1.SL!B:F,2,FALSE))</f>
        <v>Šoltesová</v>
      </c>
      <c r="E11" s="106" t="str">
        <f>IF(C11&gt;Inf.!$I$10,"",VLOOKUP(A11,Q1.SL!B:F,3,FALSE))</f>
        <v>Maria</v>
      </c>
      <c r="F11" s="107" t="str">
        <f>IF(C11&gt;Inf.!$I$10,"",VLOOKUP(A11,Q1.SL!B:F,4,FALSE))</f>
        <v>SVK</v>
      </c>
      <c r="G11" s="107">
        <f>IF(C11&gt;Inf.!$I$10,"",VLOOKUP(A11,Q1.SL!B:F,5,FALSE))</f>
        <v>10</v>
      </c>
      <c r="H11" s="108"/>
      <c r="I11" s="128">
        <v>1.1619999999999999</v>
      </c>
      <c r="J11" s="109"/>
      <c r="K11" s="108"/>
      <c r="L11" s="12">
        <f>IFERROR(IF(C11&gt;Inf.!$I$10,"",I11),"")</f>
        <v>1.1619999999999999</v>
      </c>
      <c r="M11" s="8">
        <f>IFERROR(IF(Inf.!$C$10="Onsight",IF(L11="TOP",10^7+(10-J11)+(3-K11)*10,L11*10^5+(3-K11)*10),IF(L11="TOP",10^7+(3-K11)*10,L11*10^5+(3-K11)*10)),"")</f>
        <v>116229.99999999999</v>
      </c>
      <c r="N11" s="8">
        <f t="shared" si="1"/>
        <v>2</v>
      </c>
      <c r="O11" s="8">
        <f>IFERROR(N11*100+Rec.!I4,"")</f>
        <v>200.61527073976688</v>
      </c>
      <c r="P11" s="8">
        <f t="shared" si="2"/>
        <v>2</v>
      </c>
    </row>
    <row r="12" spans="1:16" ht="21.95" customHeight="1">
      <c r="A12" s="8">
        <f t="shared" si="3"/>
        <v>2</v>
      </c>
      <c r="B12" s="8">
        <f t="shared" si="0"/>
        <v>6</v>
      </c>
      <c r="C12" s="20">
        <f>IF(Rec.!H5&gt;0,COUNT(Rec.!H$2:H5),"")</f>
        <v>4</v>
      </c>
      <c r="D12" s="106" t="str">
        <f>IF(C12&gt;Inf.!$I$10,"",VLOOKUP(A12,Q1.SL!B:F,2,FALSE))</f>
        <v>Vicianová</v>
      </c>
      <c r="E12" s="106" t="str">
        <f>IF(C12&gt;Inf.!$I$10,"",VLOOKUP(A12,Q1.SL!B:F,3,FALSE))</f>
        <v>Silvia</v>
      </c>
      <c r="F12" s="107" t="str">
        <f>IF(C12&gt;Inf.!$I$10,"",VLOOKUP(A12,Q1.SL!B:F,4,FALSE))</f>
        <v>SVK</v>
      </c>
      <c r="G12" s="107">
        <f>IF(C12&gt;Inf.!$I$10,"",VLOOKUP(A12,Q1.SL!B:F,5,FALSE))</f>
        <v>19</v>
      </c>
      <c r="H12" s="108"/>
      <c r="I12" s="128">
        <v>1.07</v>
      </c>
      <c r="J12" s="109"/>
      <c r="K12" s="108"/>
      <c r="L12" s="12">
        <f>IFERROR(IF(C12&gt;Inf.!$I$10,"",I12),"")</f>
        <v>1.07</v>
      </c>
      <c r="M12" s="8">
        <f>IFERROR(IF(Inf.!$C$10="Onsight",IF(L12="TOP",10^7+(10-J12)+(3-K12)*10,L12*10^5+(3-K12)*10),IF(L12="TOP",10^7+(3-K12)*10,L12*10^5+(3-K12)*10)),"")</f>
        <v>107030</v>
      </c>
      <c r="N12" s="8">
        <f t="shared" si="1"/>
        <v>5</v>
      </c>
      <c r="O12" s="8">
        <f>IFERROR(N12*100+Rec.!I5,"")</f>
        <v>500.84688635133676</v>
      </c>
      <c r="P12" s="8">
        <f t="shared" si="2"/>
        <v>6</v>
      </c>
    </row>
    <row r="13" spans="1:16" ht="21.95" customHeight="1">
      <c r="A13" s="8">
        <f t="shared" si="3"/>
        <v>3</v>
      </c>
      <c r="B13" s="8">
        <f t="shared" si="0"/>
        <v>4</v>
      </c>
      <c r="C13" s="20">
        <f>IF(Rec.!H6&gt;0,COUNT(Rec.!H$2:H6),"")</f>
        <v>5</v>
      </c>
      <c r="D13" s="106" t="str">
        <f>IF(C13&gt;Inf.!$I$10,"",VLOOKUP(A13,Q1.SL!B:F,2,FALSE))</f>
        <v>Gabcikova</v>
      </c>
      <c r="E13" s="106" t="str">
        <f>IF(C13&gt;Inf.!$I$10,"",VLOOKUP(A13,Q1.SL!B:F,3,FALSE))</f>
        <v>Rebeka</v>
      </c>
      <c r="F13" s="107" t="str">
        <f>IF(C13&gt;Inf.!$I$10,"",VLOOKUP(A13,Q1.SL!B:F,4,FALSE))</f>
        <v>SVK</v>
      </c>
      <c r="G13" s="107">
        <f>IF(C13&gt;Inf.!$I$10,"",VLOOKUP(A13,Q1.SL!B:F,5,FALSE))</f>
        <v>2</v>
      </c>
      <c r="H13" s="108"/>
      <c r="I13" s="128">
        <v>1.08</v>
      </c>
      <c r="J13" s="109"/>
      <c r="K13" s="108"/>
      <c r="L13" s="12">
        <f>IFERROR(IF(C13&gt;Inf.!$I$10,"",I13),"")</f>
        <v>1.08</v>
      </c>
      <c r="M13" s="8">
        <f>IFERROR(IF(Inf.!$C$10="Onsight",IF(L13="TOP",10^7+(10-J13)+(3-K13)*10,L13*10^5+(3-K13)*10),IF(L13="TOP",10^7+(3-K13)*10,L13*10^5+(3-K13)*10)),"")</f>
        <v>108030</v>
      </c>
      <c r="N13" s="8">
        <f t="shared" si="1"/>
        <v>4</v>
      </c>
      <c r="O13" s="8">
        <f>IFERROR(N13*100+Rec.!I6,"")</f>
        <v>400.89433202980615</v>
      </c>
      <c r="P13" s="8">
        <f t="shared" si="2"/>
        <v>4</v>
      </c>
    </row>
    <row r="14" spans="1:16" ht="21.95" customHeight="1">
      <c r="A14" s="8">
        <f t="shared" si="3"/>
        <v>4</v>
      </c>
      <c r="B14" s="8">
        <f t="shared" si="0"/>
        <v>3</v>
      </c>
      <c r="C14" s="20">
        <f>IF(Rec.!H7&gt;0,COUNT(Rec.!H$2:H7),"")</f>
        <v>6</v>
      </c>
      <c r="D14" s="106" t="str">
        <f>IF(C14&gt;Inf.!$I$10,"",VLOOKUP(A14,Q1.SL!B:F,2,FALSE))</f>
        <v>Fucelova</v>
      </c>
      <c r="E14" s="106" t="str">
        <f>IF(C14&gt;Inf.!$I$10,"",VLOOKUP(A14,Q1.SL!B:F,3,FALSE))</f>
        <v>Maria</v>
      </c>
      <c r="F14" s="107" t="str">
        <f>IF(C14&gt;Inf.!$I$10,"",VLOOKUP(A14,Q1.SL!B:F,4,FALSE))</f>
        <v>SVK</v>
      </c>
      <c r="G14" s="107">
        <f>IF(C14&gt;Inf.!$I$10,"",VLOOKUP(A14,Q1.SL!B:F,5,FALSE))</f>
        <v>23</v>
      </c>
      <c r="H14" s="108"/>
      <c r="I14" s="128">
        <v>1.1100000000000001</v>
      </c>
      <c r="J14" s="109"/>
      <c r="K14" s="108"/>
      <c r="L14" s="12">
        <f>IFERROR(IF(C14&gt;Inf.!$I$10,"",I14),"")</f>
        <v>1.1100000000000001</v>
      </c>
      <c r="M14" s="8">
        <f>IFERROR(IF(Inf.!$C$10="Onsight",IF(L14="TOP",10^7+(10-J14)+(3-K14)*10,L14*10^5+(3-K14)*10),IF(L14="TOP",10^7+(3-K14)*10,L14*10^5+(3-K14)*10)),"")</f>
        <v>111030.00000000001</v>
      </c>
      <c r="N14" s="8">
        <f t="shared" si="1"/>
        <v>3</v>
      </c>
      <c r="O14" s="8">
        <f>IFERROR(N14*100+Rec.!I7,"")</f>
        <v>300.60437180157504</v>
      </c>
      <c r="P14" s="8">
        <f t="shared" si="2"/>
        <v>3</v>
      </c>
    </row>
    <row r="15" spans="1:16" ht="21.95" customHeight="1">
      <c r="A15" s="8" t="str">
        <f t="shared" si="3"/>
        <v/>
      </c>
      <c r="B15" s="8" t="str">
        <f t="shared" si="0"/>
        <v/>
      </c>
      <c r="C15" s="20" t="str">
        <f>IF(Rec.!H8&gt;0,COUNT(Rec.!H$2:H8),"")</f>
        <v/>
      </c>
      <c r="D15" s="106" t="str">
        <f>IF(C15&gt;Inf.!$I$10,"",VLOOKUP(A15,Q1.SL!B:F,2,FALSE))</f>
        <v/>
      </c>
      <c r="E15" s="106" t="str">
        <f>IF(C15&gt;Inf.!$I$10,"",VLOOKUP(A15,Q1.SL!B:F,3,FALSE))</f>
        <v/>
      </c>
      <c r="F15" s="107" t="str">
        <f>IF(C15&gt;Inf.!$I$10,"",VLOOKUP(A15,Q1.SL!B:F,4,FALSE))</f>
        <v/>
      </c>
      <c r="G15" s="107" t="str">
        <f>IF(C15&gt;Inf.!$I$10,"",VLOOKUP(A15,Q1.SL!B:F,5,FALSE))</f>
        <v/>
      </c>
      <c r="H15" s="108"/>
      <c r="I15" s="128"/>
      <c r="J15" s="109"/>
      <c r="K15" s="108"/>
      <c r="L15" s="12" t="str">
        <f>IFERROR(IF(C15&gt;Inf.!$I$10,"",I15),"")</f>
        <v/>
      </c>
      <c r="M15" s="8" t="str">
        <f>IFERROR(IF(Inf.!$C$10="Onsight",IF(L15="TOP",10^7+(10-J15)+(3-K15)*10,L15*10^5+(3-K15)*10),IF(L15="TOP",10^7+(3-K15)*10,L15*10^5+(3-K15)*10)),"")</f>
        <v/>
      </c>
      <c r="N15" s="8" t="str">
        <f t="shared" si="1"/>
        <v/>
      </c>
      <c r="O15" s="8" t="str">
        <f>IFERROR(N15*100+Rec.!I8,"")</f>
        <v/>
      </c>
      <c r="P15" s="8" t="str">
        <f t="shared" si="2"/>
        <v/>
      </c>
    </row>
    <row r="16" spans="1:16" ht="21.95" customHeight="1">
      <c r="A16" s="8" t="str">
        <f t="shared" si="3"/>
        <v/>
      </c>
      <c r="B16" s="8" t="str">
        <f t="shared" si="0"/>
        <v/>
      </c>
      <c r="C16" s="20" t="str">
        <f>IF(Rec.!H9&gt;0,COUNT(Rec.!H$2:H9),"")</f>
        <v/>
      </c>
      <c r="D16" s="106" t="str">
        <f>IF(C16&gt;Inf.!$I$10,"",VLOOKUP(A16,Q1.SL!B:F,2,FALSE))</f>
        <v/>
      </c>
      <c r="E16" s="106" t="str">
        <f>IF(C16&gt;Inf.!$I$10,"",VLOOKUP(A16,Q1.SL!B:F,3,FALSE))</f>
        <v/>
      </c>
      <c r="F16" s="107" t="str">
        <f>IF(C16&gt;Inf.!$I$10,"",VLOOKUP(A16,Q1.SL!B:F,4,FALSE))</f>
        <v/>
      </c>
      <c r="G16" s="107" t="str">
        <f>IF(C16&gt;Inf.!$I$10,"",VLOOKUP(A16,Q1.SL!B:F,5,FALSE))</f>
        <v/>
      </c>
      <c r="H16" s="108"/>
      <c r="I16" s="128"/>
      <c r="J16" s="109"/>
      <c r="K16" s="108"/>
      <c r="L16" s="12" t="str">
        <f>IFERROR(IF(C16&gt;Inf.!$I$10,"",I16),"")</f>
        <v/>
      </c>
      <c r="M16" s="8" t="str">
        <f>IFERROR(IF(Inf.!$C$10="Onsight",IF(L16="TOP",10^7+(10-J16)+(3-K16)*10,L16*10^5+(3-K16)*10),IF(L16="TOP",10^7+(3-K16)*10,L16*10^5+(3-K16)*10)),"")</f>
        <v/>
      </c>
      <c r="N16" s="8" t="str">
        <f t="shared" si="1"/>
        <v/>
      </c>
      <c r="O16" s="8" t="str">
        <f>IFERROR(N16*100+Rec.!I9,"")</f>
        <v/>
      </c>
      <c r="P16" s="8" t="str">
        <f t="shared" si="2"/>
        <v/>
      </c>
    </row>
    <row r="17" spans="1:16" ht="21.95" customHeight="1">
      <c r="A17" s="8" t="str">
        <f t="shared" si="3"/>
        <v/>
      </c>
      <c r="B17" s="8" t="str">
        <f t="shared" si="0"/>
        <v/>
      </c>
      <c r="C17" s="20" t="str">
        <f>IF(Rec.!H10&gt;0,COUNT(Rec.!H$2:H10),"")</f>
        <v/>
      </c>
      <c r="D17" s="106" t="str">
        <f>IF(C17&gt;Inf.!$I$10,"",VLOOKUP(A17,Q1.SL!B:F,2,FALSE))</f>
        <v/>
      </c>
      <c r="E17" s="106" t="str">
        <f>IF(C17&gt;Inf.!$I$10,"",VLOOKUP(A17,Q1.SL!B:F,3,FALSE))</f>
        <v/>
      </c>
      <c r="F17" s="107" t="str">
        <f>IF(C17&gt;Inf.!$I$10,"",VLOOKUP(A17,Q1.SL!B:F,4,FALSE))</f>
        <v/>
      </c>
      <c r="G17" s="107" t="str">
        <f>IF(C17&gt;Inf.!$I$10,"",VLOOKUP(A17,Q1.SL!B:F,5,FALSE))</f>
        <v/>
      </c>
      <c r="H17" s="108"/>
      <c r="I17" s="128"/>
      <c r="J17" s="109"/>
      <c r="K17" s="108"/>
      <c r="L17" s="12" t="str">
        <f>IFERROR(IF(C17&gt;Inf.!$I$10,"",I17),"")</f>
        <v/>
      </c>
      <c r="M17" s="8" t="str">
        <f>IFERROR(IF(Inf.!$C$10="Onsight",IF(L17="TOP",10^7+(10-J17)+(3-K17)*10,L17*10^5+(3-K17)*10),IF(L17="TOP",10^7+(3-K17)*10,L17*10^5+(3-K17)*10)),"")</f>
        <v/>
      </c>
      <c r="N17" s="8" t="str">
        <f t="shared" si="1"/>
        <v/>
      </c>
      <c r="O17" s="8" t="str">
        <f>IFERROR(N17*100+Rec.!I10,"")</f>
        <v/>
      </c>
      <c r="P17" s="8" t="str">
        <f t="shared" si="2"/>
        <v/>
      </c>
    </row>
    <row r="18" spans="1:16" ht="21.95" customHeight="1">
      <c r="A18" s="8" t="str">
        <f t="shared" si="3"/>
        <v/>
      </c>
      <c r="B18" s="8" t="str">
        <f t="shared" si="0"/>
        <v/>
      </c>
      <c r="C18" s="20" t="str">
        <f>IF(Rec.!H11&gt;0,COUNT(Rec.!H$2:H11),"")</f>
        <v/>
      </c>
      <c r="D18" s="106" t="str">
        <f>IF(C18&gt;Inf.!$I$10,"",VLOOKUP(A18,Q1.SL!B:F,2,FALSE))</f>
        <v/>
      </c>
      <c r="E18" s="106" t="str">
        <f>IF(C18&gt;Inf.!$I$10,"",VLOOKUP(A18,Q1.SL!B:F,3,FALSE))</f>
        <v/>
      </c>
      <c r="F18" s="107" t="str">
        <f>IF(C18&gt;Inf.!$I$10,"",VLOOKUP(A18,Q1.SL!B:F,4,FALSE))</f>
        <v/>
      </c>
      <c r="G18" s="107" t="str">
        <f>IF(C18&gt;Inf.!$I$10,"",VLOOKUP(A18,Q1.SL!B:F,5,FALSE))</f>
        <v/>
      </c>
      <c r="H18" s="108"/>
      <c r="I18" s="128"/>
      <c r="J18" s="109"/>
      <c r="K18" s="108"/>
      <c r="L18" s="12" t="str">
        <f>IFERROR(IF(C18&gt;Inf.!$I$10,"",I18),"")</f>
        <v/>
      </c>
      <c r="M18" s="8" t="str">
        <f>IFERROR(IF(Inf.!$C$10="Onsight",IF(L18="TOP",10^7+(10-J18)+(3-K18)*10,L18*10^5+(3-K18)*10),IF(L18="TOP",10^7+(3-K18)*10,L18*10^5+(3-K18)*10)),"")</f>
        <v/>
      </c>
      <c r="N18" s="8" t="str">
        <f t="shared" si="1"/>
        <v/>
      </c>
      <c r="O18" s="8" t="str">
        <f>IFERROR(N18*100+Rec.!I11,"")</f>
        <v/>
      </c>
      <c r="P18" s="8" t="str">
        <f t="shared" si="2"/>
        <v/>
      </c>
    </row>
    <row r="19" spans="1:16" ht="21.95" customHeight="1">
      <c r="A19" s="8" t="str">
        <f t="shared" si="3"/>
        <v/>
      </c>
      <c r="B19" s="8" t="str">
        <f t="shared" si="0"/>
        <v/>
      </c>
      <c r="C19" s="20" t="str">
        <f>IF(Rec.!H12&gt;0,COUNT(Rec.!H$2:H12),"")</f>
        <v/>
      </c>
      <c r="D19" s="106" t="str">
        <f>IF(C19&gt;Inf.!$I$10,"",VLOOKUP(A19,Q1.SL!B:F,2,FALSE))</f>
        <v/>
      </c>
      <c r="E19" s="106" t="str">
        <f>IF(C19&gt;Inf.!$I$10,"",VLOOKUP(A19,Q1.SL!B:F,3,FALSE))</f>
        <v/>
      </c>
      <c r="F19" s="107" t="str">
        <f>IF(C19&gt;Inf.!$I$10,"",VLOOKUP(A19,Q1.SL!B:F,4,FALSE))</f>
        <v/>
      </c>
      <c r="G19" s="107" t="str">
        <f>IF(C19&gt;Inf.!$I$10,"",VLOOKUP(A19,Q1.SL!B:F,5,FALSE))</f>
        <v/>
      </c>
      <c r="H19" s="108"/>
      <c r="I19" s="128"/>
      <c r="J19" s="109"/>
      <c r="K19" s="108"/>
      <c r="L19" s="12" t="str">
        <f>IFERROR(IF(C19&gt;Inf.!$I$10,"",I19),"")</f>
        <v/>
      </c>
      <c r="M19" s="8" t="str">
        <f>IFERROR(IF(Inf.!$C$10="Onsight",IF(L19="TOP",10^7+(10-J19)+(3-K19)*10,L19*10^5+(3-K19)*10),IF(L19="TOP",10^7+(3-K19)*10,L19*10^5+(3-K19)*10)),"")</f>
        <v/>
      </c>
      <c r="N19" s="8" t="str">
        <f t="shared" si="1"/>
        <v/>
      </c>
      <c r="O19" s="8" t="str">
        <f>IFERROR(N19*100+Rec.!I12,"")</f>
        <v/>
      </c>
      <c r="P19" s="8" t="str">
        <f t="shared" si="2"/>
        <v/>
      </c>
    </row>
    <row r="20" spans="1:16" ht="21.95" customHeight="1">
      <c r="A20" s="8" t="str">
        <f t="shared" si="3"/>
        <v/>
      </c>
      <c r="B20" s="8" t="str">
        <f t="shared" si="0"/>
        <v/>
      </c>
      <c r="C20" s="20" t="str">
        <f>IF(Rec.!H13&gt;0,COUNT(Rec.!H$2:H13),"")</f>
        <v/>
      </c>
      <c r="D20" s="106" t="str">
        <f>IF(C20&gt;Inf.!$I$10,"",VLOOKUP(A20,Q1.SL!B:F,2,FALSE))</f>
        <v/>
      </c>
      <c r="E20" s="106" t="str">
        <f>IF(C20&gt;Inf.!$I$10,"",VLOOKUP(A20,Q1.SL!B:F,3,FALSE))</f>
        <v/>
      </c>
      <c r="F20" s="107" t="str">
        <f>IF(C20&gt;Inf.!$I$10,"",VLOOKUP(A20,Q1.SL!B:F,4,FALSE))</f>
        <v/>
      </c>
      <c r="G20" s="107" t="str">
        <f>IF(C20&gt;Inf.!$I$10,"",VLOOKUP(A20,Q1.SL!B:F,5,FALSE))</f>
        <v/>
      </c>
      <c r="H20" s="108"/>
      <c r="I20" s="128"/>
      <c r="J20" s="109"/>
      <c r="K20" s="108"/>
      <c r="L20" s="12" t="str">
        <f>IFERROR(IF(C20&gt;Inf.!$I$10,"",I20),"")</f>
        <v/>
      </c>
      <c r="M20" s="8" t="str">
        <f>IFERROR(IF(Inf.!$C$10="Onsight",IF(L20="TOP",10^7+(10-J20)+(3-K20)*10,L20*10^5+(3-K20)*10),IF(L20="TOP",10^7+(3-K20)*10,L20*10^5+(3-K20)*10)),"")</f>
        <v/>
      </c>
      <c r="N20" s="8" t="str">
        <f t="shared" si="1"/>
        <v/>
      </c>
      <c r="O20" s="8" t="str">
        <f>IFERROR(N20*100+Rec.!I13,"")</f>
        <v/>
      </c>
      <c r="P20" s="8" t="str">
        <f t="shared" si="2"/>
        <v/>
      </c>
    </row>
    <row r="21" spans="1:16" ht="21.95" customHeight="1">
      <c r="A21" s="8" t="str">
        <f t="shared" si="3"/>
        <v/>
      </c>
      <c r="B21" s="8" t="str">
        <f t="shared" si="0"/>
        <v/>
      </c>
      <c r="C21" s="20" t="str">
        <f>IF(Rec.!H14&gt;0,COUNT(Rec.!H$2:H14),"")</f>
        <v/>
      </c>
      <c r="D21" s="106" t="str">
        <f>IF(C21&gt;Inf.!$I$10,"",VLOOKUP(A21,Q1.SL!B:F,2,FALSE))</f>
        <v/>
      </c>
      <c r="E21" s="106" t="str">
        <f>IF(C21&gt;Inf.!$I$10,"",VLOOKUP(A21,Q1.SL!B:F,3,FALSE))</f>
        <v/>
      </c>
      <c r="F21" s="107" t="str">
        <f>IF(C21&gt;Inf.!$I$10,"",VLOOKUP(A21,Q1.SL!B:F,4,FALSE))</f>
        <v/>
      </c>
      <c r="G21" s="107" t="str">
        <f>IF(C21&gt;Inf.!$I$10,"",VLOOKUP(A21,Q1.SL!B:F,5,FALSE))</f>
        <v/>
      </c>
      <c r="H21" s="108"/>
      <c r="I21" s="128"/>
      <c r="J21" s="109"/>
      <c r="K21" s="108"/>
      <c r="L21" s="12" t="str">
        <f>IFERROR(IF(C21&gt;Inf.!$I$10,"",I21),"")</f>
        <v/>
      </c>
      <c r="M21" s="8" t="str">
        <f>IFERROR(IF(Inf.!$C$10="Onsight",IF(L21="TOP",10^7+(10-J21)+(3-K21)*10,L21*10^5+(3-K21)*10),IF(L21="TOP",10^7+(3-K21)*10,L21*10^5+(3-K21)*10)),"")</f>
        <v/>
      </c>
      <c r="N21" s="8" t="str">
        <f t="shared" si="1"/>
        <v/>
      </c>
      <c r="O21" s="8" t="str">
        <f>IFERROR(N21*100+Rec.!I14,"")</f>
        <v/>
      </c>
      <c r="P21" s="8" t="str">
        <f t="shared" si="2"/>
        <v/>
      </c>
    </row>
    <row r="22" spans="1:16" ht="21.95" customHeight="1">
      <c r="A22" s="8" t="str">
        <f t="shared" si="3"/>
        <v/>
      </c>
      <c r="B22" s="8" t="str">
        <f t="shared" si="0"/>
        <v/>
      </c>
      <c r="C22" s="20" t="str">
        <f>IF(Rec.!H15&gt;0,COUNT(Rec.!H$2:H15),"")</f>
        <v/>
      </c>
      <c r="D22" s="106" t="str">
        <f>IF(C22&gt;Inf.!$I$10,"",VLOOKUP(A22,Q1.SL!B:F,2,FALSE))</f>
        <v/>
      </c>
      <c r="E22" s="106" t="str">
        <f>IF(C22&gt;Inf.!$I$10,"",VLOOKUP(A22,Q1.SL!B:F,3,FALSE))</f>
        <v/>
      </c>
      <c r="F22" s="107" t="str">
        <f>IF(C22&gt;Inf.!$I$10,"",VLOOKUP(A22,Q1.SL!B:F,4,FALSE))</f>
        <v/>
      </c>
      <c r="G22" s="107" t="str">
        <f>IF(C22&gt;Inf.!$I$10,"",VLOOKUP(A22,Q1.SL!B:F,5,FALSE))</f>
        <v/>
      </c>
      <c r="H22" s="108"/>
      <c r="I22" s="108"/>
      <c r="J22" s="109"/>
      <c r="K22" s="108"/>
      <c r="L22" s="12" t="str">
        <f>IFERROR(IF(C22&gt;Inf.!$I$10,"",I22),"")</f>
        <v/>
      </c>
      <c r="M22" s="8" t="str">
        <f>IFERROR(IF(Inf.!$C$10="Onsight",IF(L22="TOP",10^7+(10-J22)+(3-K22)*10,L22*10^5+(3-K22)*10),IF(L22="TOP",10^7+(3-K22)*10,L22*10^5+(3-K22)*10)),"")</f>
        <v/>
      </c>
      <c r="N22" s="8" t="str">
        <f t="shared" si="1"/>
        <v/>
      </c>
      <c r="O22" s="8" t="str">
        <f>IFERROR(N22*100+Rec.!I15,"")</f>
        <v/>
      </c>
      <c r="P22" s="8" t="str">
        <f t="shared" si="2"/>
        <v/>
      </c>
    </row>
    <row r="23" spans="1:16" ht="21.95" customHeight="1">
      <c r="A23" s="8" t="str">
        <f t="shared" si="3"/>
        <v/>
      </c>
      <c r="B23" s="8" t="str">
        <f t="shared" si="0"/>
        <v/>
      </c>
      <c r="C23" s="20" t="str">
        <f>IF(Rec.!H16&gt;0,COUNT(Rec.!H$2:H16),"")</f>
        <v/>
      </c>
      <c r="D23" s="106" t="str">
        <f>IF(C23&gt;Inf.!$I$10,"",VLOOKUP(A23,Q1.SL!B:F,2,FALSE))</f>
        <v/>
      </c>
      <c r="E23" s="106" t="str">
        <f>IF(C23&gt;Inf.!$I$10,"",VLOOKUP(A23,Q1.SL!B:F,3,FALSE))</f>
        <v/>
      </c>
      <c r="F23" s="107" t="str">
        <f>IF(C23&gt;Inf.!$I$10,"",VLOOKUP(A23,Q1.SL!B:F,4,FALSE))</f>
        <v/>
      </c>
      <c r="G23" s="107" t="str">
        <f>IF(C23&gt;Inf.!$I$10,"",VLOOKUP(A23,Q1.SL!B:F,5,FALSE))</f>
        <v/>
      </c>
      <c r="H23" s="108"/>
      <c r="I23" s="108"/>
      <c r="J23" s="109"/>
      <c r="K23" s="108"/>
      <c r="L23" s="12" t="str">
        <f>IFERROR(IF(C23&gt;Inf.!$I$10,"",I23),"")</f>
        <v/>
      </c>
      <c r="M23" s="8" t="str">
        <f>IFERROR(IF(Inf.!$C$10="Onsight",IF(L23="TOP",10^7+(10-J23)+(3-K23)*10,L23*10^5+(3-K23)*10),IF(L23="TOP",10^7+(3-K23)*10,L23*10^5+(3-K23)*10)),"")</f>
        <v/>
      </c>
      <c r="N23" s="8" t="str">
        <f t="shared" si="1"/>
        <v/>
      </c>
      <c r="O23" s="8" t="str">
        <f>IFERROR(N23*100+Rec.!I16,"")</f>
        <v/>
      </c>
      <c r="P23" s="8" t="str">
        <f t="shared" si="2"/>
        <v/>
      </c>
    </row>
    <row r="24" spans="1:16" ht="21.95" customHeight="1">
      <c r="A24" s="8" t="str">
        <f t="shared" si="3"/>
        <v/>
      </c>
      <c r="B24" s="8" t="str">
        <f t="shared" si="0"/>
        <v/>
      </c>
      <c r="C24" s="20" t="str">
        <f>IF(Rec.!H17&gt;0,COUNT(Rec.!H$2:H17),"")</f>
        <v/>
      </c>
      <c r="D24" s="106" t="str">
        <f>IF(C24&gt;Inf.!$I$10,"",VLOOKUP(A24,Q1.SL!B:F,2,FALSE))</f>
        <v/>
      </c>
      <c r="E24" s="106" t="str">
        <f>IF(C24&gt;Inf.!$I$10,"",VLOOKUP(A24,Q1.SL!B:F,3,FALSE))</f>
        <v/>
      </c>
      <c r="F24" s="107" t="str">
        <f>IF(C24&gt;Inf.!$I$10,"",VLOOKUP(A24,Q1.SL!B:F,4,FALSE))</f>
        <v/>
      </c>
      <c r="G24" s="107" t="str">
        <f>IF(C24&gt;Inf.!$I$10,"",VLOOKUP(A24,Q1.SL!B:F,5,FALSE))</f>
        <v/>
      </c>
      <c r="H24" s="108"/>
      <c r="I24" s="108"/>
      <c r="J24" s="109"/>
      <c r="K24" s="108"/>
      <c r="L24" s="12" t="str">
        <f>IFERROR(IF(C24&gt;Inf.!$I$10,"",I24),"")</f>
        <v/>
      </c>
      <c r="M24" s="8" t="str">
        <f>IFERROR(IF(Inf.!$C$10="Onsight",IF(L24="TOP",10^7+(10-J24)+(3-K24)*10,L24*10^5+(3-K24)*10),IF(L24="TOP",10^7+(3-K24)*10,L24*10^5+(3-K24)*10)),"")</f>
        <v/>
      </c>
      <c r="N24" s="8" t="str">
        <f t="shared" si="1"/>
        <v/>
      </c>
      <c r="O24" s="8" t="str">
        <f>IFERROR(N24*100+Rec.!I17,"")</f>
        <v/>
      </c>
      <c r="P24" s="8" t="str">
        <f t="shared" si="2"/>
        <v/>
      </c>
    </row>
    <row r="25" spans="1:16" ht="21.95" customHeight="1">
      <c r="A25" s="8" t="str">
        <f t="shared" si="3"/>
        <v/>
      </c>
      <c r="B25" s="8" t="str">
        <f t="shared" si="0"/>
        <v/>
      </c>
      <c r="C25" s="20" t="str">
        <f>IF(Rec.!H18&gt;0,COUNT(Rec.!H$2:H18),"")</f>
        <v/>
      </c>
      <c r="D25" s="106" t="str">
        <f>IF(C25&gt;Inf.!$I$10,"",VLOOKUP(A25,Q1.SL!B:F,2,FALSE))</f>
        <v/>
      </c>
      <c r="E25" s="106" t="str">
        <f>IF(C25&gt;Inf.!$I$10,"",VLOOKUP(A25,Q1.SL!B:F,3,FALSE))</f>
        <v/>
      </c>
      <c r="F25" s="107" t="str">
        <f>IF(C25&gt;Inf.!$I$10,"",VLOOKUP(A25,Q1.SL!B:F,4,FALSE))</f>
        <v/>
      </c>
      <c r="G25" s="107" t="str">
        <f>IF(C25&gt;Inf.!$I$10,"",VLOOKUP(A25,Q1.SL!B:F,5,FALSE))</f>
        <v/>
      </c>
      <c r="H25" s="108"/>
      <c r="I25" s="108"/>
      <c r="J25" s="109"/>
      <c r="K25" s="108"/>
      <c r="L25" s="12" t="str">
        <f>IFERROR(IF(C25&gt;Inf.!$I$10,"",I25),"")</f>
        <v/>
      </c>
      <c r="M25" s="8" t="str">
        <f>IFERROR(IF(Inf.!$C$10="Onsight",IF(L25="TOP",10^7+(10-J25)+(3-K25)*10,L25*10^5+(3-K25)*10),IF(L25="TOP",10^7+(3-K25)*10,L25*10^5+(3-K25)*10)),"")</f>
        <v/>
      </c>
      <c r="N25" s="8" t="str">
        <f t="shared" si="1"/>
        <v/>
      </c>
      <c r="O25" s="8" t="str">
        <f>IFERROR(N25*100+Rec.!I18,"")</f>
        <v/>
      </c>
      <c r="P25" s="8" t="str">
        <f t="shared" si="2"/>
        <v/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IF(Rec.!H19&gt;0,COUNT(Rec.!H$2:H19),"")</f>
        <v/>
      </c>
      <c r="D26" s="106" t="str">
        <f>IF(C26&gt;Inf.!$I$10,"",VLOOKUP(A26,Q1.SL!B:F,2,FALSE))</f>
        <v/>
      </c>
      <c r="E26" s="106" t="str">
        <f>IF(C26&gt;Inf.!$I$10,"",VLOOKUP(A26,Q1.SL!B:F,3,FALSE))</f>
        <v/>
      </c>
      <c r="F26" s="107" t="str">
        <f>IF(C26&gt;Inf.!$I$10,"",VLOOKUP(A26,Q1.SL!B:F,4,FALSE))</f>
        <v/>
      </c>
      <c r="G26" s="107" t="str">
        <f>IF(C26&gt;Inf.!$I$10,"",VLOOKUP(A26,Q1.SL!B:F,5,FALSE))</f>
        <v/>
      </c>
      <c r="H26" s="108"/>
      <c r="I26" s="108"/>
      <c r="J26" s="109"/>
      <c r="K26" s="108"/>
      <c r="L26" s="12" t="str">
        <f>IFERROR(IF(C26&gt;Inf.!$I$10,"",I26),"")</f>
        <v/>
      </c>
      <c r="M26" s="8" t="str">
        <f>IFERROR(IF(Inf.!$C$10="Onsight",IF(L26="TOP",10^7+(10-J26)+(3-K26)*10,L26*10^5+(3-K26)*10),IF(L26="TOP",10^7+(3-K26)*10,L26*10^5+(3-K26)*10)),"")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IFERROR(N26*100+Rec.!I19,"")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IF(Rec.!H20&gt;0,COUNT(Rec.!H$2:H20),"")</f>
        <v/>
      </c>
      <c r="D27" s="106" t="str">
        <f>IF(C27&gt;Inf.!$I$10,"",VLOOKUP(A27,Q1.SL!B:F,2,FALSE))</f>
        <v/>
      </c>
      <c r="E27" s="106" t="str">
        <f>IF(C27&gt;Inf.!$I$10,"",VLOOKUP(A27,Q1.SL!B:F,3,FALSE))</f>
        <v/>
      </c>
      <c r="F27" s="107" t="str">
        <f>IF(C27&gt;Inf.!$I$10,"",VLOOKUP(A27,Q1.SL!B:F,4,FALSE))</f>
        <v/>
      </c>
      <c r="G27" s="107" t="str">
        <f>IF(C27&gt;Inf.!$I$10,"",VLOOKUP(A27,Q1.SL!B:F,5,FALSE))</f>
        <v/>
      </c>
      <c r="H27" s="108"/>
      <c r="I27" s="108"/>
      <c r="J27" s="109"/>
      <c r="K27" s="108"/>
      <c r="L27" s="12" t="str">
        <f>IFERROR(IF(C27&gt;Inf.!$I$10,"",I27),"")</f>
        <v/>
      </c>
      <c r="M27" s="8" t="str">
        <f>IFERROR(IF(Inf.!$C$10="Onsight",IF(L27="TOP",10^7+(10-J27)+(3-K27)*10,L27*10^5+(3-K27)*10),IF(L27="TOP",10^7+(3-K27)*10,L27*10^5+(3-K27)*10)),"")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IFERROR(N27*100+Rec.!I20,"")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IF(Rec.!H21&gt;0,COUNT(Rec.!H$2:H21),"")</f>
        <v/>
      </c>
      <c r="D28" s="106" t="str">
        <f>IF(C28&gt;Inf.!$I$10,"",VLOOKUP(A28,Q1.SL!B:F,2,FALSE))</f>
        <v/>
      </c>
      <c r="E28" s="106" t="str">
        <f>IF(C28&gt;Inf.!$I$10,"",VLOOKUP(A28,Q1.SL!B:F,3,FALSE))</f>
        <v/>
      </c>
      <c r="F28" s="107" t="str">
        <f>IF(C28&gt;Inf.!$I$10,"",VLOOKUP(A28,Q1.SL!B:F,4,FALSE))</f>
        <v/>
      </c>
      <c r="G28" s="107" t="str">
        <f>IF(C28&gt;Inf.!$I$10,"",VLOOKUP(A28,Q1.SL!B:F,5,FALSE))</f>
        <v/>
      </c>
      <c r="H28" s="108"/>
      <c r="I28" s="108"/>
      <c r="J28" s="109"/>
      <c r="K28" s="108"/>
      <c r="L28" s="12" t="str">
        <f>IFERROR(IF(C28&gt;Inf.!$I$10,"",I28),"")</f>
        <v/>
      </c>
      <c r="M28" s="8" t="str">
        <f>IFERROR(IF(Inf.!$C$10="Onsight",IF(L28="TOP",10^7+(10-J28)+(3-K28)*10,L28*10^5+(3-K28)*10),IF(L28="TOP",10^7+(3-K28)*10,L28*10^5+(3-K28)*10)),"")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IFERROR(N28*100+Rec.!I21,"")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IF(Rec.!H22&gt;0,COUNT(Rec.!H$2:H22),"")</f>
        <v/>
      </c>
      <c r="D29" s="106" t="str">
        <f>IF(C29&gt;Inf.!$I$10,"",VLOOKUP(A29,Q1.SL!B:F,2,FALSE))</f>
        <v/>
      </c>
      <c r="E29" s="106" t="str">
        <f>IF(C29&gt;Inf.!$I$10,"",VLOOKUP(A29,Q1.SL!B:F,3,FALSE))</f>
        <v/>
      </c>
      <c r="F29" s="107" t="str">
        <f>IF(C29&gt;Inf.!$I$10,"",VLOOKUP(A29,Q1.SL!B:F,4,FALSE))</f>
        <v/>
      </c>
      <c r="G29" s="107" t="str">
        <f>IF(C29&gt;Inf.!$I$10,"",VLOOKUP(A29,Q1.SL!B:F,5,FALSE))</f>
        <v/>
      </c>
      <c r="H29" s="108"/>
      <c r="I29" s="108"/>
      <c r="J29" s="109"/>
      <c r="K29" s="108"/>
      <c r="L29" s="12" t="str">
        <f>IFERROR(IF(C29&gt;Inf.!$I$10,"",I29),"")</f>
        <v/>
      </c>
      <c r="M29" s="8" t="str">
        <f>IFERROR(IF(Inf.!$C$10="Onsight",IF(L29="TOP",10^7+(10-J29)+(3-K29)*10,L29*10^5+(3-K29)*10),IF(L29="TOP",10^7+(3-K29)*10,L29*10^5+(3-K29)*10)),"")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IFERROR(N29*100+Rec.!I22,"")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IF(Rec.!H23&gt;0,COUNT(Rec.!H$2:H23),"")</f>
        <v/>
      </c>
      <c r="D30" s="106" t="str">
        <f>IF(C30&gt;Inf.!$I$10,"",VLOOKUP(A30,Q1.SL!B:F,2,FALSE))</f>
        <v/>
      </c>
      <c r="E30" s="106" t="str">
        <f>IF(C30&gt;Inf.!$I$10,"",VLOOKUP(A30,Q1.SL!B:F,3,FALSE))</f>
        <v/>
      </c>
      <c r="F30" s="107" t="str">
        <f>IF(C30&gt;Inf.!$I$10,"",VLOOKUP(A30,Q1.SL!B:F,4,FALSE))</f>
        <v/>
      </c>
      <c r="G30" s="107" t="str">
        <f>IF(C30&gt;Inf.!$I$10,"",VLOOKUP(A30,Q1.SL!B:F,5,FALSE))</f>
        <v/>
      </c>
      <c r="H30" s="108"/>
      <c r="I30" s="108"/>
      <c r="J30" s="109"/>
      <c r="K30" s="108"/>
      <c r="L30" s="12" t="str">
        <f>IFERROR(IF(C30&gt;Inf.!$I$10,"",I30),"")</f>
        <v/>
      </c>
      <c r="M30" s="8" t="str">
        <f>IFERROR(IF(Inf.!$C$10="Onsight",IF(L30="TOP",10^7+(10-J30)+(3-K30)*10,L30*10^5+(3-K30)*10),IF(L30="TOP",10^7+(3-K30)*10,L30*10^5+(3-K30)*10)),"")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IFERROR(N30*100+Rec.!I23,"")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IF(Rec.!H24&gt;0,COUNT(Rec.!H$2:H24),"")</f>
        <v/>
      </c>
      <c r="D31" s="106" t="str">
        <f>IF(C31&gt;Inf.!$I$10,"",VLOOKUP(A31,Q1.SL!B:F,2,FALSE))</f>
        <v/>
      </c>
      <c r="E31" s="106" t="str">
        <f>IF(C31&gt;Inf.!$I$10,"",VLOOKUP(A31,Q1.SL!B:F,3,FALSE))</f>
        <v/>
      </c>
      <c r="F31" s="107" t="str">
        <f>IF(C31&gt;Inf.!$I$10,"",VLOOKUP(A31,Q1.SL!B:F,4,FALSE))</f>
        <v/>
      </c>
      <c r="G31" s="107" t="str">
        <f>IF(C31&gt;Inf.!$I$10,"",VLOOKUP(A31,Q1.SL!B:F,5,FALSE))</f>
        <v/>
      </c>
      <c r="H31" s="108"/>
      <c r="I31" s="108"/>
      <c r="J31" s="109"/>
      <c r="K31" s="108"/>
      <c r="L31" s="12" t="str">
        <f>IFERROR(IF(C31&gt;Inf.!$I$10,"",I31),"")</f>
        <v/>
      </c>
      <c r="M31" s="8" t="str">
        <f>IFERROR(IF(Inf.!$C$10="Onsight",IF(L31="TOP",10^7+(10-J31)+(3-K31)*10,L31*10^5+(3-K31)*10),IF(L31="TOP",10^7+(3-K31)*10,L31*10^5+(3-K31)*10)),"")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IFERROR(N31*100+Rec.!I24,"")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IF(Rec.!H25&gt;0,COUNT(Rec.!H$2:H25),"")</f>
        <v/>
      </c>
      <c r="D32" s="106" t="str">
        <f>IF(C32&gt;Inf.!$I$10,"",VLOOKUP(A32,Q1.SL!B:F,2,FALSE))</f>
        <v/>
      </c>
      <c r="E32" s="106" t="str">
        <f>IF(C32&gt;Inf.!$I$10,"",VLOOKUP(A32,Q1.SL!B:F,3,FALSE))</f>
        <v/>
      </c>
      <c r="F32" s="107" t="str">
        <f>IF(C32&gt;Inf.!$I$10,"",VLOOKUP(A32,Q1.SL!B:F,4,FALSE))</f>
        <v/>
      </c>
      <c r="G32" s="107" t="str">
        <f>IF(C32&gt;Inf.!$I$10,"",VLOOKUP(A32,Q1.SL!B:F,5,FALSE))</f>
        <v/>
      </c>
      <c r="H32" s="108"/>
      <c r="I32" s="108"/>
      <c r="J32" s="109"/>
      <c r="K32" s="108"/>
      <c r="L32" s="12" t="str">
        <f>IFERROR(IF(C32&gt;Inf.!$I$10,"",I32),"")</f>
        <v/>
      </c>
      <c r="M32" s="8" t="str">
        <f>IFERROR(IF(Inf.!$C$10="Onsight",IF(L32="TOP",10^7+(10-J32)+(3-K32)*10,L32*10^5+(3-K32)*10),IF(L32="TOP",10^7+(3-K32)*10,L32*10^5+(3-K32)*10)),"")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IFERROR(N32*100+Rec.!I25,"")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IF(Rec.!H26&gt;0,COUNT(Rec.!H$2:H26),"")</f>
        <v/>
      </c>
      <c r="D33" s="106" t="str">
        <f>IF(C33&gt;Inf.!$I$10,"",VLOOKUP(A33,Q1.SL!B:F,2,FALSE))</f>
        <v/>
      </c>
      <c r="E33" s="106" t="str">
        <f>IF(C33&gt;Inf.!$I$10,"",VLOOKUP(A33,Q1.SL!B:F,3,FALSE))</f>
        <v/>
      </c>
      <c r="F33" s="107" t="str">
        <f>IF(C33&gt;Inf.!$I$10,"",VLOOKUP(A33,Q1.SL!B:F,4,FALSE))</f>
        <v/>
      </c>
      <c r="G33" s="107" t="str">
        <f>IF(C33&gt;Inf.!$I$10,"",VLOOKUP(A33,Q1.SL!B:F,5,FALSE))</f>
        <v/>
      </c>
      <c r="H33" s="108"/>
      <c r="I33" s="108"/>
      <c r="J33" s="109"/>
      <c r="K33" s="108"/>
      <c r="L33" s="12" t="str">
        <f>IFERROR(IF(C33&gt;Inf.!$I$10,"",I33),"")</f>
        <v/>
      </c>
      <c r="M33" s="8" t="str">
        <f>IFERROR(IF(Inf.!$C$10="Onsight",IF(L33="TOP",10^7+(10-J33)+(3-K33)*10,L33*10^5+(3-K33)*10),IF(L33="TOP",10^7+(3-K33)*10,L33*10^5+(3-K33)*10)),"")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IFERROR(N33*100+Rec.!I26,"")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IF(Rec.!H27&gt;0,COUNT(Rec.!H$2:H27),"")</f>
        <v/>
      </c>
      <c r="D34" s="106" t="str">
        <f>IF(C34&gt;Inf.!$I$10,"",VLOOKUP(A34,Q1.SL!B:F,2,FALSE))</f>
        <v/>
      </c>
      <c r="E34" s="106" t="str">
        <f>IF(C34&gt;Inf.!$I$10,"",VLOOKUP(A34,Q1.SL!B:F,3,FALSE))</f>
        <v/>
      </c>
      <c r="F34" s="107" t="str">
        <f>IF(C34&gt;Inf.!$I$10,"",VLOOKUP(A34,Q1.SL!B:F,4,FALSE))</f>
        <v/>
      </c>
      <c r="G34" s="107" t="str">
        <f>IF(C34&gt;Inf.!$I$10,"",VLOOKUP(A34,Q1.SL!B:F,5,FALSE))</f>
        <v/>
      </c>
      <c r="H34" s="108"/>
      <c r="I34" s="108"/>
      <c r="J34" s="109"/>
      <c r="K34" s="108"/>
      <c r="L34" s="12" t="str">
        <f>IFERROR(IF(C34&gt;Inf.!$I$10,"",I34),"")</f>
        <v/>
      </c>
      <c r="M34" s="8" t="str">
        <f>IFERROR(IF(Inf.!$C$10="Onsight",IF(L34="TOP",10^7+(10-J34)+(3-K34)*10,L34*10^5+(3-K34)*10),IF(L34="TOP",10^7+(3-K34)*10,L34*10^5+(3-K34)*10)),"")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IFERROR(N34*100+Rec.!I27,"")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IF(Rec.!H28&gt;0,COUNT(Rec.!H$2:H28),"")</f>
        <v/>
      </c>
      <c r="D35" s="106" t="str">
        <f>IF(C35&gt;Inf.!$I$10,"",VLOOKUP(A35,Q1.SL!B:F,2,FALSE))</f>
        <v/>
      </c>
      <c r="E35" s="106" t="str">
        <f>IF(C35&gt;Inf.!$I$10,"",VLOOKUP(A35,Q1.SL!B:F,3,FALSE))</f>
        <v/>
      </c>
      <c r="F35" s="107" t="str">
        <f>IF(C35&gt;Inf.!$I$10,"",VLOOKUP(A35,Q1.SL!B:F,4,FALSE))</f>
        <v/>
      </c>
      <c r="G35" s="107" t="str">
        <f>IF(C35&gt;Inf.!$I$10,"",VLOOKUP(A35,Q1.SL!B:F,5,FALSE))</f>
        <v/>
      </c>
      <c r="H35" s="108"/>
      <c r="I35" s="108"/>
      <c r="J35" s="109"/>
      <c r="K35" s="108"/>
      <c r="L35" s="12" t="str">
        <f>IFERROR(IF(C35&gt;Inf.!$I$10,"",I35),"")</f>
        <v/>
      </c>
      <c r="M35" s="8" t="str">
        <f>IFERROR(IF(Inf.!$C$10="Onsight",IF(L35="TOP",10^7+(10-J35)+(3-K35)*10,L35*10^5+(3-K35)*10),IF(L35="TOP",10^7+(3-K35)*10,L35*10^5+(3-K35)*10)),"")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IFERROR(N35*100+Rec.!I28,"")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IF(Rec.!H29&gt;0,COUNT(Rec.!H$2:H29),"")</f>
        <v/>
      </c>
      <c r="D36" s="106" t="str">
        <f>IF(C36&gt;Inf.!$I$10,"",VLOOKUP(A36,Q1.SL!B:F,2,FALSE))</f>
        <v/>
      </c>
      <c r="E36" s="106" t="str">
        <f>IF(C36&gt;Inf.!$I$10,"",VLOOKUP(A36,Q1.SL!B:F,3,FALSE))</f>
        <v/>
      </c>
      <c r="F36" s="107" t="str">
        <f>IF(C36&gt;Inf.!$I$10,"",VLOOKUP(A36,Q1.SL!B:F,4,FALSE))</f>
        <v/>
      </c>
      <c r="G36" s="107" t="str">
        <f>IF(C36&gt;Inf.!$I$10,"",VLOOKUP(A36,Q1.SL!B:F,5,FALSE))</f>
        <v/>
      </c>
      <c r="H36" s="108"/>
      <c r="I36" s="108"/>
      <c r="J36" s="109"/>
      <c r="K36" s="108"/>
      <c r="L36" s="12" t="str">
        <f>IFERROR(IF(C36&gt;Inf.!$I$10,"",I36),"")</f>
        <v/>
      </c>
      <c r="M36" s="8" t="str">
        <f>IFERROR(IF(Inf.!$C$10="Onsight",IF(L36="TOP",10^7+(10-J36)+(3-K36)*10,L36*10^5+(3-K36)*10),IF(L36="TOP",10^7+(3-K36)*10,L36*10^5+(3-K36)*10)),"")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IFERROR(N36*100+Rec.!I29,"")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IF(Rec.!H30&gt;0,COUNT(Rec.!H$2:H30),"")</f>
        <v/>
      </c>
      <c r="D37" s="106" t="str">
        <f>IF(C37&gt;Inf.!$I$10,"",VLOOKUP(A37,Q1.SL!B:F,2,FALSE))</f>
        <v/>
      </c>
      <c r="E37" s="106" t="str">
        <f>IF(C37&gt;Inf.!$I$10,"",VLOOKUP(A37,Q1.SL!B:F,3,FALSE))</f>
        <v/>
      </c>
      <c r="F37" s="107" t="str">
        <f>IF(C37&gt;Inf.!$I$10,"",VLOOKUP(A37,Q1.SL!B:F,4,FALSE))</f>
        <v/>
      </c>
      <c r="G37" s="107" t="str">
        <f>IF(C37&gt;Inf.!$I$10,"",VLOOKUP(A37,Q1.SL!B:F,5,FALSE))</f>
        <v/>
      </c>
      <c r="H37" s="108"/>
      <c r="I37" s="108"/>
      <c r="J37" s="109"/>
      <c r="K37" s="108"/>
      <c r="L37" s="12" t="str">
        <f>IFERROR(IF(C37&gt;Inf.!$I$10,"",I37),"")</f>
        <v/>
      </c>
      <c r="M37" s="8" t="str">
        <f>IFERROR(IF(Inf.!$C$10="Onsight",IF(L37="TOP",10^7+(10-J37)+(3-K37)*10,L37*10^5+(3-K37)*10),IF(L37="TOP",10^7+(3-K37)*10,L37*10^5+(3-K37)*10)),"")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IFERROR(N37*100+Rec.!I30,"")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IF(Rec.!H31&gt;0,COUNT(Rec.!H$2:H31),"")</f>
        <v/>
      </c>
      <c r="D38" s="106" t="str">
        <f>IF(C38&gt;Inf.!$I$10,"",VLOOKUP(A38,Q1.SL!B:F,2,FALSE))</f>
        <v/>
      </c>
      <c r="E38" s="106" t="str">
        <f>IF(C38&gt;Inf.!$I$10,"",VLOOKUP(A38,Q1.SL!B:F,3,FALSE))</f>
        <v/>
      </c>
      <c r="F38" s="107" t="str">
        <f>IF(C38&gt;Inf.!$I$10,"",VLOOKUP(A38,Q1.SL!B:F,4,FALSE))</f>
        <v/>
      </c>
      <c r="G38" s="107" t="str">
        <f>IF(C38&gt;Inf.!$I$10,"",VLOOKUP(A38,Q1.SL!B:F,5,FALSE))</f>
        <v/>
      </c>
      <c r="H38" s="108"/>
      <c r="I38" s="108"/>
      <c r="J38" s="109"/>
      <c r="K38" s="108"/>
      <c r="L38" s="12" t="str">
        <f>IFERROR(IF(C38&gt;Inf.!$I$10,"",I38),"")</f>
        <v/>
      </c>
      <c r="M38" s="8" t="str">
        <f>IFERROR(IF(Inf.!$C$10="Onsight",IF(L38="TOP",10^7+(10-J38)+(3-K38)*10,L38*10^5+(3-K38)*10),IF(L38="TOP",10^7+(3-K38)*10,L38*10^5+(3-K38)*10)),"")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IFERROR(N38*100+Rec.!I31,"")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IF(Rec.!H32&gt;0,COUNT(Rec.!H$2:H32),"")</f>
        <v/>
      </c>
      <c r="D39" s="106" t="str">
        <f>IF(C39&gt;Inf.!$I$10,"",VLOOKUP(A39,Q1.SL!B:F,2,FALSE))</f>
        <v/>
      </c>
      <c r="E39" s="106" t="str">
        <f>IF(C39&gt;Inf.!$I$10,"",VLOOKUP(A39,Q1.SL!B:F,3,FALSE))</f>
        <v/>
      </c>
      <c r="F39" s="107" t="str">
        <f>IF(C39&gt;Inf.!$I$10,"",VLOOKUP(A39,Q1.SL!B:F,4,FALSE))</f>
        <v/>
      </c>
      <c r="G39" s="107" t="str">
        <f>IF(C39&gt;Inf.!$I$10,"",VLOOKUP(A39,Q1.SL!B:F,5,FALSE))</f>
        <v/>
      </c>
      <c r="H39" s="108"/>
      <c r="I39" s="108"/>
      <c r="J39" s="109"/>
      <c r="K39" s="108"/>
      <c r="L39" s="12" t="str">
        <f>IFERROR(IF(C39&gt;Inf.!$I$10,"",I39),"")</f>
        <v/>
      </c>
      <c r="M39" s="8" t="str">
        <f>IFERROR(IF(Inf.!$C$10="Onsight",IF(L39="TOP",10^7+(10-J39)+(3-K39)*10,L39*10^5+(3-K39)*10),IF(L39="TOP",10^7+(3-K39)*10,L39*10^5+(3-K39)*10)),"")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IFERROR(N39*100+Rec.!I32,"")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IF(Rec.!H33&gt;0,COUNT(Rec.!H$2:H33),"")</f>
        <v/>
      </c>
      <c r="D40" s="106" t="str">
        <f>IF(C40&gt;Inf.!$I$10,"",VLOOKUP(A40,Q1.SL!B:F,2,FALSE))</f>
        <v/>
      </c>
      <c r="E40" s="106" t="str">
        <f>IF(C40&gt;Inf.!$I$10,"",VLOOKUP(A40,Q1.SL!B:F,3,FALSE))</f>
        <v/>
      </c>
      <c r="F40" s="107" t="str">
        <f>IF(C40&gt;Inf.!$I$10,"",VLOOKUP(A40,Q1.SL!B:F,4,FALSE))</f>
        <v/>
      </c>
      <c r="G40" s="107" t="str">
        <f>IF(C40&gt;Inf.!$I$10,"",VLOOKUP(A40,Q1.SL!B:F,5,FALSE))</f>
        <v/>
      </c>
      <c r="H40" s="108"/>
      <c r="I40" s="108"/>
      <c r="J40" s="109"/>
      <c r="K40" s="108"/>
      <c r="L40" s="12" t="str">
        <f>IFERROR(IF(C40&gt;Inf.!$I$10,"",I40),"")</f>
        <v/>
      </c>
      <c r="M40" s="8" t="str">
        <f>IFERROR(IF(Inf.!$C$10="Onsight",IF(L40="TOP",10^7+(10-J40)+(3-K40)*10,L40*10^5+(3-K40)*10),IF(L40="TOP",10^7+(3-K40)*10,L40*10^5+(3-K40)*10)),"")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IFERROR(N40*100+Rec.!I33,"")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IF(Rec.!H34&gt;0,COUNT(Rec.!H$2:H34),"")</f>
        <v/>
      </c>
      <c r="D41" s="36" t="str">
        <f>IF(C41&gt;Inf.!$I$10,"",VLOOKUP(A41,Q1.SL!B:F,2,FALSE))</f>
        <v/>
      </c>
      <c r="E41" s="36" t="str">
        <f>IF(C41&gt;Inf.!$I$10,"",VLOOKUP(A41,Q1.SL!B:F,3,FALSE))</f>
        <v/>
      </c>
      <c r="F41" s="20" t="str">
        <f>IF(C41&gt;Inf.!$I$10,"",VLOOKUP(A41,Q1.SL!B:F,4,FALSE))</f>
        <v/>
      </c>
      <c r="G41" s="20" t="str">
        <f>IF(C41&gt;Inf.!$I$10,"",VLOOKUP(A41,Q1.SL!B:F,5,FALSE))</f>
        <v/>
      </c>
      <c r="H41" s="50"/>
      <c r="I41" s="50"/>
      <c r="J41" s="51"/>
      <c r="K41" s="50"/>
      <c r="L41" s="12" t="str">
        <f>IFERROR(IF(C41&gt;Inf.!$I$10,"",I41),"")</f>
        <v/>
      </c>
      <c r="M41" s="8" t="str">
        <f>IFERROR(IF(Inf.!$C$10="Onsight",IF(L41="TOP",10^7+(10-J41)+(3-K41)*10,L41*10^5+(3-K41)*10),IF(L41="TOP",10^7+(3-K41)*10,L41*10^5+(3-K41)*10)),"")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IFERROR(N41*100+Rec.!I34,"")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IF(Rec.!H35&gt;0,COUNT(Rec.!H$2:H35),"")</f>
        <v/>
      </c>
      <c r="D42" s="36" t="str">
        <f>IF(C42&gt;Inf.!$I$10,"",VLOOKUP(A42,Q1.SL!B:F,2,FALSE))</f>
        <v/>
      </c>
      <c r="E42" s="36" t="str">
        <f>IF(C42&gt;Inf.!$I$10,"",VLOOKUP(A42,Q1.SL!B:F,3,FALSE))</f>
        <v/>
      </c>
      <c r="F42" s="20" t="str">
        <f>IF(C42&gt;Inf.!$I$10,"",VLOOKUP(A42,Q1.SL!B:F,4,FALSE))</f>
        <v/>
      </c>
      <c r="G42" s="20" t="str">
        <f>IF(C42&gt;Inf.!$I$10,"",VLOOKUP(A42,Q1.SL!B:F,5,FALSE))</f>
        <v/>
      </c>
      <c r="H42" s="50"/>
      <c r="I42" s="50"/>
      <c r="J42" s="51"/>
      <c r="K42" s="50"/>
      <c r="L42" s="12" t="str">
        <f>IFERROR(IF(C42&gt;Inf.!$I$10,"",I42),"")</f>
        <v/>
      </c>
      <c r="M42" s="8" t="str">
        <f>IFERROR(IF(Inf.!$C$10="Onsight",IF(L42="TOP",10^7+(10-J42)+(3-K42)*10,L42*10^5+(3-K42)*10),IF(L42="TOP",10^7+(3-K42)*10,L42*10^5+(3-K42)*10)),"")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IFERROR(N42*100+Rec.!I35,"")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IF(Rec.!H36&gt;0,COUNT(Rec.!H$2:H36),"")</f>
        <v/>
      </c>
      <c r="D43" s="36" t="str">
        <f>IF(C43&gt;Inf.!$I$10,"",VLOOKUP(A43,Q1.SL!B:F,2,FALSE))</f>
        <v/>
      </c>
      <c r="E43" s="36" t="str">
        <f>IF(C43&gt;Inf.!$I$10,"",VLOOKUP(A43,Q1.SL!B:F,3,FALSE))</f>
        <v/>
      </c>
      <c r="F43" s="20" t="str">
        <f>IF(C43&gt;Inf.!$I$10,"",VLOOKUP(A43,Q1.SL!B:F,4,FALSE))</f>
        <v/>
      </c>
      <c r="G43" s="20" t="str">
        <f>IF(C43&gt;Inf.!$I$10,"",VLOOKUP(A43,Q1.SL!B:F,5,FALSE))</f>
        <v/>
      </c>
      <c r="H43" s="50"/>
      <c r="I43" s="50"/>
      <c r="J43" s="51"/>
      <c r="K43" s="50"/>
      <c r="L43" s="12" t="str">
        <f>IFERROR(IF(C43&gt;Inf.!$I$10,"",I43),"")</f>
        <v/>
      </c>
      <c r="M43" s="8" t="str">
        <f>IFERROR(IF(Inf.!$C$10="Onsight",IF(L43="TOP",10^7+(10-J43)+(3-K43)*10,L43*10^5+(3-K43)*10),IF(L43="TOP",10^7+(3-K43)*10,L43*10^5+(3-K43)*10)),"")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IFERROR(N43*100+Rec.!I36,"")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IF(Rec.!H37&gt;0,COUNT(Rec.!H$2:H37),"")</f>
        <v/>
      </c>
      <c r="D44" s="36" t="str">
        <f>IF(C44&gt;Inf.!$I$10,"",VLOOKUP(A44,Q1.SL!B:F,2,FALSE))</f>
        <v/>
      </c>
      <c r="E44" s="36" t="str">
        <f>IF(C44&gt;Inf.!$I$10,"",VLOOKUP(A44,Q1.SL!B:F,3,FALSE))</f>
        <v/>
      </c>
      <c r="F44" s="20" t="str">
        <f>IF(C44&gt;Inf.!$I$10,"",VLOOKUP(A44,Q1.SL!B:F,4,FALSE))</f>
        <v/>
      </c>
      <c r="G44" s="20" t="str">
        <f>IF(C44&gt;Inf.!$I$10,"",VLOOKUP(A44,Q1.SL!B:F,5,FALSE))</f>
        <v/>
      </c>
      <c r="H44" s="50"/>
      <c r="I44" s="50"/>
      <c r="J44" s="51"/>
      <c r="K44" s="50"/>
      <c r="L44" s="12" t="str">
        <f>IFERROR(IF(C44&gt;Inf.!$I$10,"",I44),"")</f>
        <v/>
      </c>
      <c r="M44" s="8" t="str">
        <f>IFERROR(IF(Inf.!$C$10="Onsight",IF(L44="TOP",10^7+(10-J44)+(3-K44)*10,L44*10^5+(3-K44)*10),IF(L44="TOP",10^7+(3-K44)*10,L44*10^5+(3-K44)*10)),"")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IFERROR(N44*100+Rec.!I37,"")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IF(Rec.!H38&gt;0,COUNT(Rec.!H$2:H38),"")</f>
        <v/>
      </c>
      <c r="D45" s="36" t="str">
        <f>IF(C45&gt;Inf.!$I$10,"",VLOOKUP(A45,Q1.SL!B:F,2,FALSE))</f>
        <v/>
      </c>
      <c r="E45" s="36" t="str">
        <f>IF(C45&gt;Inf.!$I$10,"",VLOOKUP(A45,Q1.SL!B:F,3,FALSE))</f>
        <v/>
      </c>
      <c r="F45" s="20" t="str">
        <f>IF(C45&gt;Inf.!$I$10,"",VLOOKUP(A45,Q1.SL!B:F,4,FALSE))</f>
        <v/>
      </c>
      <c r="G45" s="20" t="str">
        <f>IF(C45&gt;Inf.!$I$10,"",VLOOKUP(A45,Q1.SL!B:F,5,FALSE))</f>
        <v/>
      </c>
      <c r="H45" s="50"/>
      <c r="I45" s="50"/>
      <c r="J45" s="51"/>
      <c r="K45" s="50"/>
      <c r="L45" s="12" t="str">
        <f>IFERROR(IF(C45&gt;Inf.!$I$10,"",I45),"")</f>
        <v/>
      </c>
      <c r="M45" s="8" t="str">
        <f>IFERROR(IF(Inf.!$C$10="Onsight",IF(L45="TOP",10^7+(10-J45)+(3-K45)*10,L45*10^5+(3-K45)*10),IF(L45="TOP",10^7+(3-K45)*10,L45*10^5+(3-K45)*10)),"")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IFERROR(N45*100+Rec.!I38,"")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IF(Rec.!H39&gt;0,COUNT(Rec.!H$2:H39),"")</f>
        <v/>
      </c>
      <c r="D46" s="36" t="str">
        <f>IF(C46&gt;Inf.!$I$10,"",VLOOKUP(A46,Q1.SL!B:F,2,FALSE))</f>
        <v/>
      </c>
      <c r="E46" s="36" t="str">
        <f>IF(C46&gt;Inf.!$I$10,"",VLOOKUP(A46,Q1.SL!B:F,3,FALSE))</f>
        <v/>
      </c>
      <c r="F46" s="20" t="str">
        <f>IF(C46&gt;Inf.!$I$10,"",VLOOKUP(A46,Q1.SL!B:F,4,FALSE))</f>
        <v/>
      </c>
      <c r="G46" s="20" t="str">
        <f>IF(C46&gt;Inf.!$I$10,"",VLOOKUP(A46,Q1.SL!B:F,5,FALSE))</f>
        <v/>
      </c>
      <c r="H46" s="50"/>
      <c r="I46" s="50"/>
      <c r="J46" s="51"/>
      <c r="K46" s="50"/>
      <c r="L46" s="12" t="str">
        <f>IFERROR(IF(C46&gt;Inf.!$I$10,"",I46),"")</f>
        <v/>
      </c>
      <c r="M46" s="8" t="str">
        <f>IFERROR(IF(Inf.!$C$10="Onsight",IF(L46="TOP",10^7+(10-J46)+(3-K46)*10,L46*10^5+(3-K46)*10),IF(L46="TOP",10^7+(3-K46)*10,L46*10^5+(3-K46)*10)),"")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IFERROR(N46*100+Rec.!I39,"")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IF(Rec.!H40&gt;0,COUNT(Rec.!H$2:H40),"")</f>
        <v/>
      </c>
      <c r="D47" s="36" t="str">
        <f>IF(C47&gt;Inf.!$I$10,"",VLOOKUP(A47,Q1.SL!B:F,2,FALSE))</f>
        <v/>
      </c>
      <c r="E47" s="36" t="str">
        <f>IF(C47&gt;Inf.!$I$10,"",VLOOKUP(A47,Q1.SL!B:F,3,FALSE))</f>
        <v/>
      </c>
      <c r="F47" s="20" t="str">
        <f>IF(C47&gt;Inf.!$I$10,"",VLOOKUP(A47,Q1.SL!B:F,4,FALSE))</f>
        <v/>
      </c>
      <c r="G47" s="20" t="str">
        <f>IF(C47&gt;Inf.!$I$10,"",VLOOKUP(A47,Q1.SL!B:F,5,FALSE))</f>
        <v/>
      </c>
      <c r="H47" s="50"/>
      <c r="I47" s="50"/>
      <c r="J47" s="51"/>
      <c r="K47" s="50"/>
      <c r="L47" s="12" t="str">
        <f>IFERROR(IF(C47&gt;Inf.!$I$10,"",I47),"")</f>
        <v/>
      </c>
      <c r="M47" s="8" t="str">
        <f>IFERROR(IF(Inf.!$C$10="Onsight",IF(L47="TOP",10^7+(10-J47)+(3-K47)*10,L47*10^5+(3-K47)*10),IF(L47="TOP",10^7+(3-K47)*10,L47*10^5+(3-K47)*10)),"")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IFERROR(N47*100+Rec.!I40,"")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IF(Rec.!H41&gt;0,COUNT(Rec.!H$2:H41),"")</f>
        <v/>
      </c>
      <c r="D48" s="36" t="str">
        <f>IF(C48&gt;Inf.!$I$10,"",VLOOKUP(A48,Q1.SL!B:F,2,FALSE))</f>
        <v/>
      </c>
      <c r="E48" s="36" t="str">
        <f>IF(C48&gt;Inf.!$I$10,"",VLOOKUP(A48,Q1.SL!B:F,3,FALSE))</f>
        <v/>
      </c>
      <c r="F48" s="20" t="str">
        <f>IF(C48&gt;Inf.!$I$10,"",VLOOKUP(A48,Q1.SL!B:F,4,FALSE))</f>
        <v/>
      </c>
      <c r="G48" s="20" t="str">
        <f>IF(C48&gt;Inf.!$I$10,"",VLOOKUP(A48,Q1.SL!B:F,5,FALSE))</f>
        <v/>
      </c>
      <c r="H48" s="50"/>
      <c r="I48" s="50"/>
      <c r="J48" s="51"/>
      <c r="K48" s="50"/>
      <c r="L48" s="12" t="str">
        <f>IFERROR(IF(C48&gt;Inf.!$I$10,"",I48),"")</f>
        <v/>
      </c>
      <c r="M48" s="8" t="str">
        <f>IFERROR(IF(Inf.!$C$10="Onsight",IF(L48="TOP",10^7+(10-J48)+(3-K48)*10,L48*10^5+(3-K48)*10),IF(L48="TOP",10^7+(3-K48)*10,L48*10^5+(3-K48)*10)),"")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IFERROR(N48*100+Rec.!I41,"")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IF(Rec.!H42&gt;0,COUNT(Rec.!H$2:H42),"")</f>
        <v/>
      </c>
      <c r="D49" s="36" t="str">
        <f>IF(C49&gt;Inf.!$I$10,"",VLOOKUP(A49,Q1.SL!B:F,2,FALSE))</f>
        <v/>
      </c>
      <c r="E49" s="36" t="str">
        <f>IF(C49&gt;Inf.!$I$10,"",VLOOKUP(A49,Q1.SL!B:F,3,FALSE))</f>
        <v/>
      </c>
      <c r="F49" s="20" t="str">
        <f>IF(C49&gt;Inf.!$I$10,"",VLOOKUP(A49,Q1.SL!B:F,4,FALSE))</f>
        <v/>
      </c>
      <c r="G49" s="20" t="str">
        <f>IF(C49&gt;Inf.!$I$10,"",VLOOKUP(A49,Q1.SL!B:F,5,FALSE))</f>
        <v/>
      </c>
      <c r="H49" s="50"/>
      <c r="I49" s="50"/>
      <c r="J49" s="51"/>
      <c r="K49" s="50"/>
      <c r="L49" s="12" t="str">
        <f>IFERROR(IF(C49&gt;Inf.!$I$10,"",I49),"")</f>
        <v/>
      </c>
      <c r="M49" s="8" t="str">
        <f>IFERROR(IF(Inf.!$C$10="Onsight",IF(L49="TOP",10^7+(10-J49)+(3-K49)*10,L49*10^5+(3-K49)*10),IF(L49="TOP",10^7+(3-K49)*10,L49*10^5+(3-K49)*10)),"")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IFERROR(N49*100+Rec.!I42,"")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IF(Rec.!H43&gt;0,COUNT(Rec.!H$2:H43),"")</f>
        <v/>
      </c>
      <c r="D50" s="36" t="str">
        <f>IF(C50&gt;Inf.!$I$10,"",VLOOKUP(A50,Q1.SL!B:F,2,FALSE))</f>
        <v/>
      </c>
      <c r="E50" s="36" t="str">
        <f>IF(C50&gt;Inf.!$I$10,"",VLOOKUP(A50,Q1.SL!B:F,3,FALSE))</f>
        <v/>
      </c>
      <c r="F50" s="20" t="str">
        <f>IF(C50&gt;Inf.!$I$10,"",VLOOKUP(A50,Q1.SL!B:F,4,FALSE))</f>
        <v/>
      </c>
      <c r="G50" s="20" t="str">
        <f>IF(C50&gt;Inf.!$I$10,"",VLOOKUP(A50,Q1.SL!B:F,5,FALSE))</f>
        <v/>
      </c>
      <c r="H50" s="50"/>
      <c r="I50" s="50"/>
      <c r="J50" s="51"/>
      <c r="K50" s="50"/>
      <c r="L50" s="12" t="str">
        <f>IFERROR(IF(C50&gt;Inf.!$I$10,"",I50),"")</f>
        <v/>
      </c>
      <c r="M50" s="8" t="str">
        <f>IFERROR(IF(Inf.!$C$10="Onsight",IF(L50="TOP",10^7+(10-J50)+(3-K50)*10,L50*10^5+(3-K50)*10),IF(L50="TOP",10^7+(3-K50)*10,L50*10^5+(3-K50)*10)),"")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IFERROR(N50*100+Rec.!I43,"")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IF(Rec.!H44&gt;0,COUNT(Rec.!H$2:H44),"")</f>
        <v/>
      </c>
      <c r="D51" s="36" t="str">
        <f>IF(C51&gt;Inf.!$I$10,"",VLOOKUP(A51,Q1.SL!B:F,2,FALSE))</f>
        <v/>
      </c>
      <c r="E51" s="36" t="str">
        <f>IF(C51&gt;Inf.!$I$10,"",VLOOKUP(A51,Q1.SL!B:F,3,FALSE))</f>
        <v/>
      </c>
      <c r="F51" s="20" t="str">
        <f>IF(C51&gt;Inf.!$I$10,"",VLOOKUP(A51,Q1.SL!B:F,4,FALSE))</f>
        <v/>
      </c>
      <c r="G51" s="20" t="str">
        <f>IF(C51&gt;Inf.!$I$10,"",VLOOKUP(A51,Q1.SL!B:F,5,FALSE))</f>
        <v/>
      </c>
      <c r="H51" s="50"/>
      <c r="I51" s="50"/>
      <c r="J51" s="51"/>
      <c r="K51" s="50"/>
      <c r="L51" s="12" t="str">
        <f>IFERROR(IF(C51&gt;Inf.!$I$10,"",I51),"")</f>
        <v/>
      </c>
      <c r="M51" s="8" t="str">
        <f>IFERROR(IF(Inf.!$C$10="Onsight",IF(L51="TOP",10^7+(10-J51)+(3-K51)*10,L51*10^5+(3-K51)*10),IF(L51="TOP",10^7+(3-K51)*10,L51*10^5+(3-K51)*10)),"")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IFERROR(N51*100+Rec.!I44,"")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IF(Rec.!H45&gt;0,COUNT(Rec.!H$2:H45),"")</f>
        <v/>
      </c>
      <c r="D52" s="36" t="str">
        <f>IF(C52&gt;Inf.!$I$10,"",VLOOKUP(A52,Q1.SL!B:F,2,FALSE))</f>
        <v/>
      </c>
      <c r="E52" s="36" t="str">
        <f>IF(C52&gt;Inf.!$I$10,"",VLOOKUP(A52,Q1.SL!B:F,3,FALSE))</f>
        <v/>
      </c>
      <c r="F52" s="20" t="str">
        <f>IF(C52&gt;Inf.!$I$10,"",VLOOKUP(A52,Q1.SL!B:F,4,FALSE))</f>
        <v/>
      </c>
      <c r="G52" s="20" t="str">
        <f>IF(C52&gt;Inf.!$I$10,"",VLOOKUP(A52,Q1.SL!B:F,5,FALSE))</f>
        <v/>
      </c>
      <c r="H52" s="50"/>
      <c r="I52" s="50"/>
      <c r="J52" s="51"/>
      <c r="K52" s="50"/>
      <c r="L52" s="12" t="str">
        <f>IFERROR(IF(C52&gt;Inf.!$I$10,"",I52),"")</f>
        <v/>
      </c>
      <c r="M52" s="8" t="str">
        <f>IFERROR(IF(Inf.!$C$10="Onsight",IF(L52="TOP",10^7+(10-J52)+(3-K52)*10,L52*10^5+(3-K52)*10),IF(L52="TOP",10^7+(3-K52)*10,L52*10^5+(3-K52)*10)),"")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IFERROR(N52*100+Rec.!I45,"")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IF(Rec.!H46&gt;0,COUNT(Rec.!H$2:H46),"")</f>
        <v/>
      </c>
      <c r="D53" s="36" t="str">
        <f>IF(C53&gt;Inf.!$I$10,"",VLOOKUP(A53,Q1.SL!B:F,2,FALSE))</f>
        <v/>
      </c>
      <c r="E53" s="36" t="str">
        <f>IF(C53&gt;Inf.!$I$10,"",VLOOKUP(A53,Q1.SL!B:F,3,FALSE))</f>
        <v/>
      </c>
      <c r="F53" s="20" t="str">
        <f>IF(C53&gt;Inf.!$I$10,"",VLOOKUP(A53,Q1.SL!B:F,4,FALSE))</f>
        <v/>
      </c>
      <c r="G53" s="20" t="str">
        <f>IF(C53&gt;Inf.!$I$10,"",VLOOKUP(A53,Q1.SL!B:F,5,FALSE))</f>
        <v/>
      </c>
      <c r="H53" s="50"/>
      <c r="I53" s="50"/>
      <c r="J53" s="51"/>
      <c r="K53" s="50"/>
      <c r="L53" s="12" t="str">
        <f>IFERROR(IF(C53&gt;Inf.!$I$10,"",I53),"")</f>
        <v/>
      </c>
      <c r="M53" s="8" t="str">
        <f>IFERROR(IF(Inf.!$C$10="Onsight",IF(L53="TOP",10^7+(10-J53)+(3-K53)*10,L53*10^5+(3-K53)*10),IF(L53="TOP",10^7+(3-K53)*10,L53*10^5+(3-K53)*10)),"")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IFERROR(N53*100+Rec.!I46,"")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IF(Rec.!H47&gt;0,COUNT(Rec.!H$2:H47),"")</f>
        <v/>
      </c>
      <c r="D54" s="36" t="str">
        <f>IF(C54&gt;Inf.!$I$10,"",VLOOKUP(A54,Q1.SL!B:F,2,FALSE))</f>
        <v/>
      </c>
      <c r="E54" s="36" t="str">
        <f>IF(C54&gt;Inf.!$I$10,"",VLOOKUP(A54,Q1.SL!B:F,3,FALSE))</f>
        <v/>
      </c>
      <c r="F54" s="20" t="str">
        <f>IF(C54&gt;Inf.!$I$10,"",VLOOKUP(A54,Q1.SL!B:F,4,FALSE))</f>
        <v/>
      </c>
      <c r="G54" s="20" t="str">
        <f>IF(C54&gt;Inf.!$I$10,"",VLOOKUP(A54,Q1.SL!B:F,5,FALSE))</f>
        <v/>
      </c>
      <c r="H54" s="50"/>
      <c r="I54" s="50"/>
      <c r="J54" s="51"/>
      <c r="K54" s="50"/>
      <c r="L54" s="12" t="str">
        <f>IFERROR(IF(C54&gt;Inf.!$I$10,"",I54),"")</f>
        <v/>
      </c>
      <c r="M54" s="8" t="str">
        <f>IFERROR(IF(Inf.!$C$10="Onsight",IF(L54="TOP",10^7+(10-J54)+(3-K54)*10,L54*10^5+(3-K54)*10),IF(L54="TOP",10^7+(3-K54)*10,L54*10^5+(3-K54)*10)),"")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IFERROR(N54*100+Rec.!I47,"")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IF(Rec.!H48&gt;0,COUNT(Rec.!H$2:H48),"")</f>
        <v/>
      </c>
      <c r="D55" s="36" t="str">
        <f>IF(C55&gt;Inf.!$I$10,"",VLOOKUP(A55,Q1.SL!B:F,2,FALSE))</f>
        <v/>
      </c>
      <c r="E55" s="36" t="str">
        <f>IF(C55&gt;Inf.!$I$10,"",VLOOKUP(A55,Q1.SL!B:F,3,FALSE))</f>
        <v/>
      </c>
      <c r="F55" s="20" t="str">
        <f>IF(C55&gt;Inf.!$I$10,"",VLOOKUP(A55,Q1.SL!B:F,4,FALSE))</f>
        <v/>
      </c>
      <c r="G55" s="20" t="str">
        <f>IF(C55&gt;Inf.!$I$10,"",VLOOKUP(A55,Q1.SL!B:F,5,FALSE))</f>
        <v/>
      </c>
      <c r="H55" s="50"/>
      <c r="I55" s="50"/>
      <c r="J55" s="51"/>
      <c r="K55" s="50"/>
      <c r="L55" s="12" t="str">
        <f>IFERROR(IF(C55&gt;Inf.!$I$10,"",I55),"")</f>
        <v/>
      </c>
      <c r="M55" s="8" t="str">
        <f>IFERROR(IF(Inf.!$C$10="Onsight",IF(L55="TOP",10^7+(10-J55)+(3-K55)*10,L55*10^5+(3-K55)*10),IF(L55="TOP",10^7+(3-K55)*10,L55*10^5+(3-K55)*10)),"")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IFERROR(N55*100+Rec.!I48,"")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IF(Rec.!H49&gt;0,COUNT(Rec.!H$2:H49),"")</f>
        <v/>
      </c>
      <c r="D56" s="36" t="str">
        <f>IF(C56&gt;Inf.!$I$10,"",VLOOKUP(A56,Q1.SL!B:F,2,FALSE))</f>
        <v/>
      </c>
      <c r="E56" s="36" t="str">
        <f>IF(C56&gt;Inf.!$I$10,"",VLOOKUP(A56,Q1.SL!B:F,3,FALSE))</f>
        <v/>
      </c>
      <c r="F56" s="20" t="str">
        <f>IF(C56&gt;Inf.!$I$10,"",VLOOKUP(A56,Q1.SL!B:F,4,FALSE))</f>
        <v/>
      </c>
      <c r="G56" s="20" t="str">
        <f>IF(C56&gt;Inf.!$I$10,"",VLOOKUP(A56,Q1.SL!B:F,5,FALSE))</f>
        <v/>
      </c>
      <c r="H56" s="50"/>
      <c r="I56" s="50"/>
      <c r="J56" s="51"/>
      <c r="K56" s="50"/>
      <c r="L56" s="12" t="str">
        <f>IFERROR(IF(C56&gt;Inf.!$I$10,"",I56),"")</f>
        <v/>
      </c>
      <c r="M56" s="8" t="str">
        <f>IFERROR(IF(Inf.!$C$10="Onsight",IF(L56="TOP",10^7+(10-J56)+(3-K56)*10,L56*10^5+(3-K56)*10),IF(L56="TOP",10^7+(3-K56)*10,L56*10^5+(3-K56)*10)),"")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IFERROR(N56*100+Rec.!I49,"")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IF(Rec.!H50&gt;0,COUNT(Rec.!H$2:H50),"")</f>
        <v/>
      </c>
      <c r="D57" s="36" t="str">
        <f>IF(C57&gt;Inf.!$I$10,"",VLOOKUP(A57,Q1.SL!B:F,2,FALSE))</f>
        <v/>
      </c>
      <c r="E57" s="36" t="str">
        <f>IF(C57&gt;Inf.!$I$10,"",VLOOKUP(A57,Q1.SL!B:F,3,FALSE))</f>
        <v/>
      </c>
      <c r="F57" s="20" t="str">
        <f>IF(C57&gt;Inf.!$I$10,"",VLOOKUP(A57,Q1.SL!B:F,4,FALSE))</f>
        <v/>
      </c>
      <c r="G57" s="20" t="str">
        <f>IF(C57&gt;Inf.!$I$10,"",VLOOKUP(A57,Q1.SL!B:F,5,FALSE))</f>
        <v/>
      </c>
      <c r="H57" s="50"/>
      <c r="I57" s="50"/>
      <c r="J57" s="51"/>
      <c r="K57" s="50"/>
      <c r="L57" s="12" t="str">
        <f>IFERROR(IF(C57&gt;Inf.!$I$10,"",I57),"")</f>
        <v/>
      </c>
      <c r="M57" s="8" t="str">
        <f>IFERROR(IF(Inf.!$C$10="Onsight",IF(L57="TOP",10^7+(10-J57)+(3-K57)*10,L57*10^5+(3-K57)*10),IF(L57="TOP",10^7+(3-K57)*10,L57*10^5+(3-K57)*10)),"")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IFERROR(N57*100+Rec.!I50,"")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IF(Rec.!H51&gt;0,COUNT(Rec.!H$2:H51),"")</f>
        <v/>
      </c>
      <c r="D58" s="36" t="str">
        <f>IF(C58&gt;Inf.!$I$10,"",VLOOKUP(A58,Q1.SL!B:F,2,FALSE))</f>
        <v/>
      </c>
      <c r="E58" s="36" t="str">
        <f>IF(C58&gt;Inf.!$I$10,"",VLOOKUP(A58,Q1.SL!B:F,3,FALSE))</f>
        <v/>
      </c>
      <c r="F58" s="20" t="str">
        <f>IF(C58&gt;Inf.!$I$10,"",VLOOKUP(A58,Q1.SL!B:F,4,FALSE))</f>
        <v/>
      </c>
      <c r="G58" s="20" t="str">
        <f>IF(C58&gt;Inf.!$I$10,"",VLOOKUP(A58,Q1.SL!B:F,5,FALSE))</f>
        <v/>
      </c>
      <c r="H58" s="50"/>
      <c r="I58" s="50"/>
      <c r="J58" s="51"/>
      <c r="K58" s="50"/>
      <c r="L58" s="12" t="str">
        <f>IFERROR(IF(C58&gt;Inf.!$I$10,"",I58),"")</f>
        <v/>
      </c>
      <c r="M58" s="8" t="str">
        <f>IFERROR(IF(Inf.!$C$10="Onsight",IF(L58="TOP",10^7+(10-J58)+(3-K58)*10,L58*10^5+(3-K58)*10),IF(L58="TOP",10^7+(3-K58)*10,L58*10^5+(3-K58)*10)),"")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IFERROR(N58*100+Rec.!I51,"")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IF(Rec.!H52&gt;0,COUNT(Rec.!H$2:H52),"")</f>
        <v/>
      </c>
      <c r="D59" s="36" t="str">
        <f>IF(C59&gt;Inf.!$I$10,"",VLOOKUP(A59,Q1.SL!B:F,2,FALSE))</f>
        <v/>
      </c>
      <c r="E59" s="36" t="str">
        <f>IF(C59&gt;Inf.!$I$10,"",VLOOKUP(A59,Q1.SL!B:F,3,FALSE))</f>
        <v/>
      </c>
      <c r="F59" s="20" t="str">
        <f>IF(C59&gt;Inf.!$I$10,"",VLOOKUP(A59,Q1.SL!B:F,4,FALSE))</f>
        <v/>
      </c>
      <c r="G59" s="20" t="str">
        <f>IF(C59&gt;Inf.!$I$10,"",VLOOKUP(A59,Q1.SL!B:F,5,FALSE))</f>
        <v/>
      </c>
      <c r="H59" s="50"/>
      <c r="I59" s="50"/>
      <c r="J59" s="51"/>
      <c r="K59" s="50"/>
      <c r="L59" s="12" t="str">
        <f>IFERROR(IF(C59&gt;Inf.!$I$10,"",I59),"")</f>
        <v/>
      </c>
      <c r="M59" s="8" t="str">
        <f>IFERROR(IF(Inf.!$C$10="Onsight",IF(L59="TOP",10^7+(10-J59)+(3-K59)*10,L59*10^5+(3-K59)*10),IF(L59="TOP",10^7+(3-K59)*10,L59*10^5+(3-K59)*10)),"")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IFERROR(N59*100+Rec.!I52,"")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IF(Rec.!H53&gt;0,COUNT(Rec.!H$2:H53),"")</f>
        <v/>
      </c>
      <c r="D60" s="36" t="str">
        <f>IF(C60&gt;Inf.!$I$10,"",VLOOKUP(A60,Q1.SL!B:F,2,FALSE))</f>
        <v/>
      </c>
      <c r="E60" s="36" t="str">
        <f>IF(C60&gt;Inf.!$I$10,"",VLOOKUP(A60,Q1.SL!B:F,3,FALSE))</f>
        <v/>
      </c>
      <c r="F60" s="20" t="str">
        <f>IF(C60&gt;Inf.!$I$10,"",VLOOKUP(A60,Q1.SL!B:F,4,FALSE))</f>
        <v/>
      </c>
      <c r="G60" s="20" t="str">
        <f>IF(C60&gt;Inf.!$I$10,"",VLOOKUP(A60,Q1.SL!B:F,5,FALSE))</f>
        <v/>
      </c>
      <c r="H60" s="50"/>
      <c r="I60" s="50"/>
      <c r="J60" s="51"/>
      <c r="K60" s="50"/>
      <c r="L60" s="12" t="str">
        <f>IFERROR(IF(C60&gt;Inf.!$I$10,"",I60),"")</f>
        <v/>
      </c>
      <c r="M60" s="8" t="str">
        <f>IFERROR(IF(Inf.!$C$10="Onsight",IF(L60="TOP",10^7+(10-J60)+(3-K60)*10,L60*10^5+(3-K60)*10),IF(L60="TOP",10^7+(3-K60)*10,L60*10^5+(3-K60)*10)),"")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IFERROR(N60*100+Rec.!I53,"")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IF(Rec.!H54&gt;0,COUNT(Rec.!H$2:H54),"")</f>
        <v/>
      </c>
      <c r="D61" s="36" t="str">
        <f>IF(C61&gt;Inf.!$I$10,"",VLOOKUP(A61,Q1.SL!B:F,2,FALSE))</f>
        <v/>
      </c>
      <c r="E61" s="36" t="str">
        <f>IF(C61&gt;Inf.!$I$10,"",VLOOKUP(A61,Q1.SL!B:F,3,FALSE))</f>
        <v/>
      </c>
      <c r="F61" s="20" t="str">
        <f>IF(C61&gt;Inf.!$I$10,"",VLOOKUP(A61,Q1.SL!B:F,4,FALSE))</f>
        <v/>
      </c>
      <c r="G61" s="20" t="str">
        <f>IF(C61&gt;Inf.!$I$10,"",VLOOKUP(A61,Q1.SL!B:F,5,FALSE))</f>
        <v/>
      </c>
      <c r="H61" s="50"/>
      <c r="I61" s="50"/>
      <c r="J61" s="51"/>
      <c r="K61" s="50"/>
      <c r="L61" s="12" t="str">
        <f>IFERROR(IF(C61&gt;Inf.!$I$10,"",I61),"")</f>
        <v/>
      </c>
      <c r="M61" s="8" t="str">
        <f>IFERROR(IF(Inf.!$C$10="Onsight",IF(L61="TOP",10^7+(10-J61)+(3-K61)*10,L61*10^5+(3-K61)*10),IF(L61="TOP",10^7+(3-K61)*10,L61*10^5+(3-K61)*10)),"")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IFERROR(N61*100+Rec.!I54,"")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IF(Rec.!H55&gt;0,COUNT(Rec.!H$2:H55),"")</f>
        <v/>
      </c>
      <c r="D62" s="36" t="str">
        <f>IF(C62&gt;Inf.!$I$10,"",VLOOKUP(A62,Q1.SL!B:F,2,FALSE))</f>
        <v/>
      </c>
      <c r="E62" s="36" t="str">
        <f>IF(C62&gt;Inf.!$I$10,"",VLOOKUP(A62,Q1.SL!B:F,3,FALSE))</f>
        <v/>
      </c>
      <c r="F62" s="20" t="str">
        <f>IF(C62&gt;Inf.!$I$10,"",VLOOKUP(A62,Q1.SL!B:F,4,FALSE))</f>
        <v/>
      </c>
      <c r="G62" s="20" t="str">
        <f>IF(C62&gt;Inf.!$I$10,"",VLOOKUP(A62,Q1.SL!B:F,5,FALSE))</f>
        <v/>
      </c>
      <c r="H62" s="50"/>
      <c r="I62" s="50"/>
      <c r="J62" s="51"/>
      <c r="K62" s="50"/>
      <c r="L62" s="12" t="str">
        <f>IFERROR(IF(C62&gt;Inf.!$I$10,"",I62),"")</f>
        <v/>
      </c>
      <c r="M62" s="8" t="str">
        <f>IFERROR(IF(Inf.!$C$10="Onsight",IF(L62="TOP",10^7+(10-J62)+(3-K62)*10,L62*10^5+(3-K62)*10),IF(L62="TOP",10^7+(3-K62)*10,L62*10^5+(3-K62)*10)),"")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IFERROR(N62*100+Rec.!I55,"")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IF(Rec.!H56&gt;0,COUNT(Rec.!H$2:H56),"")</f>
        <v/>
      </c>
      <c r="D63" s="36" t="str">
        <f>IF(C63&gt;Inf.!$I$10,"",VLOOKUP(A63,Q1.SL!B:F,2,FALSE))</f>
        <v/>
      </c>
      <c r="E63" s="36" t="str">
        <f>IF(C63&gt;Inf.!$I$10,"",VLOOKUP(A63,Q1.SL!B:F,3,FALSE))</f>
        <v/>
      </c>
      <c r="F63" s="20" t="str">
        <f>IF(C63&gt;Inf.!$I$10,"",VLOOKUP(A63,Q1.SL!B:F,4,FALSE))</f>
        <v/>
      </c>
      <c r="G63" s="20" t="str">
        <f>IF(C63&gt;Inf.!$I$10,"",VLOOKUP(A63,Q1.SL!B:F,5,FALSE))</f>
        <v/>
      </c>
      <c r="H63" s="50"/>
      <c r="I63" s="50"/>
      <c r="J63" s="51"/>
      <c r="K63" s="50"/>
      <c r="L63" s="12" t="str">
        <f>IFERROR(IF(C63&gt;Inf.!$I$10,"",I63),"")</f>
        <v/>
      </c>
      <c r="M63" s="8" t="str">
        <f>IFERROR(IF(Inf.!$C$10="Onsight",IF(L63="TOP",10^7+(10-J63)+(3-K63)*10,L63*10^5+(3-K63)*10),IF(L63="TOP",10^7+(3-K63)*10,L63*10^5+(3-K63)*10)),"")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IFERROR(N63*100+Rec.!I56,"")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IF(Rec.!H57&gt;0,COUNT(Rec.!H$2:H57),"")</f>
        <v/>
      </c>
      <c r="D64" s="36" t="str">
        <f>IF(C64&gt;Inf.!$I$10,"",VLOOKUP(A64,Q1.SL!B:F,2,FALSE))</f>
        <v/>
      </c>
      <c r="E64" s="36" t="str">
        <f>IF(C64&gt;Inf.!$I$10,"",VLOOKUP(A64,Q1.SL!B:F,3,FALSE))</f>
        <v/>
      </c>
      <c r="F64" s="20" t="str">
        <f>IF(C64&gt;Inf.!$I$10,"",VLOOKUP(A64,Q1.SL!B:F,4,FALSE))</f>
        <v/>
      </c>
      <c r="G64" s="20" t="str">
        <f>IF(C64&gt;Inf.!$I$10,"",VLOOKUP(A64,Q1.SL!B:F,5,FALSE))</f>
        <v/>
      </c>
      <c r="H64" s="50"/>
      <c r="I64" s="50"/>
      <c r="J64" s="51"/>
      <c r="K64" s="50"/>
      <c r="L64" s="12" t="str">
        <f>IFERROR(IF(C64&gt;Inf.!$I$10,"",I64),"")</f>
        <v/>
      </c>
      <c r="M64" s="8" t="str">
        <f>IFERROR(IF(Inf.!$C$10="Onsight",IF(L64="TOP",10^7+(10-J64)+(3-K64)*10,L64*10^5+(3-K64)*10),IF(L64="TOP",10^7+(3-K64)*10,L64*10^5+(3-K64)*10)),"")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IFERROR(N64*100+Rec.!I57,"")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IF(Rec.!H58&gt;0,COUNT(Rec.!H$2:H58),"")</f>
        <v/>
      </c>
      <c r="D65" s="36" t="str">
        <f>IF(C65&gt;Inf.!$I$10,"",VLOOKUP(A65,Q1.SL!B:F,2,FALSE))</f>
        <v/>
      </c>
      <c r="E65" s="36" t="str">
        <f>IF(C65&gt;Inf.!$I$10,"",VLOOKUP(A65,Q1.SL!B:F,3,FALSE))</f>
        <v/>
      </c>
      <c r="F65" s="20" t="str">
        <f>IF(C65&gt;Inf.!$I$10,"",VLOOKUP(A65,Q1.SL!B:F,4,FALSE))</f>
        <v/>
      </c>
      <c r="G65" s="20" t="str">
        <f>IF(C65&gt;Inf.!$I$10,"",VLOOKUP(A65,Q1.SL!B:F,5,FALSE))</f>
        <v/>
      </c>
      <c r="H65" s="50"/>
      <c r="I65" s="50"/>
      <c r="J65" s="51"/>
      <c r="K65" s="50"/>
      <c r="L65" s="12" t="str">
        <f>IFERROR(IF(C65&gt;Inf.!$I$10,"",I65),"")</f>
        <v/>
      </c>
      <c r="M65" s="8" t="str">
        <f>IFERROR(IF(Inf.!$C$10="Onsight",IF(L65="TOP",10^7+(10-J65)+(3-K65)*10,L65*10^5+(3-K65)*10),IF(L65="TOP",10^7+(3-K65)*10,L65*10^5+(3-K65)*10)),"")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IFERROR(N65*100+Rec.!I58,"")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IF(Rec.!H59&gt;0,COUNT(Rec.!H$2:H59),"")</f>
        <v/>
      </c>
      <c r="D66" s="36" t="str">
        <f>IF(C66&gt;Inf.!$I$10,"",VLOOKUP(A66,Q1.SL!B:F,2,FALSE))</f>
        <v/>
      </c>
      <c r="E66" s="36" t="str">
        <f>IF(C66&gt;Inf.!$I$10,"",VLOOKUP(A66,Q1.SL!B:F,3,FALSE))</f>
        <v/>
      </c>
      <c r="F66" s="20" t="str">
        <f>IF(C66&gt;Inf.!$I$10,"",VLOOKUP(A66,Q1.SL!B:F,4,FALSE))</f>
        <v/>
      </c>
      <c r="G66" s="20" t="str">
        <f>IF(C66&gt;Inf.!$I$10,"",VLOOKUP(A66,Q1.SL!B:F,5,FALSE))</f>
        <v/>
      </c>
      <c r="H66" s="50"/>
      <c r="I66" s="50"/>
      <c r="J66" s="51"/>
      <c r="K66" s="50"/>
      <c r="L66" s="12" t="str">
        <f>IFERROR(IF(C66&gt;Inf.!$I$10,"",I66),"")</f>
        <v/>
      </c>
      <c r="M66" s="8" t="str">
        <f>IFERROR(IF(Inf.!$C$10="Onsight",IF(L66="TOP",10^7+(10-J66)+(3-K66)*10,L66*10^5+(3-K66)*10),IF(L66="TOP",10^7+(3-K66)*10,L66*10^5+(3-K66)*10)),"")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IFERROR(N66*100+Rec.!I59,"")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IF(Rec.!H60&gt;0,COUNT(Rec.!H$2:H60),"")</f>
        <v/>
      </c>
      <c r="D67" s="36" t="str">
        <f>IF(C67&gt;Inf.!$I$10,"",VLOOKUP(A67,Q1.SL!B:F,2,FALSE))</f>
        <v/>
      </c>
      <c r="E67" s="36" t="str">
        <f>IF(C67&gt;Inf.!$I$10,"",VLOOKUP(A67,Q1.SL!B:F,3,FALSE))</f>
        <v/>
      </c>
      <c r="F67" s="20" t="str">
        <f>IF(C67&gt;Inf.!$I$10,"",VLOOKUP(A67,Q1.SL!B:F,4,FALSE))</f>
        <v/>
      </c>
      <c r="G67" s="20" t="str">
        <f>IF(C67&gt;Inf.!$I$10,"",VLOOKUP(A67,Q1.SL!B:F,5,FALSE))</f>
        <v/>
      </c>
      <c r="H67" s="50"/>
      <c r="I67" s="50"/>
      <c r="J67" s="51"/>
      <c r="K67" s="50"/>
      <c r="L67" s="12" t="str">
        <f>IFERROR(IF(C67&gt;Inf.!$I$10,"",I67),"")</f>
        <v/>
      </c>
      <c r="M67" s="8" t="str">
        <f>IFERROR(IF(Inf.!$C$10="Onsight",IF(L67="TOP",10^7+(10-J67)+(3-K67)*10,L67*10^5+(3-K67)*10),IF(L67="TOP",10^7+(3-K67)*10,L67*10^5+(3-K67)*10)),"")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IFERROR(N67*100+Rec.!I60,"")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IF(Rec.!H61&gt;0,COUNT(Rec.!H$2:H61),"")</f>
        <v/>
      </c>
      <c r="D68" s="36" t="str">
        <f>IF(C68&gt;Inf.!$I$10,"",VLOOKUP(A68,Q1.SL!B:F,2,FALSE))</f>
        <v/>
      </c>
      <c r="E68" s="36" t="str">
        <f>IF(C68&gt;Inf.!$I$10,"",VLOOKUP(A68,Q1.SL!B:F,3,FALSE))</f>
        <v/>
      </c>
      <c r="F68" s="20" t="str">
        <f>IF(C68&gt;Inf.!$I$10,"",VLOOKUP(A68,Q1.SL!B:F,4,FALSE))</f>
        <v/>
      </c>
      <c r="G68" s="20" t="str">
        <f>IF(C68&gt;Inf.!$I$10,"",VLOOKUP(A68,Q1.SL!B:F,5,FALSE))</f>
        <v/>
      </c>
      <c r="H68" s="50"/>
      <c r="I68" s="50"/>
      <c r="J68" s="51"/>
      <c r="K68" s="50"/>
      <c r="L68" s="12" t="str">
        <f>IFERROR(IF(C68&gt;Inf.!$I$10,"",I68),"")</f>
        <v/>
      </c>
      <c r="M68" s="8" t="str">
        <f>IFERROR(IF(Inf.!$C$10="Onsight",IF(L68="TOP",10^7+(10-J68)+(3-K68)*10,L68*10^5+(3-K68)*10),IF(L68="TOP",10^7+(3-K68)*10,L68*10^5+(3-K68)*10)),"")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IFERROR(N68*100+Rec.!I61,"")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IF(Rec.!H62&gt;0,COUNT(Rec.!H$2:H62),"")</f>
        <v/>
      </c>
      <c r="D69" s="36" t="str">
        <f>IF(C69&gt;Inf.!$I$10,"",VLOOKUP(A69,Q1.SL!B:F,2,FALSE))</f>
        <v/>
      </c>
      <c r="E69" s="36" t="str">
        <f>IF(C69&gt;Inf.!$I$10,"",VLOOKUP(A69,Q1.SL!B:F,3,FALSE))</f>
        <v/>
      </c>
      <c r="F69" s="20" t="str">
        <f>IF(C69&gt;Inf.!$I$10,"",VLOOKUP(A69,Q1.SL!B:F,4,FALSE))</f>
        <v/>
      </c>
      <c r="G69" s="20" t="str">
        <f>IF(C69&gt;Inf.!$I$10,"",VLOOKUP(A69,Q1.SL!B:F,5,FALSE))</f>
        <v/>
      </c>
      <c r="H69" s="50"/>
      <c r="I69" s="50"/>
      <c r="J69" s="51"/>
      <c r="K69" s="50"/>
      <c r="L69" s="12" t="str">
        <f>IFERROR(IF(C69&gt;Inf.!$I$10,"",I69),"")</f>
        <v/>
      </c>
      <c r="M69" s="8" t="str">
        <f>IFERROR(IF(Inf.!$C$10="Onsight",IF(L69="TOP",10^7+(10-J69)+(3-K69)*10,L69*10^5+(3-K69)*10),IF(L69="TOP",10^7+(3-K69)*10,L69*10^5+(3-K69)*10)),"")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IFERROR(N69*100+Rec.!I62,"")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IF(Rec.!H63&gt;0,COUNT(Rec.!H$2:H63),"")</f>
        <v/>
      </c>
      <c r="D70" s="36" t="str">
        <f>IF(C70&gt;Inf.!$I$10,"",VLOOKUP(A70,Q1.SL!B:F,2,FALSE))</f>
        <v/>
      </c>
      <c r="E70" s="36" t="str">
        <f>IF(C70&gt;Inf.!$I$10,"",VLOOKUP(A70,Q1.SL!B:F,3,FALSE))</f>
        <v/>
      </c>
      <c r="F70" s="20" t="str">
        <f>IF(C70&gt;Inf.!$I$10,"",VLOOKUP(A70,Q1.SL!B:F,4,FALSE))</f>
        <v/>
      </c>
      <c r="G70" s="20" t="str">
        <f>IF(C70&gt;Inf.!$I$10,"",VLOOKUP(A70,Q1.SL!B:F,5,FALSE))</f>
        <v/>
      </c>
      <c r="H70" s="50"/>
      <c r="I70" s="50"/>
      <c r="J70" s="51"/>
      <c r="K70" s="50"/>
      <c r="L70" s="12" t="str">
        <f>IFERROR(IF(C70&gt;Inf.!$I$10,"",I70),"")</f>
        <v/>
      </c>
      <c r="M70" s="8" t="str">
        <f>IFERROR(IF(Inf.!$C$10="Onsight",IF(L70="TOP",10^7+(10-J70)+(3-K70)*10,L70*10^5+(3-K70)*10),IF(L70="TOP",10^7+(3-K70)*10,L70*10^5+(3-K70)*10)),"")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IFERROR(N70*100+Rec.!I63,"")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IF(Rec.!H64&gt;0,COUNT(Rec.!H$2:H64),"")</f>
        <v/>
      </c>
      <c r="D71" s="36" t="str">
        <f>IF(C71&gt;Inf.!$I$10,"",VLOOKUP(A71,Q1.SL!B:F,2,FALSE))</f>
        <v/>
      </c>
      <c r="E71" s="36" t="str">
        <f>IF(C71&gt;Inf.!$I$10,"",VLOOKUP(A71,Q1.SL!B:F,3,FALSE))</f>
        <v/>
      </c>
      <c r="F71" s="20" t="str">
        <f>IF(C71&gt;Inf.!$I$10,"",VLOOKUP(A71,Q1.SL!B:F,4,FALSE))</f>
        <v/>
      </c>
      <c r="G71" s="20" t="str">
        <f>IF(C71&gt;Inf.!$I$10,"",VLOOKUP(A71,Q1.SL!B:F,5,FALSE))</f>
        <v/>
      </c>
      <c r="H71" s="50"/>
      <c r="I71" s="50"/>
      <c r="J71" s="51"/>
      <c r="K71" s="50"/>
      <c r="L71" s="12" t="str">
        <f>IFERROR(IF(C71&gt;Inf.!$I$10,"",I71),"")</f>
        <v/>
      </c>
      <c r="M71" s="8" t="str">
        <f>IFERROR(IF(Inf.!$C$10="Onsight",IF(L71="TOP",10^7+(10-J71)+(3-K71)*10,L71*10^5+(3-K71)*10),IF(L71="TOP",10^7+(3-K71)*10,L71*10^5+(3-K71)*10)),"")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IFERROR(N71*100+Rec.!I64,"")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IF(Rec.!H65&gt;0,COUNT(Rec.!H$2:H65),"")</f>
        <v/>
      </c>
      <c r="D72" s="36" t="str">
        <f>IF(C72&gt;Inf.!$I$10,"",VLOOKUP(A72,Q1.SL!B:F,2,FALSE))</f>
        <v/>
      </c>
      <c r="E72" s="36" t="str">
        <f>IF(C72&gt;Inf.!$I$10,"",VLOOKUP(A72,Q1.SL!B:F,3,FALSE))</f>
        <v/>
      </c>
      <c r="F72" s="20" t="str">
        <f>IF(C72&gt;Inf.!$I$10,"",VLOOKUP(A72,Q1.SL!B:F,4,FALSE))</f>
        <v/>
      </c>
      <c r="G72" s="20" t="str">
        <f>IF(C72&gt;Inf.!$I$10,"",VLOOKUP(A72,Q1.SL!B:F,5,FALSE))</f>
        <v/>
      </c>
      <c r="H72" s="50"/>
      <c r="I72" s="50"/>
      <c r="J72" s="51"/>
      <c r="K72" s="50"/>
      <c r="L72" s="12" t="str">
        <f>IFERROR(IF(C72&gt;Inf.!$I$10,"",I72),"")</f>
        <v/>
      </c>
      <c r="M72" s="8" t="str">
        <f>IFERROR(IF(Inf.!$C$10="Onsight",IF(L72="TOP",10^7+(10-J72)+(3-K72)*10,L72*10^5+(3-K72)*10),IF(L72="TOP",10^7+(3-K72)*10,L72*10^5+(3-K72)*10)),"")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IFERROR(N72*100+Rec.!I65,"")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t="shared" ref="B73:B136" si="4">P73</f>
        <v/>
      </c>
      <c r="C73" s="20" t="str">
        <f>IF(Rec.!H66&gt;0,COUNT(Rec.!H$2:H66),"")</f>
        <v/>
      </c>
      <c r="D73" s="36" t="str">
        <f>IF(C73&gt;Inf.!$I$10,"",VLOOKUP(A73,Q1.SL!B:F,2,FALSE))</f>
        <v/>
      </c>
      <c r="E73" s="36" t="str">
        <f>IF(C73&gt;Inf.!$I$10,"",VLOOKUP(A73,Q1.SL!B:F,3,FALSE))</f>
        <v/>
      </c>
      <c r="F73" s="20" t="str">
        <f>IF(C73&gt;Inf.!$I$10,"",VLOOKUP(A73,Q1.SL!B:F,4,FALSE))</f>
        <v/>
      </c>
      <c r="G73" s="20" t="str">
        <f>IF(C73&gt;Inf.!$I$10,"",VLOOKUP(A73,Q1.SL!B:F,5,FALSE))</f>
        <v/>
      </c>
      <c r="H73" s="50"/>
      <c r="I73" s="50"/>
      <c r="J73" s="51"/>
      <c r="K73" s="50"/>
      <c r="L73" s="12" t="str">
        <f>IFERROR(IF(C73&gt;Inf.!$I$10,"",I73),"")</f>
        <v/>
      </c>
      <c r="M73" s="8" t="str">
        <f>IFERROR(IF(Inf.!$C$10="Onsight",IF(L73="TOP",10^7+(10-J73)+(3-K73)*10,L73*10^5+(3-K73)*10),IF(L73="TOP",10^7+(3-K73)*10,L73*10^5+(3-K73)*10)),"")</f>
        <v/>
      </c>
      <c r="N73" s="8" t="str">
        <f t="shared" ref="N73:N136" si="5">IFERROR(RANK(M73,M:M,0),"")</f>
        <v/>
      </c>
      <c r="O73" s="8" t="str">
        <f>IFERROR(N73*100+Rec.!I66,"")</f>
        <v/>
      </c>
      <c r="P73" s="8" t="str">
        <f t="shared" ref="P73:P136" si="6">IFERROR(RANK(O73,O:O,1),"")</f>
        <v/>
      </c>
    </row>
    <row r="74" spans="1:16" ht="21.95" customHeight="1">
      <c r="A74" s="8" t="str">
        <f t="shared" ref="A74:A137" si="7">IFERROR(IF(C74&gt;ROUNDUP(MAX(C:C)/4,0),C74-ROUNDUP(MAX(C:C)/4,0),C74+3*ROUNDUP(MAX(C:C)/4,0)-IF(MOD(MAX(C:C),4)=0,0,IF(MOD(MAX(C:C),4)=1,3,IF(MOD(MAX(C:C),4)=2,2,IF(MOD(MAX(C:C),4)=3,1))))),"")</f>
        <v/>
      </c>
      <c r="B74" s="8" t="str">
        <f t="shared" si="4"/>
        <v/>
      </c>
      <c r="C74" s="20" t="str">
        <f>IF(Rec.!H67&gt;0,COUNT(Rec.!H$2:H67),"")</f>
        <v/>
      </c>
      <c r="D74" s="36" t="str">
        <f>IF(C74&gt;Inf.!$I$10,"",VLOOKUP(A74,Q1.SL!B:F,2,FALSE))</f>
        <v/>
      </c>
      <c r="E74" s="36" t="str">
        <f>IF(C74&gt;Inf.!$I$10,"",VLOOKUP(A74,Q1.SL!B:F,3,FALSE))</f>
        <v/>
      </c>
      <c r="F74" s="20" t="str">
        <f>IF(C74&gt;Inf.!$I$10,"",VLOOKUP(A74,Q1.SL!B:F,4,FALSE))</f>
        <v/>
      </c>
      <c r="G74" s="20" t="str">
        <f>IF(C74&gt;Inf.!$I$10,"",VLOOKUP(A74,Q1.SL!B:F,5,FALSE))</f>
        <v/>
      </c>
      <c r="H74" s="50"/>
      <c r="I74" s="50"/>
      <c r="J74" s="51"/>
      <c r="K74" s="50"/>
      <c r="L74" s="12" t="str">
        <f>IFERROR(IF(C74&gt;Inf.!$I$10,"",I74),"")</f>
        <v/>
      </c>
      <c r="M74" s="8" t="str">
        <f>IFERROR(IF(Inf.!$C$10="Onsight",IF(L74="TOP",10^7+(10-J74)+(3-K74)*10,L74*10^5+(3-K74)*10),IF(L74="TOP",10^7+(3-K74)*10,L74*10^5+(3-K74)*10)),"")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IFERROR(N74*100+Rec.!I67,"")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IF(Rec.!H68&gt;0,COUNT(Rec.!H$2:H68),"")</f>
        <v/>
      </c>
      <c r="D75" s="36" t="str">
        <f>IF(C75&gt;Inf.!$I$10,"",VLOOKUP(A75,Q1.SL!B:F,2,FALSE))</f>
        <v/>
      </c>
      <c r="E75" s="36" t="str">
        <f>IF(C75&gt;Inf.!$I$10,"",VLOOKUP(A75,Q1.SL!B:F,3,FALSE))</f>
        <v/>
      </c>
      <c r="F75" s="20" t="str">
        <f>IF(C75&gt;Inf.!$I$10,"",VLOOKUP(A75,Q1.SL!B:F,4,FALSE))</f>
        <v/>
      </c>
      <c r="G75" s="20" t="str">
        <f>IF(C75&gt;Inf.!$I$10,"",VLOOKUP(A75,Q1.SL!B:F,5,FALSE))</f>
        <v/>
      </c>
      <c r="H75" s="50"/>
      <c r="I75" s="50"/>
      <c r="J75" s="51"/>
      <c r="K75" s="50"/>
      <c r="L75" s="12" t="str">
        <f>IFERROR(IF(C75&gt;Inf.!$I$10,"",I75),"")</f>
        <v/>
      </c>
      <c r="M75" s="8" t="str">
        <f>IFERROR(IF(Inf.!$C$10="Onsight",IF(L75="TOP",10^7+(10-J75)+(3-K75)*10,L75*10^5+(3-K75)*10),IF(L75="TOP",10^7+(3-K75)*10,L75*10^5+(3-K75)*10)),"")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IFERROR(N75*100+Rec.!I68,"")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IF(Rec.!H69&gt;0,COUNT(Rec.!H$2:H69),"")</f>
        <v/>
      </c>
      <c r="D76" s="36" t="str">
        <f>IF(C76&gt;Inf.!$I$10,"",VLOOKUP(A76,Q1.SL!B:F,2,FALSE))</f>
        <v/>
      </c>
      <c r="E76" s="36" t="str">
        <f>IF(C76&gt;Inf.!$I$10,"",VLOOKUP(A76,Q1.SL!B:F,3,FALSE))</f>
        <v/>
      </c>
      <c r="F76" s="20" t="str">
        <f>IF(C76&gt;Inf.!$I$10,"",VLOOKUP(A76,Q1.SL!B:F,4,FALSE))</f>
        <v/>
      </c>
      <c r="G76" s="20" t="str">
        <f>IF(C76&gt;Inf.!$I$10,"",VLOOKUP(A76,Q1.SL!B:F,5,FALSE))</f>
        <v/>
      </c>
      <c r="H76" s="50"/>
      <c r="I76" s="50"/>
      <c r="J76" s="51"/>
      <c r="K76" s="50"/>
      <c r="L76" s="12" t="str">
        <f>IFERROR(IF(C76&gt;Inf.!$I$10,"",I76),"")</f>
        <v/>
      </c>
      <c r="M76" s="8" t="str">
        <f>IFERROR(IF(Inf.!$C$10="Onsight",IF(L76="TOP",10^7+(10-J76)+(3-K76)*10,L76*10^5+(3-K76)*10),IF(L76="TOP",10^7+(3-K76)*10,L76*10^5+(3-K76)*10)),"")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IFERROR(N76*100+Rec.!I69,"")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IF(Rec.!H70&gt;0,COUNT(Rec.!H$2:H70),"")</f>
        <v/>
      </c>
      <c r="D77" s="36" t="str">
        <f>IF(C77&gt;Inf.!$I$10,"",VLOOKUP(A77,Q1.SL!B:F,2,FALSE))</f>
        <v/>
      </c>
      <c r="E77" s="36" t="str">
        <f>IF(C77&gt;Inf.!$I$10,"",VLOOKUP(A77,Q1.SL!B:F,3,FALSE))</f>
        <v/>
      </c>
      <c r="F77" s="20" t="str">
        <f>IF(C77&gt;Inf.!$I$10,"",VLOOKUP(A77,Q1.SL!B:F,4,FALSE))</f>
        <v/>
      </c>
      <c r="G77" s="20" t="str">
        <f>IF(C77&gt;Inf.!$I$10,"",VLOOKUP(A77,Q1.SL!B:F,5,FALSE))</f>
        <v/>
      </c>
      <c r="H77" s="50"/>
      <c r="I77" s="50"/>
      <c r="J77" s="51"/>
      <c r="K77" s="50"/>
      <c r="L77" s="12" t="str">
        <f>IFERROR(IF(C77&gt;Inf.!$I$10,"",I77),"")</f>
        <v/>
      </c>
      <c r="M77" s="8" t="str">
        <f>IFERROR(IF(Inf.!$C$10="Onsight",IF(L77="TOP",10^7+(10-J77)+(3-K77)*10,L77*10^5+(3-K77)*10),IF(L77="TOP",10^7+(3-K77)*10,L77*10^5+(3-K77)*10)),"")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IFERROR(N77*100+Rec.!I70,"")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IF(Rec.!H71&gt;0,COUNT(Rec.!H$2:H71),"")</f>
        <v/>
      </c>
      <c r="D78" s="36" t="str">
        <f>IF(C78&gt;Inf.!$I$10,"",VLOOKUP(A78,Q1.SL!B:F,2,FALSE))</f>
        <v/>
      </c>
      <c r="E78" s="36" t="str">
        <f>IF(C78&gt;Inf.!$I$10,"",VLOOKUP(A78,Q1.SL!B:F,3,FALSE))</f>
        <v/>
      </c>
      <c r="F78" s="20" t="str">
        <f>IF(C78&gt;Inf.!$I$10,"",VLOOKUP(A78,Q1.SL!B:F,4,FALSE))</f>
        <v/>
      </c>
      <c r="G78" s="20" t="str">
        <f>IF(C78&gt;Inf.!$I$10,"",VLOOKUP(A78,Q1.SL!B:F,5,FALSE))</f>
        <v/>
      </c>
      <c r="H78" s="50"/>
      <c r="I78" s="50"/>
      <c r="J78" s="51"/>
      <c r="K78" s="50"/>
      <c r="L78" s="12" t="str">
        <f>IFERROR(IF(C78&gt;Inf.!$I$10,"",I78),"")</f>
        <v/>
      </c>
      <c r="M78" s="8" t="str">
        <f>IFERROR(IF(Inf.!$C$10="Onsight",IF(L78="TOP",10^7+(10-J78)+(3-K78)*10,L78*10^5+(3-K78)*10),IF(L78="TOP",10^7+(3-K78)*10,L78*10^5+(3-K78)*10)),"")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IFERROR(N78*100+Rec.!I71,"")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IF(Rec.!H72&gt;0,COUNT(Rec.!H$2:H72),"")</f>
        <v/>
      </c>
      <c r="D79" s="36" t="str">
        <f>IF(C79&gt;Inf.!$I$10,"",VLOOKUP(A79,Q1.SL!B:F,2,FALSE))</f>
        <v/>
      </c>
      <c r="E79" s="36" t="str">
        <f>IF(C79&gt;Inf.!$I$10,"",VLOOKUP(A79,Q1.SL!B:F,3,FALSE))</f>
        <v/>
      </c>
      <c r="F79" s="20" t="str">
        <f>IF(C79&gt;Inf.!$I$10,"",VLOOKUP(A79,Q1.SL!B:F,4,FALSE))</f>
        <v/>
      </c>
      <c r="G79" s="20" t="str">
        <f>IF(C79&gt;Inf.!$I$10,"",VLOOKUP(A79,Q1.SL!B:F,5,FALSE))</f>
        <v/>
      </c>
      <c r="H79" s="50"/>
      <c r="I79" s="50"/>
      <c r="J79" s="51"/>
      <c r="K79" s="50"/>
      <c r="L79" s="12" t="str">
        <f>IFERROR(IF(C79&gt;Inf.!$I$10,"",I79),"")</f>
        <v/>
      </c>
      <c r="M79" s="8" t="str">
        <f>IFERROR(IF(Inf.!$C$10="Onsight",IF(L79="TOP",10^7+(10-J79)+(3-K79)*10,L79*10^5+(3-K79)*10),IF(L79="TOP",10^7+(3-K79)*10,L79*10^5+(3-K79)*10)),"")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IFERROR(N79*100+Rec.!I72,"")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IF(Rec.!H73&gt;0,COUNT(Rec.!H$2:H73),"")</f>
        <v/>
      </c>
      <c r="D80" s="36" t="str">
        <f>IF(C80&gt;Inf.!$I$10,"",VLOOKUP(A80,Q1.SL!B:F,2,FALSE))</f>
        <v/>
      </c>
      <c r="E80" s="36" t="str">
        <f>IF(C80&gt;Inf.!$I$10,"",VLOOKUP(A80,Q1.SL!B:F,3,FALSE))</f>
        <v/>
      </c>
      <c r="F80" s="20" t="str">
        <f>IF(C80&gt;Inf.!$I$10,"",VLOOKUP(A80,Q1.SL!B:F,4,FALSE))</f>
        <v/>
      </c>
      <c r="G80" s="20" t="str">
        <f>IF(C80&gt;Inf.!$I$10,"",VLOOKUP(A80,Q1.SL!B:F,5,FALSE))</f>
        <v/>
      </c>
      <c r="H80" s="50"/>
      <c r="I80" s="50"/>
      <c r="J80" s="51"/>
      <c r="K80" s="50"/>
      <c r="L80" s="12" t="str">
        <f>IFERROR(IF(C80&gt;Inf.!$I$10,"",I80),"")</f>
        <v/>
      </c>
      <c r="M80" s="8" t="str">
        <f>IFERROR(IF(Inf.!$C$10="Onsight",IF(L80="TOP",10^7+(10-J80)+(3-K80)*10,L80*10^5+(3-K80)*10),IF(L80="TOP",10^7+(3-K80)*10,L80*10^5+(3-K80)*10)),"")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IFERROR(N80*100+Rec.!I73,"")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IF(Rec.!H74&gt;0,COUNT(Rec.!H$2:H74),"")</f>
        <v/>
      </c>
      <c r="D81" s="36" t="str">
        <f>IF(C81&gt;Inf.!$I$10,"",VLOOKUP(A81,Q1.SL!B:F,2,FALSE))</f>
        <v/>
      </c>
      <c r="E81" s="36" t="str">
        <f>IF(C81&gt;Inf.!$I$10,"",VLOOKUP(A81,Q1.SL!B:F,3,FALSE))</f>
        <v/>
      </c>
      <c r="F81" s="20" t="str">
        <f>IF(C81&gt;Inf.!$I$10,"",VLOOKUP(A81,Q1.SL!B:F,4,FALSE))</f>
        <v/>
      </c>
      <c r="G81" s="20" t="str">
        <f>IF(C81&gt;Inf.!$I$10,"",VLOOKUP(A81,Q1.SL!B:F,5,FALSE))</f>
        <v/>
      </c>
      <c r="H81" s="50"/>
      <c r="I81" s="50"/>
      <c r="J81" s="51"/>
      <c r="K81" s="50"/>
      <c r="L81" s="12" t="str">
        <f>IFERROR(IF(C81&gt;Inf.!$I$10,"",I81),"")</f>
        <v/>
      </c>
      <c r="M81" s="8" t="str">
        <f>IFERROR(IF(Inf.!$C$10="Onsight",IF(L81="TOP",10^7+(10-J81)+(3-K81)*10,L81*10^5+(3-K81)*10),IF(L81="TOP",10^7+(3-K81)*10,L81*10^5+(3-K81)*10)),"")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IFERROR(N81*100+Rec.!I74,"")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IF(Rec.!H75&gt;0,COUNT(Rec.!H$2:H75),"")</f>
        <v/>
      </c>
      <c r="D82" s="36" t="str">
        <f>IF(C82&gt;Inf.!$I$10,"",VLOOKUP(A82,Q1.SL!B:F,2,FALSE))</f>
        <v/>
      </c>
      <c r="E82" s="36" t="str">
        <f>IF(C82&gt;Inf.!$I$10,"",VLOOKUP(A82,Q1.SL!B:F,3,FALSE))</f>
        <v/>
      </c>
      <c r="F82" s="20" t="str">
        <f>IF(C82&gt;Inf.!$I$10,"",VLOOKUP(A82,Q1.SL!B:F,4,FALSE))</f>
        <v/>
      </c>
      <c r="G82" s="20" t="str">
        <f>IF(C82&gt;Inf.!$I$10,"",VLOOKUP(A82,Q1.SL!B:F,5,FALSE))</f>
        <v/>
      </c>
      <c r="H82" s="50"/>
      <c r="I82" s="50"/>
      <c r="J82" s="51"/>
      <c r="K82" s="50"/>
      <c r="L82" s="12" t="str">
        <f>IFERROR(IF(C82&gt;Inf.!$I$10,"",I82),"")</f>
        <v/>
      </c>
      <c r="M82" s="8" t="str">
        <f>IFERROR(IF(Inf.!$C$10="Onsight",IF(L82="TOP",10^7+(10-J82)+(3-K82)*10,L82*10^5+(3-K82)*10),IF(L82="TOP",10^7+(3-K82)*10,L82*10^5+(3-K82)*10)),"")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IFERROR(N82*100+Rec.!I75,"")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IF(Rec.!H76&gt;0,COUNT(Rec.!H$2:H76),"")</f>
        <v/>
      </c>
      <c r="D83" s="36" t="str">
        <f>IF(C83&gt;Inf.!$I$10,"",VLOOKUP(A83,Q1.SL!B:F,2,FALSE))</f>
        <v/>
      </c>
      <c r="E83" s="36" t="str">
        <f>IF(C83&gt;Inf.!$I$10,"",VLOOKUP(A83,Q1.SL!B:F,3,FALSE))</f>
        <v/>
      </c>
      <c r="F83" s="20" t="str">
        <f>IF(C83&gt;Inf.!$I$10,"",VLOOKUP(A83,Q1.SL!B:F,4,FALSE))</f>
        <v/>
      </c>
      <c r="G83" s="20" t="str">
        <f>IF(C83&gt;Inf.!$I$10,"",VLOOKUP(A83,Q1.SL!B:F,5,FALSE))</f>
        <v/>
      </c>
      <c r="H83" s="50"/>
      <c r="I83" s="50"/>
      <c r="J83" s="51"/>
      <c r="K83" s="50"/>
      <c r="L83" s="12" t="str">
        <f>IFERROR(IF(C83&gt;Inf.!$I$10,"",I83),"")</f>
        <v/>
      </c>
      <c r="M83" s="8" t="str">
        <f>IFERROR(IF(Inf.!$C$10="Onsight",IF(L83="TOP",10^7+(10-J83)+(3-K83)*10,L83*10^5+(3-K83)*10),IF(L83="TOP",10^7+(3-K83)*10,L83*10^5+(3-K83)*10)),"")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IFERROR(N83*100+Rec.!I76,"")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IF(Rec.!H77&gt;0,COUNT(Rec.!H$2:H77),"")</f>
        <v/>
      </c>
      <c r="D84" s="36" t="str">
        <f>IF(C84&gt;Inf.!$I$10,"",VLOOKUP(A84,Q1.SL!B:F,2,FALSE))</f>
        <v/>
      </c>
      <c r="E84" s="36" t="str">
        <f>IF(C84&gt;Inf.!$I$10,"",VLOOKUP(A84,Q1.SL!B:F,3,FALSE))</f>
        <v/>
      </c>
      <c r="F84" s="20" t="str">
        <f>IF(C84&gt;Inf.!$I$10,"",VLOOKUP(A84,Q1.SL!B:F,4,FALSE))</f>
        <v/>
      </c>
      <c r="G84" s="20" t="str">
        <f>IF(C84&gt;Inf.!$I$10,"",VLOOKUP(A84,Q1.SL!B:F,5,FALSE))</f>
        <v/>
      </c>
      <c r="H84" s="50"/>
      <c r="I84" s="50"/>
      <c r="J84" s="51"/>
      <c r="K84" s="50"/>
      <c r="L84" s="12" t="str">
        <f>IFERROR(IF(C84&gt;Inf.!$I$10,"",I84),"")</f>
        <v/>
      </c>
      <c r="M84" s="8" t="str">
        <f>IFERROR(IF(Inf.!$C$10="Onsight",IF(L84="TOP",10^7+(10-J84)+(3-K84)*10,L84*10^5+(3-K84)*10),IF(L84="TOP",10^7+(3-K84)*10,L84*10^5+(3-K84)*10)),"")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IFERROR(N84*100+Rec.!I77,"")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IF(Rec.!H78&gt;0,COUNT(Rec.!H$2:H78),"")</f>
        <v/>
      </c>
      <c r="D85" s="36" t="str">
        <f>IF(C85&gt;Inf.!$I$10,"",VLOOKUP(A85,Q1.SL!B:F,2,FALSE))</f>
        <v/>
      </c>
      <c r="E85" s="36" t="str">
        <f>IF(C85&gt;Inf.!$I$10,"",VLOOKUP(A85,Q1.SL!B:F,3,FALSE))</f>
        <v/>
      </c>
      <c r="F85" s="20" t="str">
        <f>IF(C85&gt;Inf.!$I$10,"",VLOOKUP(A85,Q1.SL!B:F,4,FALSE))</f>
        <v/>
      </c>
      <c r="G85" s="20" t="str">
        <f>IF(C85&gt;Inf.!$I$10,"",VLOOKUP(A85,Q1.SL!B:F,5,FALSE))</f>
        <v/>
      </c>
      <c r="H85" s="50"/>
      <c r="I85" s="50"/>
      <c r="J85" s="51"/>
      <c r="K85" s="50"/>
      <c r="L85" s="12" t="str">
        <f>IFERROR(IF(C85&gt;Inf.!$I$10,"",I85),"")</f>
        <v/>
      </c>
      <c r="M85" s="8" t="str">
        <f>IFERROR(IF(Inf.!$C$10="Onsight",IF(L85="TOP",10^7+(10-J85)+(3-K85)*10,L85*10^5+(3-K85)*10),IF(L85="TOP",10^7+(3-K85)*10,L85*10^5+(3-K85)*10)),"")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IFERROR(N85*100+Rec.!I78,"")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IF(Rec.!H79&gt;0,COUNT(Rec.!H$2:H79),"")</f>
        <v/>
      </c>
      <c r="D86" s="36" t="str">
        <f>IF(C86&gt;Inf.!$I$10,"",VLOOKUP(A86,Q1.SL!B:F,2,FALSE))</f>
        <v/>
      </c>
      <c r="E86" s="36" t="str">
        <f>IF(C86&gt;Inf.!$I$10,"",VLOOKUP(A86,Q1.SL!B:F,3,FALSE))</f>
        <v/>
      </c>
      <c r="F86" s="20" t="str">
        <f>IF(C86&gt;Inf.!$I$10,"",VLOOKUP(A86,Q1.SL!B:F,4,FALSE))</f>
        <v/>
      </c>
      <c r="G86" s="20" t="str">
        <f>IF(C86&gt;Inf.!$I$10,"",VLOOKUP(A86,Q1.SL!B:F,5,FALSE))</f>
        <v/>
      </c>
      <c r="H86" s="50"/>
      <c r="I86" s="50"/>
      <c r="J86" s="51"/>
      <c r="K86" s="50"/>
      <c r="L86" s="12" t="str">
        <f>IFERROR(IF(C86&gt;Inf.!$I$10,"",I86),"")</f>
        <v/>
      </c>
      <c r="M86" s="8" t="str">
        <f>IFERROR(IF(Inf.!$C$10="Onsight",IF(L86="TOP",10^7+(10-J86)+(3-K86)*10,L86*10^5+(3-K86)*10),IF(L86="TOP",10^7+(3-K86)*10,L86*10^5+(3-K86)*10)),"")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IFERROR(N86*100+Rec.!I79,"")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IF(Rec.!H80&gt;0,COUNT(Rec.!H$2:H80),"")</f>
        <v/>
      </c>
      <c r="D87" s="36" t="str">
        <f>IF(C87&gt;Inf.!$I$10,"",VLOOKUP(A87,Q1.SL!B:F,2,FALSE))</f>
        <v/>
      </c>
      <c r="E87" s="36" t="str">
        <f>IF(C87&gt;Inf.!$I$10,"",VLOOKUP(A87,Q1.SL!B:F,3,FALSE))</f>
        <v/>
      </c>
      <c r="F87" s="20" t="str">
        <f>IF(C87&gt;Inf.!$I$10,"",VLOOKUP(A87,Q1.SL!B:F,4,FALSE))</f>
        <v/>
      </c>
      <c r="G87" s="20" t="str">
        <f>IF(C87&gt;Inf.!$I$10,"",VLOOKUP(A87,Q1.SL!B:F,5,FALSE))</f>
        <v/>
      </c>
      <c r="H87" s="50"/>
      <c r="I87" s="50"/>
      <c r="J87" s="51"/>
      <c r="K87" s="50"/>
      <c r="L87" s="12" t="str">
        <f>IFERROR(IF(C87&gt;Inf.!$I$10,"",I87),"")</f>
        <v/>
      </c>
      <c r="M87" s="8" t="str">
        <f>IFERROR(IF(Inf.!$C$10="Onsight",IF(L87="TOP",10^7+(10-J87)+(3-K87)*10,L87*10^5+(3-K87)*10),IF(L87="TOP",10^7+(3-K87)*10,L87*10^5+(3-K87)*10)),"")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IFERROR(N87*100+Rec.!I80,"")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IF(Rec.!H81&gt;0,COUNT(Rec.!H$2:H81),"")</f>
        <v/>
      </c>
      <c r="D88" s="36" t="str">
        <f>IF(C88&gt;Inf.!$I$10,"",VLOOKUP(A88,Q1.SL!B:F,2,FALSE))</f>
        <v/>
      </c>
      <c r="E88" s="36" t="str">
        <f>IF(C88&gt;Inf.!$I$10,"",VLOOKUP(A88,Q1.SL!B:F,3,FALSE))</f>
        <v/>
      </c>
      <c r="F88" s="20" t="str">
        <f>IF(C88&gt;Inf.!$I$10,"",VLOOKUP(A88,Q1.SL!B:F,4,FALSE))</f>
        <v/>
      </c>
      <c r="G88" s="20" t="str">
        <f>IF(C88&gt;Inf.!$I$10,"",VLOOKUP(A88,Q1.SL!B:F,5,FALSE))</f>
        <v/>
      </c>
      <c r="H88" s="50"/>
      <c r="I88" s="50"/>
      <c r="J88" s="51"/>
      <c r="K88" s="50"/>
      <c r="L88" s="12" t="str">
        <f>IFERROR(IF(C88&gt;Inf.!$I$10,"",I88),"")</f>
        <v/>
      </c>
      <c r="M88" s="8" t="str">
        <f>IFERROR(IF(Inf.!$C$10="Onsight",IF(L88="TOP",10^7+(10-J88)+(3-K88)*10,L88*10^5+(3-K88)*10),IF(L88="TOP",10^7+(3-K88)*10,L88*10^5+(3-K88)*10)),"")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IFERROR(N88*100+Rec.!I81,"")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IF(Rec.!H82&gt;0,COUNT(Rec.!H$2:H82),"")</f>
        <v/>
      </c>
      <c r="D89" s="36" t="str">
        <f>IF(C89&gt;Inf.!$I$10,"",VLOOKUP(A89,Q1.SL!B:F,2,FALSE))</f>
        <v/>
      </c>
      <c r="E89" s="36" t="str">
        <f>IF(C89&gt;Inf.!$I$10,"",VLOOKUP(A89,Q1.SL!B:F,3,FALSE))</f>
        <v/>
      </c>
      <c r="F89" s="20" t="str">
        <f>IF(C89&gt;Inf.!$I$10,"",VLOOKUP(A89,Q1.SL!B:F,4,FALSE))</f>
        <v/>
      </c>
      <c r="G89" s="20" t="str">
        <f>IF(C89&gt;Inf.!$I$10,"",VLOOKUP(A89,Q1.SL!B:F,5,FALSE))</f>
        <v/>
      </c>
      <c r="H89" s="50"/>
      <c r="I89" s="50"/>
      <c r="J89" s="51"/>
      <c r="K89" s="50"/>
      <c r="L89" s="12" t="str">
        <f>IFERROR(IF(C89&gt;Inf.!$I$10,"",I89),"")</f>
        <v/>
      </c>
      <c r="M89" s="8" t="str">
        <f>IFERROR(IF(Inf.!$C$10="Onsight",IF(L89="TOP",10^7+(10-J89)+(3-K89)*10,L89*10^5+(3-K89)*10),IF(L89="TOP",10^7+(3-K89)*10,L89*10^5+(3-K89)*10)),"")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IFERROR(N89*100+Rec.!I82,"")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IF(Rec.!H83&gt;0,COUNT(Rec.!H$2:H83),"")</f>
        <v/>
      </c>
      <c r="D90" s="36" t="str">
        <f>IF(C90&gt;Inf.!$I$10,"",VLOOKUP(A90,Q1.SL!B:F,2,FALSE))</f>
        <v/>
      </c>
      <c r="E90" s="36" t="str">
        <f>IF(C90&gt;Inf.!$I$10,"",VLOOKUP(A90,Q1.SL!B:F,3,FALSE))</f>
        <v/>
      </c>
      <c r="F90" s="20" t="str">
        <f>IF(C90&gt;Inf.!$I$10,"",VLOOKUP(A90,Q1.SL!B:F,4,FALSE))</f>
        <v/>
      </c>
      <c r="G90" s="20" t="str">
        <f>IF(C90&gt;Inf.!$I$10,"",VLOOKUP(A90,Q1.SL!B:F,5,FALSE))</f>
        <v/>
      </c>
      <c r="H90" s="50"/>
      <c r="I90" s="50"/>
      <c r="J90" s="51"/>
      <c r="K90" s="50"/>
      <c r="L90" s="12" t="str">
        <f>IFERROR(IF(C90&gt;Inf.!$I$10,"",I90),"")</f>
        <v/>
      </c>
      <c r="M90" s="8" t="str">
        <f>IFERROR(IF(Inf.!$C$10="Onsight",IF(L90="TOP",10^7+(10-J90)+(3-K90)*10,L90*10^5+(3-K90)*10),IF(L90="TOP",10^7+(3-K90)*10,L90*10^5+(3-K90)*10)),"")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IFERROR(N90*100+Rec.!I83,"")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IF(Rec.!H84&gt;0,COUNT(Rec.!H$2:H84),"")</f>
        <v/>
      </c>
      <c r="D91" s="36" t="str">
        <f>IF(C91&gt;Inf.!$I$10,"",VLOOKUP(A91,Q1.SL!B:F,2,FALSE))</f>
        <v/>
      </c>
      <c r="E91" s="36" t="str">
        <f>IF(C91&gt;Inf.!$I$10,"",VLOOKUP(A91,Q1.SL!B:F,3,FALSE))</f>
        <v/>
      </c>
      <c r="F91" s="20" t="str">
        <f>IF(C91&gt;Inf.!$I$10,"",VLOOKUP(A91,Q1.SL!B:F,4,FALSE))</f>
        <v/>
      </c>
      <c r="G91" s="20" t="str">
        <f>IF(C91&gt;Inf.!$I$10,"",VLOOKUP(A91,Q1.SL!B:F,5,FALSE))</f>
        <v/>
      </c>
      <c r="H91" s="50"/>
      <c r="I91" s="50"/>
      <c r="J91" s="51"/>
      <c r="K91" s="50"/>
      <c r="L91" s="12" t="str">
        <f>IFERROR(IF(C91&gt;Inf.!$I$10,"",I91),"")</f>
        <v/>
      </c>
      <c r="M91" s="8" t="str">
        <f>IFERROR(IF(Inf.!$C$10="Onsight",IF(L91="TOP",10^7+(10-J91)+(3-K91)*10,L91*10^5+(3-K91)*10),IF(L91="TOP",10^7+(3-K91)*10,L91*10^5+(3-K91)*10)),"")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IFERROR(N91*100+Rec.!I84,"")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IF(Rec.!H85&gt;0,COUNT(Rec.!H$2:H85),"")</f>
        <v/>
      </c>
      <c r="D92" s="36" t="str">
        <f>IF(C92&gt;Inf.!$I$10,"",VLOOKUP(A92,Q1.SL!B:F,2,FALSE))</f>
        <v/>
      </c>
      <c r="E92" s="36" t="str">
        <f>IF(C92&gt;Inf.!$I$10,"",VLOOKUP(A92,Q1.SL!B:F,3,FALSE))</f>
        <v/>
      </c>
      <c r="F92" s="20" t="str">
        <f>IF(C92&gt;Inf.!$I$10,"",VLOOKUP(A92,Q1.SL!B:F,4,FALSE))</f>
        <v/>
      </c>
      <c r="G92" s="20" t="str">
        <f>IF(C92&gt;Inf.!$I$10,"",VLOOKUP(A92,Q1.SL!B:F,5,FALSE))</f>
        <v/>
      </c>
      <c r="H92" s="50"/>
      <c r="I92" s="50"/>
      <c r="J92" s="51"/>
      <c r="K92" s="50"/>
      <c r="L92" s="12" t="str">
        <f>IFERROR(IF(C92&gt;Inf.!$I$10,"",I92),"")</f>
        <v/>
      </c>
      <c r="M92" s="8" t="str">
        <f>IFERROR(IF(Inf.!$C$10="Onsight",IF(L92="TOP",10^7+(10-J92)+(3-K92)*10,L92*10^5+(3-K92)*10),IF(L92="TOP",10^7+(3-K92)*10,L92*10^5+(3-K92)*10)),"")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IFERROR(N92*100+Rec.!I85,"")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IF(Rec.!H86&gt;0,COUNT(Rec.!H$2:H86),"")</f>
        <v/>
      </c>
      <c r="D93" s="36" t="str">
        <f>IF(C93&gt;Inf.!$I$10,"",VLOOKUP(A93,Q1.SL!B:F,2,FALSE))</f>
        <v/>
      </c>
      <c r="E93" s="36" t="str">
        <f>IF(C93&gt;Inf.!$I$10,"",VLOOKUP(A93,Q1.SL!B:F,3,FALSE))</f>
        <v/>
      </c>
      <c r="F93" s="20" t="str">
        <f>IF(C93&gt;Inf.!$I$10,"",VLOOKUP(A93,Q1.SL!B:F,4,FALSE))</f>
        <v/>
      </c>
      <c r="G93" s="20" t="str">
        <f>IF(C93&gt;Inf.!$I$10,"",VLOOKUP(A93,Q1.SL!B:F,5,FALSE))</f>
        <v/>
      </c>
      <c r="H93" s="50"/>
      <c r="I93" s="50"/>
      <c r="J93" s="51"/>
      <c r="K93" s="50"/>
      <c r="L93" s="12" t="str">
        <f>IFERROR(IF(C93&gt;Inf.!$I$10,"",I93),"")</f>
        <v/>
      </c>
      <c r="M93" s="8" t="str">
        <f>IFERROR(IF(Inf.!$C$10="Onsight",IF(L93="TOP",10^7+(10-J93)+(3-K93)*10,L93*10^5+(3-K93)*10),IF(L93="TOP",10^7+(3-K93)*10,L93*10^5+(3-K93)*10)),"")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IFERROR(N93*100+Rec.!I86,"")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IF(Rec.!H87&gt;0,COUNT(Rec.!H$2:H87),"")</f>
        <v/>
      </c>
      <c r="D94" s="36" t="str">
        <f>IF(C94&gt;Inf.!$I$10,"",VLOOKUP(A94,Q1.SL!B:F,2,FALSE))</f>
        <v/>
      </c>
      <c r="E94" s="36" t="str">
        <f>IF(C94&gt;Inf.!$I$10,"",VLOOKUP(A94,Q1.SL!B:F,3,FALSE))</f>
        <v/>
      </c>
      <c r="F94" s="20" t="str">
        <f>IF(C94&gt;Inf.!$I$10,"",VLOOKUP(A94,Q1.SL!B:F,4,FALSE))</f>
        <v/>
      </c>
      <c r="G94" s="20" t="str">
        <f>IF(C94&gt;Inf.!$I$10,"",VLOOKUP(A94,Q1.SL!B:F,5,FALSE))</f>
        <v/>
      </c>
      <c r="H94" s="50"/>
      <c r="I94" s="50"/>
      <c r="J94" s="51"/>
      <c r="K94" s="50"/>
      <c r="L94" s="12" t="str">
        <f>IFERROR(IF(C94&gt;Inf.!$I$10,"",I94),"")</f>
        <v/>
      </c>
      <c r="M94" s="8" t="str">
        <f>IFERROR(IF(Inf.!$C$10="Onsight",IF(L94="TOP",10^7+(10-J94)+(3-K94)*10,L94*10^5+(3-K94)*10),IF(L94="TOP",10^7+(3-K94)*10,L94*10^5+(3-K94)*10)),"")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IFERROR(N94*100+Rec.!I87,"")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IF(Rec.!H88&gt;0,COUNT(Rec.!H$2:H88),"")</f>
        <v/>
      </c>
      <c r="D95" s="36" t="str">
        <f>IF(C95&gt;Inf.!$I$10,"",VLOOKUP(A95,Q1.SL!B:F,2,FALSE))</f>
        <v/>
      </c>
      <c r="E95" s="36" t="str">
        <f>IF(C95&gt;Inf.!$I$10,"",VLOOKUP(A95,Q1.SL!B:F,3,FALSE))</f>
        <v/>
      </c>
      <c r="F95" s="20" t="str">
        <f>IF(C95&gt;Inf.!$I$10,"",VLOOKUP(A95,Q1.SL!B:F,4,FALSE))</f>
        <v/>
      </c>
      <c r="G95" s="20" t="str">
        <f>IF(C95&gt;Inf.!$I$10,"",VLOOKUP(A95,Q1.SL!B:F,5,FALSE))</f>
        <v/>
      </c>
      <c r="H95" s="50"/>
      <c r="I95" s="50"/>
      <c r="J95" s="51"/>
      <c r="K95" s="50"/>
      <c r="L95" s="12" t="str">
        <f>IFERROR(IF(C95&gt;Inf.!$I$10,"",I95),"")</f>
        <v/>
      </c>
      <c r="M95" s="8" t="str">
        <f>IFERROR(IF(Inf.!$C$10="Onsight",IF(L95="TOP",10^7+(10-J95)+(3-K95)*10,L95*10^5+(3-K95)*10),IF(L95="TOP",10^7+(3-K95)*10,L95*10^5+(3-K95)*10)),"")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IFERROR(N95*100+Rec.!I88,"")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IF(Rec.!H89&gt;0,COUNT(Rec.!H$2:H89),"")</f>
        <v/>
      </c>
      <c r="D96" s="36" t="str">
        <f>IF(C96&gt;Inf.!$I$10,"",VLOOKUP(A96,Q1.SL!B:F,2,FALSE))</f>
        <v/>
      </c>
      <c r="E96" s="36" t="str">
        <f>IF(C96&gt;Inf.!$I$10,"",VLOOKUP(A96,Q1.SL!B:F,3,FALSE))</f>
        <v/>
      </c>
      <c r="F96" s="20" t="str">
        <f>IF(C96&gt;Inf.!$I$10,"",VLOOKUP(A96,Q1.SL!B:F,4,FALSE))</f>
        <v/>
      </c>
      <c r="G96" s="20" t="str">
        <f>IF(C96&gt;Inf.!$I$10,"",VLOOKUP(A96,Q1.SL!B:F,5,FALSE))</f>
        <v/>
      </c>
      <c r="H96" s="50"/>
      <c r="I96" s="50"/>
      <c r="J96" s="51"/>
      <c r="K96" s="50"/>
      <c r="L96" s="12" t="str">
        <f>IFERROR(IF(C96&gt;Inf.!$I$10,"",I96),"")</f>
        <v/>
      </c>
      <c r="M96" s="8" t="str">
        <f>IFERROR(IF(Inf.!$C$10="Onsight",IF(L96="TOP",10^7+(10-J96)+(3-K96)*10,L96*10^5+(3-K96)*10),IF(L96="TOP",10^7+(3-K96)*10,L96*10^5+(3-K96)*10)),"")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IFERROR(N96*100+Rec.!I89,"")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IF(Rec.!H90&gt;0,COUNT(Rec.!H$2:H90),"")</f>
        <v/>
      </c>
      <c r="D97" s="36" t="str">
        <f>IF(C97&gt;Inf.!$I$10,"",VLOOKUP(A97,Q1.SL!B:F,2,FALSE))</f>
        <v/>
      </c>
      <c r="E97" s="36" t="str">
        <f>IF(C97&gt;Inf.!$I$10,"",VLOOKUP(A97,Q1.SL!B:F,3,FALSE))</f>
        <v/>
      </c>
      <c r="F97" s="20" t="str">
        <f>IF(C97&gt;Inf.!$I$10,"",VLOOKUP(A97,Q1.SL!B:F,4,FALSE))</f>
        <v/>
      </c>
      <c r="G97" s="20" t="str">
        <f>IF(C97&gt;Inf.!$I$10,"",VLOOKUP(A97,Q1.SL!B:F,5,FALSE))</f>
        <v/>
      </c>
      <c r="H97" s="50"/>
      <c r="I97" s="50"/>
      <c r="J97" s="51"/>
      <c r="K97" s="50"/>
      <c r="L97" s="12" t="str">
        <f>IFERROR(IF(C97&gt;Inf.!$I$10,"",I97),"")</f>
        <v/>
      </c>
      <c r="M97" s="8" t="str">
        <f>IFERROR(IF(Inf.!$C$10="Onsight",IF(L97="TOP",10^7+(10-J97)+(3-K97)*10,L97*10^5+(3-K97)*10),IF(L97="TOP",10^7+(3-K97)*10,L97*10^5+(3-K97)*10)),"")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IFERROR(N97*100+Rec.!I90,"")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IF(Rec.!H91&gt;0,COUNT(Rec.!H$2:H91),"")</f>
        <v/>
      </c>
      <c r="D98" s="36" t="str">
        <f>IF(C98&gt;Inf.!$I$10,"",VLOOKUP(A98,Q1.SL!B:F,2,FALSE))</f>
        <v/>
      </c>
      <c r="E98" s="36" t="str">
        <f>IF(C98&gt;Inf.!$I$10,"",VLOOKUP(A98,Q1.SL!B:F,3,FALSE))</f>
        <v/>
      </c>
      <c r="F98" s="20" t="str">
        <f>IF(C98&gt;Inf.!$I$10,"",VLOOKUP(A98,Q1.SL!B:F,4,FALSE))</f>
        <v/>
      </c>
      <c r="G98" s="20" t="str">
        <f>IF(C98&gt;Inf.!$I$10,"",VLOOKUP(A98,Q1.SL!B:F,5,FALSE))</f>
        <v/>
      </c>
      <c r="H98" s="50"/>
      <c r="I98" s="50"/>
      <c r="J98" s="51"/>
      <c r="K98" s="50"/>
      <c r="L98" s="12" t="str">
        <f>IFERROR(IF(C98&gt;Inf.!$I$10,"",I98),"")</f>
        <v/>
      </c>
      <c r="M98" s="8" t="str">
        <f>IFERROR(IF(Inf.!$C$10="Onsight",IF(L98="TOP",10^7+(10-J98)+(3-K98)*10,L98*10^5+(3-K98)*10),IF(L98="TOP",10^7+(3-K98)*10,L98*10^5+(3-K98)*10)),"")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IFERROR(N98*100+Rec.!I91,"")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IF(Rec.!H92&gt;0,COUNT(Rec.!H$2:H92),"")</f>
        <v/>
      </c>
      <c r="D99" s="36" t="str">
        <f>IF(C99&gt;Inf.!$I$10,"",VLOOKUP(A99,Q1.SL!B:F,2,FALSE))</f>
        <v/>
      </c>
      <c r="E99" s="36" t="str">
        <f>IF(C99&gt;Inf.!$I$10,"",VLOOKUP(A99,Q1.SL!B:F,3,FALSE))</f>
        <v/>
      </c>
      <c r="F99" s="20" t="str">
        <f>IF(C99&gt;Inf.!$I$10,"",VLOOKUP(A99,Q1.SL!B:F,4,FALSE))</f>
        <v/>
      </c>
      <c r="G99" s="20" t="str">
        <f>IF(C99&gt;Inf.!$I$10,"",VLOOKUP(A99,Q1.SL!B:F,5,FALSE))</f>
        <v/>
      </c>
      <c r="H99" s="50"/>
      <c r="I99" s="50"/>
      <c r="J99" s="51"/>
      <c r="K99" s="50"/>
      <c r="L99" s="12" t="str">
        <f>IFERROR(IF(C99&gt;Inf.!$I$10,"",I99),"")</f>
        <v/>
      </c>
      <c r="M99" s="8" t="str">
        <f>IFERROR(IF(Inf.!$C$10="Onsight",IF(L99="TOP",10^7+(10-J99)+(3-K99)*10,L99*10^5+(3-K99)*10),IF(L99="TOP",10^7+(3-K99)*10,L99*10^5+(3-K99)*10)),"")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IFERROR(N99*100+Rec.!I92,"")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IF(Rec.!H93&gt;0,COUNT(Rec.!H$2:H93),"")</f>
        <v/>
      </c>
      <c r="D100" s="36" t="str">
        <f>IF(C100&gt;Inf.!$I$10,"",VLOOKUP(A100,Q1.SL!B:F,2,FALSE))</f>
        <v/>
      </c>
      <c r="E100" s="36" t="str">
        <f>IF(C100&gt;Inf.!$I$10,"",VLOOKUP(A100,Q1.SL!B:F,3,FALSE))</f>
        <v/>
      </c>
      <c r="F100" s="20" t="str">
        <f>IF(C100&gt;Inf.!$I$10,"",VLOOKUP(A100,Q1.SL!B:F,4,FALSE))</f>
        <v/>
      </c>
      <c r="G100" s="20" t="str">
        <f>IF(C100&gt;Inf.!$I$10,"",VLOOKUP(A100,Q1.SL!B:F,5,FALSE))</f>
        <v/>
      </c>
      <c r="H100" s="50"/>
      <c r="I100" s="50"/>
      <c r="J100" s="51"/>
      <c r="K100" s="50"/>
      <c r="L100" s="12" t="str">
        <f>IFERROR(IF(C100&gt;Inf.!$I$10,"",I100),"")</f>
        <v/>
      </c>
      <c r="M100" s="8" t="str">
        <f>IFERROR(IF(Inf.!$C$10="Onsight",IF(L100="TOP",10^7+(10-J100)+(3-K100)*10,L100*10^5+(3-K100)*10),IF(L100="TOP",10^7+(3-K100)*10,L100*10^5+(3-K100)*10)),"")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IFERROR(N100*100+Rec.!I93,"")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IF(Rec.!H94&gt;0,COUNT(Rec.!H$2:H94),"")</f>
        <v/>
      </c>
      <c r="D101" s="36" t="str">
        <f>IF(C101&gt;Inf.!$I$10,"",VLOOKUP(A101,Q1.SL!B:F,2,FALSE))</f>
        <v/>
      </c>
      <c r="E101" s="36" t="str">
        <f>IF(C101&gt;Inf.!$I$10,"",VLOOKUP(A101,Q1.SL!B:F,3,FALSE))</f>
        <v/>
      </c>
      <c r="F101" s="20" t="str">
        <f>IF(C101&gt;Inf.!$I$10,"",VLOOKUP(A101,Q1.SL!B:F,4,FALSE))</f>
        <v/>
      </c>
      <c r="G101" s="20" t="str">
        <f>IF(C101&gt;Inf.!$I$10,"",VLOOKUP(A101,Q1.SL!B:F,5,FALSE))</f>
        <v/>
      </c>
      <c r="H101" s="50"/>
      <c r="I101" s="50"/>
      <c r="J101" s="51"/>
      <c r="K101" s="50"/>
      <c r="L101" s="12" t="str">
        <f>IFERROR(IF(C101&gt;Inf.!$I$10,"",I101),"")</f>
        <v/>
      </c>
      <c r="M101" s="8" t="str">
        <f>IFERROR(IF(Inf.!$C$10="Onsight",IF(L101="TOP",10^7+(10-J101)+(3-K101)*10,L101*10^5+(3-K101)*10),IF(L101="TOP",10^7+(3-K101)*10,L101*10^5+(3-K101)*10)),"")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IFERROR(N101*100+Rec.!I94,"")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IF(Rec.!H95&gt;0,COUNT(Rec.!H$2:H95),"")</f>
        <v/>
      </c>
      <c r="D102" s="36" t="str">
        <f>IF(C102&gt;Inf.!$I$10,"",VLOOKUP(A102,Q1.SL!B:F,2,FALSE))</f>
        <v/>
      </c>
      <c r="E102" s="36" t="str">
        <f>IF(C102&gt;Inf.!$I$10,"",VLOOKUP(A102,Q1.SL!B:F,3,FALSE))</f>
        <v/>
      </c>
      <c r="F102" s="20" t="str">
        <f>IF(C102&gt;Inf.!$I$10,"",VLOOKUP(A102,Q1.SL!B:F,4,FALSE))</f>
        <v/>
      </c>
      <c r="G102" s="20" t="str">
        <f>IF(C102&gt;Inf.!$I$10,"",VLOOKUP(A102,Q1.SL!B:F,5,FALSE))</f>
        <v/>
      </c>
      <c r="H102" s="50"/>
      <c r="I102" s="50"/>
      <c r="J102" s="51"/>
      <c r="K102" s="50"/>
      <c r="L102" s="12" t="str">
        <f>IFERROR(IF(C102&gt;Inf.!$I$10,"",I102),"")</f>
        <v/>
      </c>
      <c r="M102" s="8" t="str">
        <f>IFERROR(IF(Inf.!$C$10="Onsight",IF(L102="TOP",10^7+(10-J102)+(3-K102)*10,L102*10^5+(3-K102)*10),IF(L102="TOP",10^7+(3-K102)*10,L102*10^5+(3-K102)*10)),"")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IFERROR(N102*100+Rec.!I95,"")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IF(Rec.!H96&gt;0,COUNT(Rec.!H$2:H96),"")</f>
        <v/>
      </c>
      <c r="D103" s="36" t="str">
        <f>IF(C103&gt;Inf.!$I$10,"",VLOOKUP(A103,Q1.SL!B:F,2,FALSE))</f>
        <v/>
      </c>
      <c r="E103" s="36" t="str">
        <f>IF(C103&gt;Inf.!$I$10,"",VLOOKUP(A103,Q1.SL!B:F,3,FALSE))</f>
        <v/>
      </c>
      <c r="F103" s="20" t="str">
        <f>IF(C103&gt;Inf.!$I$10,"",VLOOKUP(A103,Q1.SL!B:F,4,FALSE))</f>
        <v/>
      </c>
      <c r="G103" s="20" t="str">
        <f>IF(C103&gt;Inf.!$I$10,"",VLOOKUP(A103,Q1.SL!B:F,5,FALSE))</f>
        <v/>
      </c>
      <c r="H103" s="50"/>
      <c r="I103" s="50"/>
      <c r="J103" s="51"/>
      <c r="K103" s="50"/>
      <c r="L103" s="12" t="str">
        <f>IFERROR(IF(C103&gt;Inf.!$I$10,"",I103),"")</f>
        <v/>
      </c>
      <c r="M103" s="8" t="str">
        <f>IFERROR(IF(Inf.!$C$10="Onsight",IF(L103="TOP",10^7+(10-J103)+(3-K103)*10,L103*10^5+(3-K103)*10),IF(L103="TOP",10^7+(3-K103)*10,L103*10^5+(3-K103)*10)),"")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IFERROR(N103*100+Rec.!I96,"")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IF(Rec.!H97&gt;0,COUNT(Rec.!H$2:H97),"")</f>
        <v/>
      </c>
      <c r="D104" s="36" t="str">
        <f>IF(C104&gt;Inf.!$I$10,"",VLOOKUP(A104,Q1.SL!B:F,2,FALSE))</f>
        <v/>
      </c>
      <c r="E104" s="36" t="str">
        <f>IF(C104&gt;Inf.!$I$10,"",VLOOKUP(A104,Q1.SL!B:F,3,FALSE))</f>
        <v/>
      </c>
      <c r="F104" s="20" t="str">
        <f>IF(C104&gt;Inf.!$I$10,"",VLOOKUP(A104,Q1.SL!B:F,4,FALSE))</f>
        <v/>
      </c>
      <c r="G104" s="20" t="str">
        <f>IF(C104&gt;Inf.!$I$10,"",VLOOKUP(A104,Q1.SL!B:F,5,FALSE))</f>
        <v/>
      </c>
      <c r="H104" s="50"/>
      <c r="I104" s="50"/>
      <c r="J104" s="51"/>
      <c r="K104" s="50"/>
      <c r="L104" s="12" t="str">
        <f>IFERROR(IF(C104&gt;Inf.!$I$10,"",I104),"")</f>
        <v/>
      </c>
      <c r="M104" s="8" t="str">
        <f>IFERROR(IF(Inf.!$C$10="Onsight",IF(L104="TOP",10^7+(10-J104)+(3-K104)*10,L104*10^5+(3-K104)*10),IF(L104="TOP",10^7+(3-K104)*10,L104*10^5+(3-K104)*10)),"")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IFERROR(N104*100+Rec.!I97,"")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IF(Rec.!H98&gt;0,COUNT(Rec.!H$2:H98),"")</f>
        <v/>
      </c>
      <c r="D105" s="36" t="str">
        <f>IF(C105&gt;Inf.!$I$10,"",VLOOKUP(A105,Q1.SL!B:F,2,FALSE))</f>
        <v/>
      </c>
      <c r="E105" s="36" t="str">
        <f>IF(C105&gt;Inf.!$I$10,"",VLOOKUP(A105,Q1.SL!B:F,3,FALSE))</f>
        <v/>
      </c>
      <c r="F105" s="20" t="str">
        <f>IF(C105&gt;Inf.!$I$10,"",VLOOKUP(A105,Q1.SL!B:F,4,FALSE))</f>
        <v/>
      </c>
      <c r="G105" s="20" t="str">
        <f>IF(C105&gt;Inf.!$I$10,"",VLOOKUP(A105,Q1.SL!B:F,5,FALSE))</f>
        <v/>
      </c>
      <c r="H105" s="50"/>
      <c r="I105" s="50"/>
      <c r="J105" s="51"/>
      <c r="K105" s="50"/>
      <c r="L105" s="12" t="str">
        <f>IFERROR(IF(C105&gt;Inf.!$I$10,"",I105),"")</f>
        <v/>
      </c>
      <c r="M105" s="8" t="str">
        <f>IFERROR(IF(Inf.!$C$10="Onsight",IF(L105="TOP",10^7+(10-J105)+(3-K105)*10,L105*10^5+(3-K105)*10),IF(L105="TOP",10^7+(3-K105)*10,L105*10^5+(3-K105)*10)),"")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IFERROR(N105*100+Rec.!I98,"")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IF(Rec.!H99&gt;0,COUNT(Rec.!H$2:H99),"")</f>
        <v/>
      </c>
      <c r="D106" s="36" t="str">
        <f>IF(C106&gt;Inf.!$I$10,"",VLOOKUP(A106,Q1.SL!B:F,2,FALSE))</f>
        <v/>
      </c>
      <c r="E106" s="36" t="str">
        <f>IF(C106&gt;Inf.!$I$10,"",VLOOKUP(A106,Q1.SL!B:F,3,FALSE))</f>
        <v/>
      </c>
      <c r="F106" s="20" t="str">
        <f>IF(C106&gt;Inf.!$I$10,"",VLOOKUP(A106,Q1.SL!B:F,4,FALSE))</f>
        <v/>
      </c>
      <c r="G106" s="20" t="str">
        <f>IF(C106&gt;Inf.!$I$10,"",VLOOKUP(A106,Q1.SL!B:F,5,FALSE))</f>
        <v/>
      </c>
      <c r="H106" s="50"/>
      <c r="I106" s="50"/>
      <c r="J106" s="51"/>
      <c r="K106" s="50"/>
      <c r="L106" s="12" t="str">
        <f>IFERROR(IF(C106&gt;Inf.!$I$10,"",I106),"")</f>
        <v/>
      </c>
      <c r="M106" s="8" t="str">
        <f>IFERROR(IF(Inf.!$C$10="Onsight",IF(L106="TOP",10^7+(10-J106)+(3-K106)*10,L106*10^5+(3-K106)*10),IF(L106="TOP",10^7+(3-K106)*10,L106*10^5+(3-K106)*10)),"")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IFERROR(N106*100+Rec.!I99,"")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IF(Rec.!H100&gt;0,COUNT(Rec.!H$2:H100),"")</f>
        <v/>
      </c>
      <c r="D107" s="36" t="str">
        <f>IF(C107&gt;Inf.!$I$10,"",VLOOKUP(A107,Q1.SL!B:F,2,FALSE))</f>
        <v/>
      </c>
      <c r="E107" s="36" t="str">
        <f>IF(C107&gt;Inf.!$I$10,"",VLOOKUP(A107,Q1.SL!B:F,3,FALSE))</f>
        <v/>
      </c>
      <c r="F107" s="20" t="str">
        <f>IF(C107&gt;Inf.!$I$10,"",VLOOKUP(A107,Q1.SL!B:F,4,FALSE))</f>
        <v/>
      </c>
      <c r="G107" s="20" t="str">
        <f>IF(C107&gt;Inf.!$I$10,"",VLOOKUP(A107,Q1.SL!B:F,5,FALSE))</f>
        <v/>
      </c>
      <c r="H107" s="50"/>
      <c r="I107" s="50"/>
      <c r="J107" s="51"/>
      <c r="K107" s="50"/>
      <c r="L107" s="12" t="str">
        <f>IFERROR(IF(C107&gt;Inf.!$I$10,"",I107),"")</f>
        <v/>
      </c>
      <c r="M107" s="8" t="str">
        <f>IFERROR(IF(Inf.!$C$10="Onsight",IF(L107="TOP",10^7+(10-J107)+(3-K107)*10,L107*10^5+(3-K107)*10),IF(L107="TOP",10^7+(3-K107)*10,L107*10^5+(3-K107)*10)),"")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IFERROR(N107*100+Rec.!I100,"")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IF(Rec.!H101&gt;0,COUNT(Rec.!H$2:H101),"")</f>
        <v/>
      </c>
      <c r="D108" s="36" t="str">
        <f>IF(C108&gt;Inf.!$I$10,"",VLOOKUP(A108,Q1.SL!B:F,2,FALSE))</f>
        <v/>
      </c>
      <c r="E108" s="36" t="str">
        <f>IF(C108&gt;Inf.!$I$10,"",VLOOKUP(A108,Q1.SL!B:F,3,FALSE))</f>
        <v/>
      </c>
      <c r="F108" s="20" t="str">
        <f>IF(C108&gt;Inf.!$I$10,"",VLOOKUP(A108,Q1.SL!B:F,4,FALSE))</f>
        <v/>
      </c>
      <c r="G108" s="20" t="str">
        <f>IF(C108&gt;Inf.!$I$10,"",VLOOKUP(A108,Q1.SL!B:F,5,FALSE))</f>
        <v/>
      </c>
      <c r="H108" s="50"/>
      <c r="I108" s="50"/>
      <c r="J108" s="51"/>
      <c r="K108" s="50"/>
      <c r="L108" s="12" t="str">
        <f>IFERROR(IF(C108&gt;Inf.!$I$10,"",I108),"")</f>
        <v/>
      </c>
      <c r="M108" s="8" t="str">
        <f>IFERROR(IF(Inf.!$C$10="Onsight",IF(L108="TOP",10^7+(10-J108)+(3-K108)*10,L108*10^5+(3-K108)*10),IF(L108="TOP",10^7+(3-K108)*10,L108*10^5+(3-K108)*10)),"")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IFERROR(N108*100+Rec.!I101,"")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IF(Rec.!H102&gt;0,COUNT(Rec.!H$2:H102),"")</f>
        <v/>
      </c>
      <c r="D109" s="36" t="str">
        <f>IF(C109&gt;Inf.!$I$10,"",VLOOKUP(A109,Q1.SL!B:F,2,FALSE))</f>
        <v/>
      </c>
      <c r="E109" s="36" t="str">
        <f>IF(C109&gt;Inf.!$I$10,"",VLOOKUP(A109,Q1.SL!B:F,3,FALSE))</f>
        <v/>
      </c>
      <c r="F109" s="20" t="str">
        <f>IF(C109&gt;Inf.!$I$10,"",VLOOKUP(A109,Q1.SL!B:F,4,FALSE))</f>
        <v/>
      </c>
      <c r="G109" s="20" t="str">
        <f>IF(C109&gt;Inf.!$I$10,"",VLOOKUP(A109,Q1.SL!B:F,5,FALSE))</f>
        <v/>
      </c>
      <c r="H109" s="50"/>
      <c r="I109" s="50"/>
      <c r="J109" s="51"/>
      <c r="K109" s="50"/>
      <c r="L109" s="12" t="str">
        <f>IFERROR(IF(C109&gt;Inf.!$I$10,"",I109),"")</f>
        <v/>
      </c>
      <c r="M109" s="8" t="str">
        <f>IFERROR(IF(Inf.!$C$10="Onsight",IF(L109="TOP",10^7+(10-J109)+(3-K109)*10,L109*10^5+(3-K109)*10),IF(L109="TOP",10^7+(3-K109)*10,L109*10^5+(3-K109)*10)),"")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IFERROR(N109*100+Rec.!I102,"")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IF(Rec.!H103&gt;0,COUNT(Rec.!H$2:H103),"")</f>
        <v/>
      </c>
      <c r="D110" s="36" t="str">
        <f>IF(C110&gt;Inf.!$I$10,"",VLOOKUP(A110,Q1.SL!B:F,2,FALSE))</f>
        <v/>
      </c>
      <c r="E110" s="36" t="str">
        <f>IF(C110&gt;Inf.!$I$10,"",VLOOKUP(A110,Q1.SL!B:F,3,FALSE))</f>
        <v/>
      </c>
      <c r="F110" s="20" t="str">
        <f>IF(C110&gt;Inf.!$I$10,"",VLOOKUP(A110,Q1.SL!B:F,4,FALSE))</f>
        <v/>
      </c>
      <c r="G110" s="20" t="str">
        <f>IF(C110&gt;Inf.!$I$10,"",VLOOKUP(A110,Q1.SL!B:F,5,FALSE))</f>
        <v/>
      </c>
      <c r="H110" s="50"/>
      <c r="I110" s="50"/>
      <c r="J110" s="51"/>
      <c r="K110" s="50"/>
      <c r="L110" s="12" t="str">
        <f>IFERROR(IF(C110&gt;Inf.!$I$10,"",I110),"")</f>
        <v/>
      </c>
      <c r="M110" s="8" t="str">
        <f>IFERROR(IF(Inf.!$C$10="Onsight",IF(L110="TOP",10^7+(10-J110)+(3-K110)*10,L110*10^5+(3-K110)*10),IF(L110="TOP",10^7+(3-K110)*10,L110*10^5+(3-K110)*10)),"")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IFERROR(N110*100+Rec.!I103,"")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IF(Rec.!H104&gt;0,COUNT(Rec.!H$2:H104),"")</f>
        <v/>
      </c>
      <c r="D111" s="36" t="str">
        <f>IF(C111&gt;Inf.!$I$10,"",VLOOKUP(A111,Q1.SL!B:F,2,FALSE))</f>
        <v/>
      </c>
      <c r="E111" s="36" t="str">
        <f>IF(C111&gt;Inf.!$I$10,"",VLOOKUP(A111,Q1.SL!B:F,3,FALSE))</f>
        <v/>
      </c>
      <c r="F111" s="20" t="str">
        <f>IF(C111&gt;Inf.!$I$10,"",VLOOKUP(A111,Q1.SL!B:F,4,FALSE))</f>
        <v/>
      </c>
      <c r="G111" s="20" t="str">
        <f>IF(C111&gt;Inf.!$I$10,"",VLOOKUP(A111,Q1.SL!B:F,5,FALSE))</f>
        <v/>
      </c>
      <c r="H111" s="50"/>
      <c r="I111" s="50"/>
      <c r="J111" s="51"/>
      <c r="K111" s="50"/>
      <c r="L111" s="12" t="str">
        <f>IFERROR(IF(C111&gt;Inf.!$I$10,"",I111),"")</f>
        <v/>
      </c>
      <c r="M111" s="8" t="str">
        <f>IFERROR(IF(Inf.!$C$10="Onsight",IF(L111="TOP",10^7+(10-J111)+(3-K111)*10,L111*10^5+(3-K111)*10),IF(L111="TOP",10^7+(3-K111)*10,L111*10^5+(3-K111)*10)),"")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IFERROR(N111*100+Rec.!I104,"")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IF(Rec.!H105&gt;0,COUNT(Rec.!H$2:H105),"")</f>
        <v/>
      </c>
      <c r="D112" s="36" t="str">
        <f>IF(C112&gt;Inf.!$I$10,"",VLOOKUP(A112,Q1.SL!B:F,2,FALSE))</f>
        <v/>
      </c>
      <c r="E112" s="36" t="str">
        <f>IF(C112&gt;Inf.!$I$10,"",VLOOKUP(A112,Q1.SL!B:F,3,FALSE))</f>
        <v/>
      </c>
      <c r="F112" s="20" t="str">
        <f>IF(C112&gt;Inf.!$I$10,"",VLOOKUP(A112,Q1.SL!B:F,4,FALSE))</f>
        <v/>
      </c>
      <c r="G112" s="20" t="str">
        <f>IF(C112&gt;Inf.!$I$10,"",VLOOKUP(A112,Q1.SL!B:F,5,FALSE))</f>
        <v/>
      </c>
      <c r="H112" s="50"/>
      <c r="I112" s="50"/>
      <c r="J112" s="51"/>
      <c r="K112" s="50"/>
      <c r="L112" s="12" t="str">
        <f>IFERROR(IF(C112&gt;Inf.!$I$10,"",I112),"")</f>
        <v/>
      </c>
      <c r="M112" s="8" t="str">
        <f>IFERROR(IF(Inf.!$C$10="Onsight",IF(L112="TOP",10^7+(10-J112)+(3-K112)*10,L112*10^5+(3-K112)*10),IF(L112="TOP",10^7+(3-K112)*10,L112*10^5+(3-K112)*10)),"")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IFERROR(N112*100+Rec.!I105,"")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IF(Rec.!H106&gt;0,COUNT(Rec.!H$2:H106),"")</f>
        <v/>
      </c>
      <c r="D113" s="36" t="str">
        <f>IF(C113&gt;Inf.!$I$10,"",VLOOKUP(A113,Q1.SL!B:F,2,FALSE))</f>
        <v/>
      </c>
      <c r="E113" s="36" t="str">
        <f>IF(C113&gt;Inf.!$I$10,"",VLOOKUP(A113,Q1.SL!B:F,3,FALSE))</f>
        <v/>
      </c>
      <c r="F113" s="20" t="str">
        <f>IF(C113&gt;Inf.!$I$10,"",VLOOKUP(A113,Q1.SL!B:F,4,FALSE))</f>
        <v/>
      </c>
      <c r="G113" s="20" t="str">
        <f>IF(C113&gt;Inf.!$I$10,"",VLOOKUP(A113,Q1.SL!B:F,5,FALSE))</f>
        <v/>
      </c>
      <c r="H113" s="50"/>
      <c r="I113" s="50"/>
      <c r="J113" s="51"/>
      <c r="K113" s="50"/>
      <c r="L113" s="12" t="str">
        <f>IFERROR(IF(C113&gt;Inf.!$I$10,"",I113),"")</f>
        <v/>
      </c>
      <c r="M113" s="8" t="str">
        <f>IFERROR(IF(Inf.!$C$10="Onsight",IF(L113="TOP",10^7+(10-J113)+(3-K113)*10,L113*10^5+(3-K113)*10),IF(L113="TOP",10^7+(3-K113)*10,L113*10^5+(3-K113)*10)),"")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IFERROR(N113*100+Rec.!I106,"")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IF(Rec.!H107&gt;0,COUNT(Rec.!H$2:H107),"")</f>
        <v/>
      </c>
      <c r="D114" s="36" t="str">
        <f>IF(C114&gt;Inf.!$I$10,"",VLOOKUP(A114,Q1.SL!B:F,2,FALSE))</f>
        <v/>
      </c>
      <c r="E114" s="36" t="str">
        <f>IF(C114&gt;Inf.!$I$10,"",VLOOKUP(A114,Q1.SL!B:F,3,FALSE))</f>
        <v/>
      </c>
      <c r="F114" s="20" t="str">
        <f>IF(C114&gt;Inf.!$I$10,"",VLOOKUP(A114,Q1.SL!B:F,4,FALSE))</f>
        <v/>
      </c>
      <c r="G114" s="20" t="str">
        <f>IF(C114&gt;Inf.!$I$10,"",VLOOKUP(A114,Q1.SL!B:F,5,FALSE))</f>
        <v/>
      </c>
      <c r="H114" s="50"/>
      <c r="I114" s="50"/>
      <c r="J114" s="51"/>
      <c r="K114" s="50"/>
      <c r="L114" s="12" t="str">
        <f>IFERROR(IF(C114&gt;Inf.!$I$10,"",I114),"")</f>
        <v/>
      </c>
      <c r="M114" s="8" t="str">
        <f>IFERROR(IF(Inf.!$C$10="Onsight",IF(L114="TOP",10^7+(10-J114)+(3-K114)*10,L114*10^5+(3-K114)*10),IF(L114="TOP",10^7+(3-K114)*10,L114*10^5+(3-K114)*10)),"")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IFERROR(N114*100+Rec.!I107,"")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IF(Rec.!H108&gt;0,COUNT(Rec.!H$2:H108),"")</f>
        <v/>
      </c>
      <c r="D115" s="36" t="str">
        <f>IF(C115&gt;Inf.!$I$10,"",VLOOKUP(A115,Q1.SL!B:F,2,FALSE))</f>
        <v/>
      </c>
      <c r="E115" s="36" t="str">
        <f>IF(C115&gt;Inf.!$I$10,"",VLOOKUP(A115,Q1.SL!B:F,3,FALSE))</f>
        <v/>
      </c>
      <c r="F115" s="20" t="str">
        <f>IF(C115&gt;Inf.!$I$10,"",VLOOKUP(A115,Q1.SL!B:F,4,FALSE))</f>
        <v/>
      </c>
      <c r="G115" s="20" t="str">
        <f>IF(C115&gt;Inf.!$I$10,"",VLOOKUP(A115,Q1.SL!B:F,5,FALSE))</f>
        <v/>
      </c>
      <c r="H115" s="50"/>
      <c r="I115" s="50"/>
      <c r="J115" s="51"/>
      <c r="K115" s="50"/>
      <c r="L115" s="12" t="str">
        <f>IFERROR(IF(C115&gt;Inf.!$I$10,"",I115),"")</f>
        <v/>
      </c>
      <c r="M115" s="8" t="str">
        <f>IFERROR(IF(Inf.!$C$10="Onsight",IF(L115="TOP",10^7+(10-J115)+(3-K115)*10,L115*10^5+(3-K115)*10),IF(L115="TOP",10^7+(3-K115)*10,L115*10^5+(3-K115)*10)),"")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IFERROR(N115*100+Rec.!I108,"")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IF(Rec.!H109&gt;0,COUNT(Rec.!H$2:H109),"")</f>
        <v/>
      </c>
      <c r="D116" s="36" t="str">
        <f>IF(C116&gt;Inf.!$I$10,"",VLOOKUP(A116,Q1.SL!B:F,2,FALSE))</f>
        <v/>
      </c>
      <c r="E116" s="36" t="str">
        <f>IF(C116&gt;Inf.!$I$10,"",VLOOKUP(A116,Q1.SL!B:F,3,FALSE))</f>
        <v/>
      </c>
      <c r="F116" s="20" t="str">
        <f>IF(C116&gt;Inf.!$I$10,"",VLOOKUP(A116,Q1.SL!B:F,4,FALSE))</f>
        <v/>
      </c>
      <c r="G116" s="20" t="str">
        <f>IF(C116&gt;Inf.!$I$10,"",VLOOKUP(A116,Q1.SL!B:F,5,FALSE))</f>
        <v/>
      </c>
      <c r="H116" s="50"/>
      <c r="I116" s="50"/>
      <c r="J116" s="51"/>
      <c r="K116" s="50"/>
      <c r="L116" s="12" t="str">
        <f>IFERROR(IF(C116&gt;Inf.!$I$10,"",I116),"")</f>
        <v/>
      </c>
      <c r="M116" s="8" t="str">
        <f>IFERROR(IF(Inf.!$C$10="Onsight",IF(L116="TOP",10^7+(10-J116)+(3-K116)*10,L116*10^5+(3-K116)*10),IF(L116="TOP",10^7+(3-K116)*10,L116*10^5+(3-K116)*10)),"")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IFERROR(N116*100+Rec.!I109,"")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IF(Rec.!H110&gt;0,COUNT(Rec.!H$2:H110),"")</f>
        <v/>
      </c>
      <c r="D117" s="36" t="str">
        <f>IF(C117&gt;Inf.!$I$10,"",VLOOKUP(A117,Q1.SL!B:F,2,FALSE))</f>
        <v/>
      </c>
      <c r="E117" s="36" t="str">
        <f>IF(C117&gt;Inf.!$I$10,"",VLOOKUP(A117,Q1.SL!B:F,3,FALSE))</f>
        <v/>
      </c>
      <c r="F117" s="20" t="str">
        <f>IF(C117&gt;Inf.!$I$10,"",VLOOKUP(A117,Q1.SL!B:F,4,FALSE))</f>
        <v/>
      </c>
      <c r="G117" s="20" t="str">
        <f>IF(C117&gt;Inf.!$I$10,"",VLOOKUP(A117,Q1.SL!B:F,5,FALSE))</f>
        <v/>
      </c>
      <c r="H117" s="50"/>
      <c r="I117" s="50"/>
      <c r="J117" s="51"/>
      <c r="K117" s="50"/>
      <c r="L117" s="12" t="str">
        <f>IFERROR(IF(C117&gt;Inf.!$I$10,"",I117),"")</f>
        <v/>
      </c>
      <c r="M117" s="8" t="str">
        <f>IFERROR(IF(Inf.!$C$10="Onsight",IF(L117="TOP",10^7+(10-J117)+(3-K117)*10,L117*10^5+(3-K117)*10),IF(L117="TOP",10^7+(3-K117)*10,L117*10^5+(3-K117)*10)),"")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IFERROR(N117*100+Rec.!I110,"")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IF(Rec.!H111&gt;0,COUNT(Rec.!H$2:H111),"")</f>
        <v/>
      </c>
      <c r="D118" s="36" t="str">
        <f>IF(C118&gt;Inf.!$I$10,"",VLOOKUP(A118,Q1.SL!B:F,2,FALSE))</f>
        <v/>
      </c>
      <c r="E118" s="36" t="str">
        <f>IF(C118&gt;Inf.!$I$10,"",VLOOKUP(A118,Q1.SL!B:F,3,FALSE))</f>
        <v/>
      </c>
      <c r="F118" s="20" t="str">
        <f>IF(C118&gt;Inf.!$I$10,"",VLOOKUP(A118,Q1.SL!B:F,4,FALSE))</f>
        <v/>
      </c>
      <c r="G118" s="20" t="str">
        <f>IF(C118&gt;Inf.!$I$10,"",VLOOKUP(A118,Q1.SL!B:F,5,FALSE))</f>
        <v/>
      </c>
      <c r="H118" s="50"/>
      <c r="I118" s="50"/>
      <c r="J118" s="51"/>
      <c r="K118" s="50"/>
      <c r="L118" s="12" t="str">
        <f>IFERROR(IF(C118&gt;Inf.!$I$10,"",I118),"")</f>
        <v/>
      </c>
      <c r="M118" s="8" t="str">
        <f>IFERROR(IF(Inf.!$C$10="Onsight",IF(L118="TOP",10^7+(10-J118)+(3-K118)*10,L118*10^5+(3-K118)*10),IF(L118="TOP",10^7+(3-K118)*10,L118*10^5+(3-K118)*10)),"")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IFERROR(N118*100+Rec.!I111,"")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IF(Rec.!H112&gt;0,COUNT(Rec.!H$2:H112),"")</f>
        <v/>
      </c>
      <c r="D119" s="36" t="str">
        <f>IF(C119&gt;Inf.!$I$10,"",VLOOKUP(A119,Q1.SL!B:F,2,FALSE))</f>
        <v/>
      </c>
      <c r="E119" s="36" t="str">
        <f>IF(C119&gt;Inf.!$I$10,"",VLOOKUP(A119,Q1.SL!B:F,3,FALSE))</f>
        <v/>
      </c>
      <c r="F119" s="20" t="str">
        <f>IF(C119&gt;Inf.!$I$10,"",VLOOKUP(A119,Q1.SL!B:F,4,FALSE))</f>
        <v/>
      </c>
      <c r="G119" s="20" t="str">
        <f>IF(C119&gt;Inf.!$I$10,"",VLOOKUP(A119,Q1.SL!B:F,5,FALSE))</f>
        <v/>
      </c>
      <c r="H119" s="50"/>
      <c r="I119" s="50"/>
      <c r="J119" s="51"/>
      <c r="K119" s="50"/>
      <c r="L119" s="12" t="str">
        <f>IFERROR(IF(C119&gt;Inf.!$I$10,"",I119),"")</f>
        <v/>
      </c>
      <c r="M119" s="8" t="str">
        <f>IFERROR(IF(Inf.!$C$10="Onsight",IF(L119="TOP",10^7+(10-J119)+(3-K119)*10,L119*10^5+(3-K119)*10),IF(L119="TOP",10^7+(3-K119)*10,L119*10^5+(3-K119)*10)),"")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IFERROR(N119*100+Rec.!I112,"")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IF(Rec.!H113&gt;0,COUNT(Rec.!H$2:H113),"")</f>
        <v/>
      </c>
      <c r="D120" s="36" t="str">
        <f>IF(C120&gt;Inf.!$I$10,"",VLOOKUP(A120,Q1.SL!B:F,2,FALSE))</f>
        <v/>
      </c>
      <c r="E120" s="36" t="str">
        <f>IF(C120&gt;Inf.!$I$10,"",VLOOKUP(A120,Q1.SL!B:F,3,FALSE))</f>
        <v/>
      </c>
      <c r="F120" s="20" t="str">
        <f>IF(C120&gt;Inf.!$I$10,"",VLOOKUP(A120,Q1.SL!B:F,4,FALSE))</f>
        <v/>
      </c>
      <c r="G120" s="20" t="str">
        <f>IF(C120&gt;Inf.!$I$10,"",VLOOKUP(A120,Q1.SL!B:F,5,FALSE))</f>
        <v/>
      </c>
      <c r="H120" s="50"/>
      <c r="I120" s="50"/>
      <c r="J120" s="51"/>
      <c r="K120" s="50"/>
      <c r="L120" s="12" t="str">
        <f>IFERROR(IF(C120&gt;Inf.!$I$10,"",I120),"")</f>
        <v/>
      </c>
      <c r="M120" s="8" t="str">
        <f>IFERROR(IF(Inf.!$C$10="Onsight",IF(L120="TOP",10^7+(10-J120)+(3-K120)*10,L120*10^5+(3-K120)*10),IF(L120="TOP",10^7+(3-K120)*10,L120*10^5+(3-K120)*10)),"")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IFERROR(N120*100+Rec.!I113,"")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IF(Rec.!H114&gt;0,COUNT(Rec.!H$2:H114),"")</f>
        <v/>
      </c>
      <c r="D121" s="36" t="str">
        <f>IF(C121&gt;Inf.!$I$10,"",VLOOKUP(A121,Q1.SL!B:F,2,FALSE))</f>
        <v/>
      </c>
      <c r="E121" s="36" t="str">
        <f>IF(C121&gt;Inf.!$I$10,"",VLOOKUP(A121,Q1.SL!B:F,3,FALSE))</f>
        <v/>
      </c>
      <c r="F121" s="20" t="str">
        <f>IF(C121&gt;Inf.!$I$10,"",VLOOKUP(A121,Q1.SL!B:F,4,FALSE))</f>
        <v/>
      </c>
      <c r="G121" s="20" t="str">
        <f>IF(C121&gt;Inf.!$I$10,"",VLOOKUP(A121,Q1.SL!B:F,5,FALSE))</f>
        <v/>
      </c>
      <c r="H121" s="50"/>
      <c r="I121" s="50"/>
      <c r="J121" s="51"/>
      <c r="K121" s="50"/>
      <c r="L121" s="12" t="str">
        <f>IFERROR(IF(C121&gt;Inf.!$I$10,"",I121),"")</f>
        <v/>
      </c>
      <c r="M121" s="8" t="str">
        <f>IFERROR(IF(Inf.!$C$10="Onsight",IF(L121="TOP",10^7+(10-J121)+(3-K121)*10,L121*10^5+(3-K121)*10),IF(L121="TOP",10^7+(3-K121)*10,L121*10^5+(3-K121)*10)),"")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IFERROR(N121*100+Rec.!I114,"")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IF(Rec.!H115&gt;0,COUNT(Rec.!H$2:H115),"")</f>
        <v/>
      </c>
      <c r="D122" s="36" t="str">
        <f>IF(C122&gt;Inf.!$I$10,"",VLOOKUP(A122,Q1.SL!B:F,2,FALSE))</f>
        <v/>
      </c>
      <c r="E122" s="36" t="str">
        <f>IF(C122&gt;Inf.!$I$10,"",VLOOKUP(A122,Q1.SL!B:F,3,FALSE))</f>
        <v/>
      </c>
      <c r="F122" s="20" t="str">
        <f>IF(C122&gt;Inf.!$I$10,"",VLOOKUP(A122,Q1.SL!B:F,4,FALSE))</f>
        <v/>
      </c>
      <c r="G122" s="20" t="str">
        <f>IF(C122&gt;Inf.!$I$10,"",VLOOKUP(A122,Q1.SL!B:F,5,FALSE))</f>
        <v/>
      </c>
      <c r="H122" s="50"/>
      <c r="I122" s="50"/>
      <c r="J122" s="51"/>
      <c r="K122" s="50"/>
      <c r="L122" s="12" t="str">
        <f>IFERROR(IF(C122&gt;Inf.!$I$10,"",I122),"")</f>
        <v/>
      </c>
      <c r="M122" s="8" t="str">
        <f>IFERROR(IF(Inf.!$C$10="Onsight",IF(L122="TOP",10^7+(10-J122)+(3-K122)*10,L122*10^5+(3-K122)*10),IF(L122="TOP",10^7+(3-K122)*10,L122*10^5+(3-K122)*10)),"")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IFERROR(N122*100+Rec.!I115,"")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IF(Rec.!H116&gt;0,COUNT(Rec.!H$2:H116),"")</f>
        <v/>
      </c>
      <c r="D123" s="36" t="str">
        <f>IF(C123&gt;Inf.!$I$10,"",VLOOKUP(A123,Q1.SL!B:F,2,FALSE))</f>
        <v/>
      </c>
      <c r="E123" s="36" t="str">
        <f>IF(C123&gt;Inf.!$I$10,"",VLOOKUP(A123,Q1.SL!B:F,3,FALSE))</f>
        <v/>
      </c>
      <c r="F123" s="20" t="str">
        <f>IF(C123&gt;Inf.!$I$10,"",VLOOKUP(A123,Q1.SL!B:F,4,FALSE))</f>
        <v/>
      </c>
      <c r="G123" s="20" t="str">
        <f>IF(C123&gt;Inf.!$I$10,"",VLOOKUP(A123,Q1.SL!B:F,5,FALSE))</f>
        <v/>
      </c>
      <c r="H123" s="50"/>
      <c r="I123" s="50"/>
      <c r="J123" s="51"/>
      <c r="K123" s="50"/>
      <c r="L123" s="12" t="str">
        <f>IFERROR(IF(C123&gt;Inf.!$I$10,"",I123),"")</f>
        <v/>
      </c>
      <c r="M123" s="8" t="str">
        <f>IFERROR(IF(Inf.!$C$10="Onsight",IF(L123="TOP",10^7+(10-J123)+(3-K123)*10,L123*10^5+(3-K123)*10),IF(L123="TOP",10^7+(3-K123)*10,L123*10^5+(3-K123)*10)),"")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IFERROR(N123*100+Rec.!I116,"")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IF(Rec.!H117&gt;0,COUNT(Rec.!H$2:H117),"")</f>
        <v/>
      </c>
      <c r="D124" s="36" t="str">
        <f>IF(C124&gt;Inf.!$I$10,"",VLOOKUP(A124,Q1.SL!B:F,2,FALSE))</f>
        <v/>
      </c>
      <c r="E124" s="36" t="str">
        <f>IF(C124&gt;Inf.!$I$10,"",VLOOKUP(A124,Q1.SL!B:F,3,FALSE))</f>
        <v/>
      </c>
      <c r="F124" s="20" t="str">
        <f>IF(C124&gt;Inf.!$I$10,"",VLOOKUP(A124,Q1.SL!B:F,4,FALSE))</f>
        <v/>
      </c>
      <c r="G124" s="20" t="str">
        <f>IF(C124&gt;Inf.!$I$10,"",VLOOKUP(A124,Q1.SL!B:F,5,FALSE))</f>
        <v/>
      </c>
      <c r="H124" s="50"/>
      <c r="I124" s="50"/>
      <c r="J124" s="51"/>
      <c r="K124" s="50"/>
      <c r="L124" s="12" t="str">
        <f>IFERROR(IF(C124&gt;Inf.!$I$10,"",I124),"")</f>
        <v/>
      </c>
      <c r="M124" s="8" t="str">
        <f>IFERROR(IF(Inf.!$C$10="Onsight",IF(L124="TOP",10^7+(10-J124)+(3-K124)*10,L124*10^5+(3-K124)*10),IF(L124="TOP",10^7+(3-K124)*10,L124*10^5+(3-K124)*10)),"")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IFERROR(N124*100+Rec.!I117,"")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IF(Rec.!H118&gt;0,COUNT(Rec.!H$2:H118),"")</f>
        <v/>
      </c>
      <c r="D125" s="36" t="str">
        <f>IF(C125&gt;Inf.!$I$10,"",VLOOKUP(A125,Q1.SL!B:F,2,FALSE))</f>
        <v/>
      </c>
      <c r="E125" s="36" t="str">
        <f>IF(C125&gt;Inf.!$I$10,"",VLOOKUP(A125,Q1.SL!B:F,3,FALSE))</f>
        <v/>
      </c>
      <c r="F125" s="20" t="str">
        <f>IF(C125&gt;Inf.!$I$10,"",VLOOKUP(A125,Q1.SL!B:F,4,FALSE))</f>
        <v/>
      </c>
      <c r="G125" s="20" t="str">
        <f>IF(C125&gt;Inf.!$I$10,"",VLOOKUP(A125,Q1.SL!B:F,5,FALSE))</f>
        <v/>
      </c>
      <c r="H125" s="50"/>
      <c r="I125" s="50"/>
      <c r="J125" s="51"/>
      <c r="K125" s="50"/>
      <c r="L125" s="12" t="str">
        <f>IFERROR(IF(C125&gt;Inf.!$I$10,"",I125),"")</f>
        <v/>
      </c>
      <c r="M125" s="8" t="str">
        <f>IFERROR(IF(Inf.!$C$10="Onsight",IF(L125="TOP",10^7+(10-J125)+(3-K125)*10,L125*10^5+(3-K125)*10),IF(L125="TOP",10^7+(3-K125)*10,L125*10^5+(3-K125)*10)),"")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IFERROR(N125*100+Rec.!I118,"")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IF(Rec.!H119&gt;0,COUNT(Rec.!H$2:H119),"")</f>
        <v/>
      </c>
      <c r="D126" s="36" t="str">
        <f>IF(C126&gt;Inf.!$I$10,"",VLOOKUP(A126,Q1.SL!B:F,2,FALSE))</f>
        <v/>
      </c>
      <c r="E126" s="36" t="str">
        <f>IF(C126&gt;Inf.!$I$10,"",VLOOKUP(A126,Q1.SL!B:F,3,FALSE))</f>
        <v/>
      </c>
      <c r="F126" s="20" t="str">
        <f>IF(C126&gt;Inf.!$I$10,"",VLOOKUP(A126,Q1.SL!B:F,4,FALSE))</f>
        <v/>
      </c>
      <c r="G126" s="20" t="str">
        <f>IF(C126&gt;Inf.!$I$10,"",VLOOKUP(A126,Q1.SL!B:F,5,FALSE))</f>
        <v/>
      </c>
      <c r="H126" s="50"/>
      <c r="I126" s="50"/>
      <c r="J126" s="51"/>
      <c r="K126" s="50"/>
      <c r="L126" s="12" t="str">
        <f>IFERROR(IF(C126&gt;Inf.!$I$10,"",I126),"")</f>
        <v/>
      </c>
      <c r="M126" s="8" t="str">
        <f>IFERROR(IF(Inf.!$C$10="Onsight",IF(L126="TOP",10^7+(10-J126)+(3-K126)*10,L126*10^5+(3-K126)*10),IF(L126="TOP",10^7+(3-K126)*10,L126*10^5+(3-K126)*10)),"")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IFERROR(N126*100+Rec.!I119,"")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IF(Rec.!H120&gt;0,COUNT(Rec.!H$2:H120),"")</f>
        <v/>
      </c>
      <c r="D127" s="36" t="str">
        <f>IF(C127&gt;Inf.!$I$10,"",VLOOKUP(A127,Q1.SL!B:F,2,FALSE))</f>
        <v/>
      </c>
      <c r="E127" s="36" t="str">
        <f>IF(C127&gt;Inf.!$I$10,"",VLOOKUP(A127,Q1.SL!B:F,3,FALSE))</f>
        <v/>
      </c>
      <c r="F127" s="20" t="str">
        <f>IF(C127&gt;Inf.!$I$10,"",VLOOKUP(A127,Q1.SL!B:F,4,FALSE))</f>
        <v/>
      </c>
      <c r="G127" s="20" t="str">
        <f>IF(C127&gt;Inf.!$I$10,"",VLOOKUP(A127,Q1.SL!B:F,5,FALSE))</f>
        <v/>
      </c>
      <c r="H127" s="50"/>
      <c r="I127" s="50"/>
      <c r="J127" s="51"/>
      <c r="K127" s="50"/>
      <c r="L127" s="12" t="str">
        <f>IFERROR(IF(C127&gt;Inf.!$I$10,"",I127),"")</f>
        <v/>
      </c>
      <c r="M127" s="8" t="str">
        <f>IFERROR(IF(Inf.!$C$10="Onsight",IF(L127="TOP",10^7+(10-J127)+(3-K127)*10,L127*10^5+(3-K127)*10),IF(L127="TOP",10^7+(3-K127)*10,L127*10^5+(3-K127)*10)),"")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IFERROR(N127*100+Rec.!I120,"")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IF(Rec.!H121&gt;0,COUNT(Rec.!H$2:H121),"")</f>
        <v/>
      </c>
      <c r="D128" s="36" t="str">
        <f>IF(C128&gt;Inf.!$I$10,"",VLOOKUP(A128,Q1.SL!B:F,2,FALSE))</f>
        <v/>
      </c>
      <c r="E128" s="36" t="str">
        <f>IF(C128&gt;Inf.!$I$10,"",VLOOKUP(A128,Q1.SL!B:F,3,FALSE))</f>
        <v/>
      </c>
      <c r="F128" s="20" t="str">
        <f>IF(C128&gt;Inf.!$I$10,"",VLOOKUP(A128,Q1.SL!B:F,4,FALSE))</f>
        <v/>
      </c>
      <c r="G128" s="20" t="str">
        <f>IF(C128&gt;Inf.!$I$10,"",VLOOKUP(A128,Q1.SL!B:F,5,FALSE))</f>
        <v/>
      </c>
      <c r="H128" s="50"/>
      <c r="I128" s="50"/>
      <c r="J128" s="51"/>
      <c r="K128" s="50"/>
      <c r="L128" s="12" t="str">
        <f>IFERROR(IF(C128&gt;Inf.!$I$10,"",I128),"")</f>
        <v/>
      </c>
      <c r="M128" s="8" t="str">
        <f>IFERROR(IF(Inf.!$C$10="Onsight",IF(L128="TOP",10^7+(10-J128)+(3-K128)*10,L128*10^5+(3-K128)*10),IF(L128="TOP",10^7+(3-K128)*10,L128*10^5+(3-K128)*10)),"")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IFERROR(N128*100+Rec.!I121,"")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IF(Rec.!H122&gt;0,COUNT(Rec.!H$2:H122),"")</f>
        <v/>
      </c>
      <c r="D129" s="36" t="str">
        <f>IF(C129&gt;Inf.!$I$10,"",VLOOKUP(A129,Q1.SL!B:F,2,FALSE))</f>
        <v/>
      </c>
      <c r="E129" s="36" t="str">
        <f>IF(C129&gt;Inf.!$I$10,"",VLOOKUP(A129,Q1.SL!B:F,3,FALSE))</f>
        <v/>
      </c>
      <c r="F129" s="20" t="str">
        <f>IF(C129&gt;Inf.!$I$10,"",VLOOKUP(A129,Q1.SL!B:F,4,FALSE))</f>
        <v/>
      </c>
      <c r="G129" s="20" t="str">
        <f>IF(C129&gt;Inf.!$I$10,"",VLOOKUP(A129,Q1.SL!B:F,5,FALSE))</f>
        <v/>
      </c>
      <c r="H129" s="50"/>
      <c r="I129" s="50"/>
      <c r="J129" s="51"/>
      <c r="K129" s="50"/>
      <c r="L129" s="12" t="str">
        <f>IFERROR(IF(C129&gt;Inf.!$I$10,"",I129),"")</f>
        <v/>
      </c>
      <c r="M129" s="8" t="str">
        <f>IFERROR(IF(Inf.!$C$10="Onsight",IF(L129="TOP",10^7+(10-J129)+(3-K129)*10,L129*10^5+(3-K129)*10),IF(L129="TOP",10^7+(3-K129)*10,L129*10^5+(3-K129)*10)),"")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IFERROR(N129*100+Rec.!I122,"")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IF(Rec.!H123&gt;0,COUNT(Rec.!H$2:H123),"")</f>
        <v/>
      </c>
      <c r="D130" s="36" t="str">
        <f>IF(C130&gt;Inf.!$I$10,"",VLOOKUP(A130,Q1.SL!B:F,2,FALSE))</f>
        <v/>
      </c>
      <c r="E130" s="36" t="str">
        <f>IF(C130&gt;Inf.!$I$10,"",VLOOKUP(A130,Q1.SL!B:F,3,FALSE))</f>
        <v/>
      </c>
      <c r="F130" s="20" t="str">
        <f>IF(C130&gt;Inf.!$I$10,"",VLOOKUP(A130,Q1.SL!B:F,4,FALSE))</f>
        <v/>
      </c>
      <c r="G130" s="20" t="str">
        <f>IF(C130&gt;Inf.!$I$10,"",VLOOKUP(A130,Q1.SL!B:F,5,FALSE))</f>
        <v/>
      </c>
      <c r="H130" s="50"/>
      <c r="I130" s="50"/>
      <c r="J130" s="51"/>
      <c r="K130" s="50"/>
      <c r="L130" s="12" t="str">
        <f>IFERROR(IF(C130&gt;Inf.!$I$10,"",I130),"")</f>
        <v/>
      </c>
      <c r="M130" s="8" t="str">
        <f>IFERROR(IF(Inf.!$C$10="Onsight",IF(L130="TOP",10^7+(10-J130)+(3-K130)*10,L130*10^5+(3-K130)*10),IF(L130="TOP",10^7+(3-K130)*10,L130*10^5+(3-K130)*10)),"")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IFERROR(N130*100+Rec.!I123,"")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IF(Rec.!H124&gt;0,COUNT(Rec.!H$2:H124),"")</f>
        <v/>
      </c>
      <c r="D131" s="36" t="str">
        <f>IF(C131&gt;Inf.!$I$10,"",VLOOKUP(A131,Q1.SL!B:F,2,FALSE))</f>
        <v/>
      </c>
      <c r="E131" s="36" t="str">
        <f>IF(C131&gt;Inf.!$I$10,"",VLOOKUP(A131,Q1.SL!B:F,3,FALSE))</f>
        <v/>
      </c>
      <c r="F131" s="20" t="str">
        <f>IF(C131&gt;Inf.!$I$10,"",VLOOKUP(A131,Q1.SL!B:F,4,FALSE))</f>
        <v/>
      </c>
      <c r="G131" s="20" t="str">
        <f>IF(C131&gt;Inf.!$I$10,"",VLOOKUP(A131,Q1.SL!B:F,5,FALSE))</f>
        <v/>
      </c>
      <c r="H131" s="50"/>
      <c r="I131" s="50"/>
      <c r="J131" s="51"/>
      <c r="K131" s="50"/>
      <c r="L131" s="12" t="str">
        <f>IFERROR(IF(C131&gt;Inf.!$I$10,"",I131),"")</f>
        <v/>
      </c>
      <c r="M131" s="8" t="str">
        <f>IFERROR(IF(Inf.!$C$10="Onsight",IF(L131="TOP",10^7+(10-J131)+(3-K131)*10,L131*10^5+(3-K131)*10),IF(L131="TOP",10^7+(3-K131)*10,L131*10^5+(3-K131)*10)),"")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IFERROR(N131*100+Rec.!I124,"")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IF(Rec.!H125&gt;0,COUNT(Rec.!H$2:H125),"")</f>
        <v/>
      </c>
      <c r="D132" s="36" t="str">
        <f>IF(C132&gt;Inf.!$I$10,"",VLOOKUP(A132,Q1.SL!B:F,2,FALSE))</f>
        <v/>
      </c>
      <c r="E132" s="36" t="str">
        <f>IF(C132&gt;Inf.!$I$10,"",VLOOKUP(A132,Q1.SL!B:F,3,FALSE))</f>
        <v/>
      </c>
      <c r="F132" s="20" t="str">
        <f>IF(C132&gt;Inf.!$I$10,"",VLOOKUP(A132,Q1.SL!B:F,4,FALSE))</f>
        <v/>
      </c>
      <c r="G132" s="20" t="str">
        <f>IF(C132&gt;Inf.!$I$10,"",VLOOKUP(A132,Q1.SL!B:F,5,FALSE))</f>
        <v/>
      </c>
      <c r="H132" s="50"/>
      <c r="I132" s="50"/>
      <c r="J132" s="51"/>
      <c r="K132" s="50"/>
      <c r="L132" s="12" t="str">
        <f>IFERROR(IF(C132&gt;Inf.!$I$10,"",I132),"")</f>
        <v/>
      </c>
      <c r="M132" s="8" t="str">
        <f>IFERROR(IF(Inf.!$C$10="Onsight",IF(L132="TOP",10^7+(10-J132)+(3-K132)*10,L132*10^5+(3-K132)*10),IF(L132="TOP",10^7+(3-K132)*10,L132*10^5+(3-K132)*10)),"")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IFERROR(N132*100+Rec.!I125,"")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IF(Rec.!H126&gt;0,COUNT(Rec.!H$2:H126),"")</f>
        <v/>
      </c>
      <c r="D133" s="36" t="str">
        <f>IF(C133&gt;Inf.!$I$10,"",VLOOKUP(A133,Q1.SL!B:F,2,FALSE))</f>
        <v/>
      </c>
      <c r="E133" s="36" t="str">
        <f>IF(C133&gt;Inf.!$I$10,"",VLOOKUP(A133,Q1.SL!B:F,3,FALSE))</f>
        <v/>
      </c>
      <c r="F133" s="20" t="str">
        <f>IF(C133&gt;Inf.!$I$10,"",VLOOKUP(A133,Q1.SL!B:F,4,FALSE))</f>
        <v/>
      </c>
      <c r="G133" s="20" t="str">
        <f>IF(C133&gt;Inf.!$I$10,"",VLOOKUP(A133,Q1.SL!B:F,5,FALSE))</f>
        <v/>
      </c>
      <c r="H133" s="50"/>
      <c r="I133" s="50"/>
      <c r="J133" s="51"/>
      <c r="K133" s="50"/>
      <c r="L133" s="12" t="str">
        <f>IFERROR(IF(C133&gt;Inf.!$I$10,"",I133),"")</f>
        <v/>
      </c>
      <c r="M133" s="8" t="str">
        <f>IFERROR(IF(Inf.!$C$10="Onsight",IF(L133="TOP",10^7+(10-J133)+(3-K133)*10,L133*10^5+(3-K133)*10),IF(L133="TOP",10^7+(3-K133)*10,L133*10^5+(3-K133)*10)),"")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IFERROR(N133*100+Rec.!I126,"")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IF(Rec.!H127&gt;0,COUNT(Rec.!H$2:H127),"")</f>
        <v/>
      </c>
      <c r="D134" s="36" t="str">
        <f>IF(C134&gt;Inf.!$I$10,"",VLOOKUP(A134,Q1.SL!B:F,2,FALSE))</f>
        <v/>
      </c>
      <c r="E134" s="36" t="str">
        <f>IF(C134&gt;Inf.!$I$10,"",VLOOKUP(A134,Q1.SL!B:F,3,FALSE))</f>
        <v/>
      </c>
      <c r="F134" s="20" t="str">
        <f>IF(C134&gt;Inf.!$I$10,"",VLOOKUP(A134,Q1.SL!B:F,4,FALSE))</f>
        <v/>
      </c>
      <c r="G134" s="20" t="str">
        <f>IF(C134&gt;Inf.!$I$10,"",VLOOKUP(A134,Q1.SL!B:F,5,FALSE))</f>
        <v/>
      </c>
      <c r="H134" s="50"/>
      <c r="I134" s="50"/>
      <c r="J134" s="51"/>
      <c r="K134" s="50"/>
      <c r="L134" s="12" t="str">
        <f>IFERROR(IF(C134&gt;Inf.!$I$10,"",I134),"")</f>
        <v/>
      </c>
      <c r="M134" s="8" t="str">
        <f>IFERROR(IF(Inf.!$C$10="Onsight",IF(L134="TOP",10^7+(10-J134)+(3-K134)*10,L134*10^5+(3-K134)*10),IF(L134="TOP",10^7+(3-K134)*10,L134*10^5+(3-K134)*10)),"")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IFERROR(N134*100+Rec.!I127,"")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IF(Rec.!H128&gt;0,COUNT(Rec.!H$2:H128),"")</f>
        <v/>
      </c>
      <c r="D135" s="36" t="str">
        <f>IF(C135&gt;Inf.!$I$10,"",VLOOKUP(A135,Q1.SL!B:F,2,FALSE))</f>
        <v/>
      </c>
      <c r="E135" s="36" t="str">
        <f>IF(C135&gt;Inf.!$I$10,"",VLOOKUP(A135,Q1.SL!B:F,3,FALSE))</f>
        <v/>
      </c>
      <c r="F135" s="20" t="str">
        <f>IF(C135&gt;Inf.!$I$10,"",VLOOKUP(A135,Q1.SL!B:F,4,FALSE))</f>
        <v/>
      </c>
      <c r="G135" s="20" t="str">
        <f>IF(C135&gt;Inf.!$I$10,"",VLOOKUP(A135,Q1.SL!B:F,5,FALSE))</f>
        <v/>
      </c>
      <c r="H135" s="50"/>
      <c r="I135" s="50"/>
      <c r="J135" s="51"/>
      <c r="K135" s="50"/>
      <c r="L135" s="12" t="str">
        <f>IFERROR(IF(C135&gt;Inf.!$I$10,"",I135),"")</f>
        <v/>
      </c>
      <c r="M135" s="8" t="str">
        <f>IFERROR(IF(Inf.!$C$10="Onsight",IF(L135="TOP",10^7+(10-J135)+(3-K135)*10,L135*10^5+(3-K135)*10),IF(L135="TOP",10^7+(3-K135)*10,L135*10^5+(3-K135)*10)),"")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IFERROR(N135*100+Rec.!I128,"")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IF(Rec.!H129&gt;0,COUNT(Rec.!H$2:H129),"")</f>
        <v/>
      </c>
      <c r="D136" s="36" t="str">
        <f>IF(C136&gt;Inf.!$I$10,"",VLOOKUP(A136,Q1.SL!B:F,2,FALSE))</f>
        <v/>
      </c>
      <c r="E136" s="36" t="str">
        <f>IF(C136&gt;Inf.!$I$10,"",VLOOKUP(A136,Q1.SL!B:F,3,FALSE))</f>
        <v/>
      </c>
      <c r="F136" s="20" t="str">
        <f>IF(C136&gt;Inf.!$I$10,"",VLOOKUP(A136,Q1.SL!B:F,4,FALSE))</f>
        <v/>
      </c>
      <c r="G136" s="20" t="str">
        <f>IF(C136&gt;Inf.!$I$10,"",VLOOKUP(A136,Q1.SL!B:F,5,FALSE))</f>
        <v/>
      </c>
      <c r="H136" s="50"/>
      <c r="I136" s="50"/>
      <c r="J136" s="51"/>
      <c r="K136" s="50"/>
      <c r="L136" s="12" t="str">
        <f>IFERROR(IF(C136&gt;Inf.!$I$10,"",I136),"")</f>
        <v/>
      </c>
      <c r="M136" s="8" t="str">
        <f>IFERROR(IF(Inf.!$C$10="Onsight",IF(L136="TOP",10^7+(10-J136)+(3-K136)*10,L136*10^5+(3-K136)*10),IF(L136="TOP",10^7+(3-K136)*10,L136*10^5+(3-K136)*10)),"")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IFERROR(N136*100+Rec.!I129,"")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t="shared" ref="B137:B200" si="8">P137</f>
        <v/>
      </c>
      <c r="C137" s="20" t="str">
        <f>IF(Rec.!H130&gt;0,COUNT(Rec.!H$2:H130),"")</f>
        <v/>
      </c>
      <c r="D137" s="36" t="str">
        <f>IF(C137&gt;Inf.!$I$10,"",VLOOKUP(A137,Q1.SL!B:F,2,FALSE))</f>
        <v/>
      </c>
      <c r="E137" s="36" t="str">
        <f>IF(C137&gt;Inf.!$I$10,"",VLOOKUP(A137,Q1.SL!B:F,3,FALSE))</f>
        <v/>
      </c>
      <c r="F137" s="20" t="str">
        <f>IF(C137&gt;Inf.!$I$10,"",VLOOKUP(A137,Q1.SL!B:F,4,FALSE))</f>
        <v/>
      </c>
      <c r="G137" s="20" t="str">
        <f>IF(C137&gt;Inf.!$I$10,"",VLOOKUP(A137,Q1.SL!B:F,5,FALSE))</f>
        <v/>
      </c>
      <c r="H137" s="50"/>
      <c r="I137" s="50"/>
      <c r="J137" s="51"/>
      <c r="K137" s="50"/>
      <c r="L137" s="12" t="str">
        <f>IFERROR(IF(C137&gt;Inf.!$I$10,"",I137),"")</f>
        <v/>
      </c>
      <c r="M137" s="8" t="str">
        <f>IFERROR(IF(Inf.!$C$10="Onsight",IF(L137="TOP",10^7+(10-J137)+(3-K137)*10,L137*10^5+(3-K137)*10),IF(L137="TOP",10^7+(3-K137)*10,L137*10^5+(3-K137)*10)),"")</f>
        <v/>
      </c>
      <c r="N137" s="8" t="str">
        <f t="shared" ref="N137:N200" si="9">IFERROR(RANK(M137,M:M,0),"")</f>
        <v/>
      </c>
      <c r="O137" s="8" t="str">
        <f>IFERROR(N137*100+Rec.!I130,"")</f>
        <v/>
      </c>
      <c r="P137" s="8" t="str">
        <f t="shared" ref="P137:P200" si="10">IFERROR(RANK(O137,O:O,1),"")</f>
        <v/>
      </c>
    </row>
    <row r="138" spans="1:16" ht="21.95" customHeight="1">
      <c r="A138" s="8" t="str">
        <f t="shared" ref="A138:A201" si="11">IFERROR(IF(C138&gt;ROUNDUP(MAX(C:C)/4,0),C138-ROUNDUP(MAX(C:C)/4,0),C138+3*ROUNDUP(MAX(C:C)/4,0)-IF(MOD(MAX(C:C),4)=0,0,IF(MOD(MAX(C:C),4)=1,3,IF(MOD(MAX(C:C),4)=2,2,IF(MOD(MAX(C:C),4)=3,1))))),"")</f>
        <v/>
      </c>
      <c r="B138" s="8" t="str">
        <f t="shared" si="8"/>
        <v/>
      </c>
      <c r="C138" s="20" t="str">
        <f>IF(Rec.!H131&gt;0,COUNT(Rec.!H$2:H131),"")</f>
        <v/>
      </c>
      <c r="D138" s="36" t="str">
        <f>IF(C138&gt;Inf.!$I$10,"",VLOOKUP(A138,Q1.SL!B:F,2,FALSE))</f>
        <v/>
      </c>
      <c r="E138" s="36" t="str">
        <f>IF(C138&gt;Inf.!$I$10,"",VLOOKUP(A138,Q1.SL!B:F,3,FALSE))</f>
        <v/>
      </c>
      <c r="F138" s="20" t="str">
        <f>IF(C138&gt;Inf.!$I$10,"",VLOOKUP(A138,Q1.SL!B:F,4,FALSE))</f>
        <v/>
      </c>
      <c r="G138" s="20" t="str">
        <f>IF(C138&gt;Inf.!$I$10,"",VLOOKUP(A138,Q1.SL!B:F,5,FALSE))</f>
        <v/>
      </c>
      <c r="H138" s="50"/>
      <c r="I138" s="50"/>
      <c r="J138" s="51"/>
      <c r="K138" s="50"/>
      <c r="L138" s="12" t="str">
        <f>IFERROR(IF(C138&gt;Inf.!$I$10,"",I138),"")</f>
        <v/>
      </c>
      <c r="M138" s="8" t="str">
        <f>IFERROR(IF(Inf.!$C$10="Onsight",IF(L138="TOP",10^7+(10-J138)+(3-K138)*10,L138*10^5+(3-K138)*10),IF(L138="TOP",10^7+(3-K138)*10,L138*10^5+(3-K138)*10)),"")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IFERROR(N138*100+Rec.!I131,"")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IF(Rec.!H132&gt;0,COUNT(Rec.!H$2:H132),"")</f>
        <v/>
      </c>
      <c r="D139" s="36" t="str">
        <f>IF(C139&gt;Inf.!$I$10,"",VLOOKUP(A139,Q1.SL!B:F,2,FALSE))</f>
        <v/>
      </c>
      <c r="E139" s="36" t="str">
        <f>IF(C139&gt;Inf.!$I$10,"",VLOOKUP(A139,Q1.SL!B:F,3,FALSE))</f>
        <v/>
      </c>
      <c r="F139" s="20" t="str">
        <f>IF(C139&gt;Inf.!$I$10,"",VLOOKUP(A139,Q1.SL!B:F,4,FALSE))</f>
        <v/>
      </c>
      <c r="G139" s="20" t="str">
        <f>IF(C139&gt;Inf.!$I$10,"",VLOOKUP(A139,Q1.SL!B:F,5,FALSE))</f>
        <v/>
      </c>
      <c r="H139" s="50"/>
      <c r="I139" s="50"/>
      <c r="J139" s="51"/>
      <c r="K139" s="50"/>
      <c r="L139" s="12" t="str">
        <f>IFERROR(IF(C139&gt;Inf.!$I$10,"",I139),"")</f>
        <v/>
      </c>
      <c r="M139" s="8" t="str">
        <f>IFERROR(IF(Inf.!$C$10="Onsight",IF(L139="TOP",10^7+(10-J139)+(3-K139)*10,L139*10^5+(3-K139)*10),IF(L139="TOP",10^7+(3-K139)*10,L139*10^5+(3-K139)*10)),"")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IFERROR(N139*100+Rec.!I132,"")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IF(Rec.!H133&gt;0,COUNT(Rec.!H$2:H133),"")</f>
        <v/>
      </c>
      <c r="D140" s="36" t="str">
        <f>IF(C140&gt;Inf.!$I$10,"",VLOOKUP(A140,Q1.SL!B:F,2,FALSE))</f>
        <v/>
      </c>
      <c r="E140" s="36" t="str">
        <f>IF(C140&gt;Inf.!$I$10,"",VLOOKUP(A140,Q1.SL!B:F,3,FALSE))</f>
        <v/>
      </c>
      <c r="F140" s="20" t="str">
        <f>IF(C140&gt;Inf.!$I$10,"",VLOOKUP(A140,Q1.SL!B:F,4,FALSE))</f>
        <v/>
      </c>
      <c r="G140" s="20" t="str">
        <f>IF(C140&gt;Inf.!$I$10,"",VLOOKUP(A140,Q1.SL!B:F,5,FALSE))</f>
        <v/>
      </c>
      <c r="H140" s="50"/>
      <c r="I140" s="50"/>
      <c r="J140" s="51"/>
      <c r="K140" s="50"/>
      <c r="L140" s="12" t="str">
        <f>IFERROR(IF(C140&gt;Inf.!$I$10,"",I140),"")</f>
        <v/>
      </c>
      <c r="M140" s="8" t="str">
        <f>IFERROR(IF(Inf.!$C$10="Onsight",IF(L140="TOP",10^7+(10-J140)+(3-K140)*10,L140*10^5+(3-K140)*10),IF(L140="TOP",10^7+(3-K140)*10,L140*10^5+(3-K140)*10)),"")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IFERROR(N140*100+Rec.!I133,"")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IF(Rec.!H134&gt;0,COUNT(Rec.!H$2:H134),"")</f>
        <v/>
      </c>
      <c r="D141" s="36" t="str">
        <f>IF(C141&gt;Inf.!$I$10,"",VLOOKUP(A141,Q1.SL!B:F,2,FALSE))</f>
        <v/>
      </c>
      <c r="E141" s="36" t="str">
        <f>IF(C141&gt;Inf.!$I$10,"",VLOOKUP(A141,Q1.SL!B:F,3,FALSE))</f>
        <v/>
      </c>
      <c r="F141" s="20" t="str">
        <f>IF(C141&gt;Inf.!$I$10,"",VLOOKUP(A141,Q1.SL!B:F,4,FALSE))</f>
        <v/>
      </c>
      <c r="G141" s="20" t="str">
        <f>IF(C141&gt;Inf.!$I$10,"",VLOOKUP(A141,Q1.SL!B:F,5,FALSE))</f>
        <v/>
      </c>
      <c r="H141" s="50"/>
      <c r="I141" s="50"/>
      <c r="J141" s="51"/>
      <c r="K141" s="50"/>
      <c r="L141" s="12" t="str">
        <f>IFERROR(IF(C141&gt;Inf.!$I$10,"",I141),"")</f>
        <v/>
      </c>
      <c r="M141" s="8" t="str">
        <f>IFERROR(IF(Inf.!$C$10="Onsight",IF(L141="TOP",10^7+(10-J141)+(3-K141)*10,L141*10^5+(3-K141)*10),IF(L141="TOP",10^7+(3-K141)*10,L141*10^5+(3-K141)*10)),"")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IFERROR(N141*100+Rec.!I134,"")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IF(Rec.!H135&gt;0,COUNT(Rec.!H$2:H135),"")</f>
        <v/>
      </c>
      <c r="D142" s="36" t="str">
        <f>IF(C142&gt;Inf.!$I$10,"",VLOOKUP(A142,Q1.SL!B:F,2,FALSE))</f>
        <v/>
      </c>
      <c r="E142" s="36" t="str">
        <f>IF(C142&gt;Inf.!$I$10,"",VLOOKUP(A142,Q1.SL!B:F,3,FALSE))</f>
        <v/>
      </c>
      <c r="F142" s="20" t="str">
        <f>IF(C142&gt;Inf.!$I$10,"",VLOOKUP(A142,Q1.SL!B:F,4,FALSE))</f>
        <v/>
      </c>
      <c r="G142" s="20" t="str">
        <f>IF(C142&gt;Inf.!$I$10,"",VLOOKUP(A142,Q1.SL!B:F,5,FALSE))</f>
        <v/>
      </c>
      <c r="H142" s="50"/>
      <c r="I142" s="50"/>
      <c r="J142" s="51"/>
      <c r="K142" s="50"/>
      <c r="L142" s="12" t="str">
        <f>IFERROR(IF(C142&gt;Inf.!$I$10,"",I142),"")</f>
        <v/>
      </c>
      <c r="M142" s="8" t="str">
        <f>IFERROR(IF(Inf.!$C$10="Onsight",IF(L142="TOP",10^7+(10-J142)+(3-K142)*10,L142*10^5+(3-K142)*10),IF(L142="TOP",10^7+(3-K142)*10,L142*10^5+(3-K142)*10)),"")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IFERROR(N142*100+Rec.!I135,"")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IF(Rec.!H136&gt;0,COUNT(Rec.!H$2:H136),"")</f>
        <v/>
      </c>
      <c r="D143" s="36" t="str">
        <f>IF(C143&gt;Inf.!$I$10,"",VLOOKUP(A143,Q1.SL!B:F,2,FALSE))</f>
        <v/>
      </c>
      <c r="E143" s="36" t="str">
        <f>IF(C143&gt;Inf.!$I$10,"",VLOOKUP(A143,Q1.SL!B:F,3,FALSE))</f>
        <v/>
      </c>
      <c r="F143" s="20" t="str">
        <f>IF(C143&gt;Inf.!$I$10,"",VLOOKUP(A143,Q1.SL!B:F,4,FALSE))</f>
        <v/>
      </c>
      <c r="G143" s="20" t="str">
        <f>IF(C143&gt;Inf.!$I$10,"",VLOOKUP(A143,Q1.SL!B:F,5,FALSE))</f>
        <v/>
      </c>
      <c r="H143" s="50"/>
      <c r="I143" s="50"/>
      <c r="J143" s="51"/>
      <c r="K143" s="50"/>
      <c r="L143" s="12" t="str">
        <f>IFERROR(IF(C143&gt;Inf.!$I$10,"",I143),"")</f>
        <v/>
      </c>
      <c r="M143" s="8" t="str">
        <f>IFERROR(IF(Inf.!$C$10="Onsight",IF(L143="TOP",10^7+(10-J143)+(3-K143)*10,L143*10^5+(3-K143)*10),IF(L143="TOP",10^7+(3-K143)*10,L143*10^5+(3-K143)*10)),"")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IFERROR(N143*100+Rec.!I136,"")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IF(Rec.!H137&gt;0,COUNT(Rec.!H$2:H137),"")</f>
        <v/>
      </c>
      <c r="D144" s="36" t="str">
        <f>IF(C144&gt;Inf.!$I$10,"",VLOOKUP(A144,Q1.SL!B:F,2,FALSE))</f>
        <v/>
      </c>
      <c r="E144" s="36" t="str">
        <f>IF(C144&gt;Inf.!$I$10,"",VLOOKUP(A144,Q1.SL!B:F,3,FALSE))</f>
        <v/>
      </c>
      <c r="F144" s="20" t="str">
        <f>IF(C144&gt;Inf.!$I$10,"",VLOOKUP(A144,Q1.SL!B:F,4,FALSE))</f>
        <v/>
      </c>
      <c r="G144" s="20" t="str">
        <f>IF(C144&gt;Inf.!$I$10,"",VLOOKUP(A144,Q1.SL!B:F,5,FALSE))</f>
        <v/>
      </c>
      <c r="H144" s="50"/>
      <c r="I144" s="50"/>
      <c r="J144" s="51"/>
      <c r="K144" s="50"/>
      <c r="L144" s="12" t="str">
        <f>IFERROR(IF(C144&gt;Inf.!$I$10,"",I144),"")</f>
        <v/>
      </c>
      <c r="M144" s="8" t="str">
        <f>IFERROR(IF(Inf.!$C$10="Onsight",IF(L144="TOP",10^7+(10-J144)+(3-K144)*10,L144*10^5+(3-K144)*10),IF(L144="TOP",10^7+(3-K144)*10,L144*10^5+(3-K144)*10)),"")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IFERROR(N144*100+Rec.!I137,"")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IF(Rec.!H138&gt;0,COUNT(Rec.!H$2:H138),"")</f>
        <v/>
      </c>
      <c r="D145" s="36" t="str">
        <f>IF(C145&gt;Inf.!$I$10,"",VLOOKUP(A145,Q1.SL!B:F,2,FALSE))</f>
        <v/>
      </c>
      <c r="E145" s="36" t="str">
        <f>IF(C145&gt;Inf.!$I$10,"",VLOOKUP(A145,Q1.SL!B:F,3,FALSE))</f>
        <v/>
      </c>
      <c r="F145" s="20" t="str">
        <f>IF(C145&gt;Inf.!$I$10,"",VLOOKUP(A145,Q1.SL!B:F,4,FALSE))</f>
        <v/>
      </c>
      <c r="G145" s="20" t="str">
        <f>IF(C145&gt;Inf.!$I$10,"",VLOOKUP(A145,Q1.SL!B:F,5,FALSE))</f>
        <v/>
      </c>
      <c r="H145" s="50"/>
      <c r="I145" s="50"/>
      <c r="J145" s="51"/>
      <c r="K145" s="50"/>
      <c r="L145" s="12" t="str">
        <f>IFERROR(IF(C145&gt;Inf.!$I$10,"",I145),"")</f>
        <v/>
      </c>
      <c r="M145" s="8" t="str">
        <f>IFERROR(IF(Inf.!$C$10="Onsight",IF(L145="TOP",10^7+(10-J145)+(3-K145)*10,L145*10^5+(3-K145)*10),IF(L145="TOP",10^7+(3-K145)*10,L145*10^5+(3-K145)*10)),"")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IFERROR(N145*100+Rec.!I138,"")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IF(Rec.!H139&gt;0,COUNT(Rec.!H$2:H139),"")</f>
        <v/>
      </c>
      <c r="D146" s="36" t="str">
        <f>IF(C146&gt;Inf.!$I$10,"",VLOOKUP(A146,Q1.SL!B:F,2,FALSE))</f>
        <v/>
      </c>
      <c r="E146" s="36" t="str">
        <f>IF(C146&gt;Inf.!$I$10,"",VLOOKUP(A146,Q1.SL!B:F,3,FALSE))</f>
        <v/>
      </c>
      <c r="F146" s="20" t="str">
        <f>IF(C146&gt;Inf.!$I$10,"",VLOOKUP(A146,Q1.SL!B:F,4,FALSE))</f>
        <v/>
      </c>
      <c r="G146" s="20" t="str">
        <f>IF(C146&gt;Inf.!$I$10,"",VLOOKUP(A146,Q1.SL!B:F,5,FALSE))</f>
        <v/>
      </c>
      <c r="H146" s="50"/>
      <c r="I146" s="50"/>
      <c r="J146" s="51"/>
      <c r="K146" s="50"/>
      <c r="L146" s="12" t="str">
        <f>IFERROR(IF(C146&gt;Inf.!$I$10,"",I146),"")</f>
        <v/>
      </c>
      <c r="M146" s="8" t="str">
        <f>IFERROR(IF(Inf.!$C$10="Onsight",IF(L146="TOP",10^7+(10-J146)+(3-K146)*10,L146*10^5+(3-K146)*10),IF(L146="TOP",10^7+(3-K146)*10,L146*10^5+(3-K146)*10)),"")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IFERROR(N146*100+Rec.!I139,"")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IF(Rec.!H140&gt;0,COUNT(Rec.!H$2:H140),"")</f>
        <v/>
      </c>
      <c r="D147" s="36" t="str">
        <f>IF(C147&gt;Inf.!$I$10,"",VLOOKUP(A147,Q1.SL!B:F,2,FALSE))</f>
        <v/>
      </c>
      <c r="E147" s="36" t="str">
        <f>IF(C147&gt;Inf.!$I$10,"",VLOOKUP(A147,Q1.SL!B:F,3,FALSE))</f>
        <v/>
      </c>
      <c r="F147" s="20" t="str">
        <f>IF(C147&gt;Inf.!$I$10,"",VLOOKUP(A147,Q1.SL!B:F,4,FALSE))</f>
        <v/>
      </c>
      <c r="G147" s="20" t="str">
        <f>IF(C147&gt;Inf.!$I$10,"",VLOOKUP(A147,Q1.SL!B:F,5,FALSE))</f>
        <v/>
      </c>
      <c r="H147" s="50"/>
      <c r="I147" s="50"/>
      <c r="J147" s="51"/>
      <c r="K147" s="50"/>
      <c r="L147" s="12" t="str">
        <f>IFERROR(IF(C147&gt;Inf.!$I$10,"",I147),"")</f>
        <v/>
      </c>
      <c r="M147" s="8" t="str">
        <f>IFERROR(IF(Inf.!$C$10="Onsight",IF(L147="TOP",10^7+(10-J147)+(3-K147)*10,L147*10^5+(3-K147)*10),IF(L147="TOP",10^7+(3-K147)*10,L147*10^5+(3-K147)*10)),"")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IFERROR(N147*100+Rec.!I140,"")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IF(Rec.!H141&gt;0,COUNT(Rec.!H$2:H141),"")</f>
        <v/>
      </c>
      <c r="D148" s="36" t="str">
        <f>IF(C148&gt;Inf.!$I$10,"",VLOOKUP(A148,Q1.SL!B:F,2,FALSE))</f>
        <v/>
      </c>
      <c r="E148" s="36" t="str">
        <f>IF(C148&gt;Inf.!$I$10,"",VLOOKUP(A148,Q1.SL!B:F,3,FALSE))</f>
        <v/>
      </c>
      <c r="F148" s="20" t="str">
        <f>IF(C148&gt;Inf.!$I$10,"",VLOOKUP(A148,Q1.SL!B:F,4,FALSE))</f>
        <v/>
      </c>
      <c r="G148" s="20" t="str">
        <f>IF(C148&gt;Inf.!$I$10,"",VLOOKUP(A148,Q1.SL!B:F,5,FALSE))</f>
        <v/>
      </c>
      <c r="H148" s="50"/>
      <c r="I148" s="50"/>
      <c r="J148" s="51"/>
      <c r="K148" s="50"/>
      <c r="L148" s="12" t="str">
        <f>IFERROR(IF(C148&gt;Inf.!$I$10,"",I148),"")</f>
        <v/>
      </c>
      <c r="M148" s="8" t="str">
        <f>IFERROR(IF(Inf.!$C$10="Onsight",IF(L148="TOP",10^7+(10-J148)+(3-K148)*10,L148*10^5+(3-K148)*10),IF(L148="TOP",10^7+(3-K148)*10,L148*10^5+(3-K148)*10)),"")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IFERROR(N148*100+Rec.!I141,"")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IF(Rec.!H142&gt;0,COUNT(Rec.!H$2:H142),"")</f>
        <v/>
      </c>
      <c r="D149" s="36" t="str">
        <f>IF(C149&gt;Inf.!$I$10,"",VLOOKUP(A149,Q1.SL!B:F,2,FALSE))</f>
        <v/>
      </c>
      <c r="E149" s="36" t="str">
        <f>IF(C149&gt;Inf.!$I$10,"",VLOOKUP(A149,Q1.SL!B:F,3,FALSE))</f>
        <v/>
      </c>
      <c r="F149" s="20" t="str">
        <f>IF(C149&gt;Inf.!$I$10,"",VLOOKUP(A149,Q1.SL!B:F,4,FALSE))</f>
        <v/>
      </c>
      <c r="G149" s="20" t="str">
        <f>IF(C149&gt;Inf.!$I$10,"",VLOOKUP(A149,Q1.SL!B:F,5,FALSE))</f>
        <v/>
      </c>
      <c r="H149" s="50"/>
      <c r="I149" s="50"/>
      <c r="J149" s="51"/>
      <c r="K149" s="50"/>
      <c r="L149" s="12" t="str">
        <f>IFERROR(IF(C149&gt;Inf.!$I$10,"",I149),"")</f>
        <v/>
      </c>
      <c r="M149" s="8" t="str">
        <f>IFERROR(IF(Inf.!$C$10="Onsight",IF(L149="TOP",10^7+(10-J149)+(3-K149)*10,L149*10^5+(3-K149)*10),IF(L149="TOP",10^7+(3-K149)*10,L149*10^5+(3-K149)*10)),"")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IFERROR(N149*100+Rec.!I142,"")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IF(Rec.!H143&gt;0,COUNT(Rec.!H$2:H143),"")</f>
        <v/>
      </c>
      <c r="D150" s="36" t="str">
        <f>IF(C150&gt;Inf.!$I$10,"",VLOOKUP(A150,Q1.SL!B:F,2,FALSE))</f>
        <v/>
      </c>
      <c r="E150" s="36" t="str">
        <f>IF(C150&gt;Inf.!$I$10,"",VLOOKUP(A150,Q1.SL!B:F,3,FALSE))</f>
        <v/>
      </c>
      <c r="F150" s="20" t="str">
        <f>IF(C150&gt;Inf.!$I$10,"",VLOOKUP(A150,Q1.SL!B:F,4,FALSE))</f>
        <v/>
      </c>
      <c r="G150" s="20" t="str">
        <f>IF(C150&gt;Inf.!$I$10,"",VLOOKUP(A150,Q1.SL!B:F,5,FALSE))</f>
        <v/>
      </c>
      <c r="H150" s="50"/>
      <c r="I150" s="50"/>
      <c r="J150" s="51"/>
      <c r="K150" s="50"/>
      <c r="L150" s="12" t="str">
        <f>IFERROR(IF(C150&gt;Inf.!$I$10,"",I150),"")</f>
        <v/>
      </c>
      <c r="M150" s="8" t="str">
        <f>IFERROR(IF(Inf.!$C$10="Onsight",IF(L150="TOP",10^7+(10-J150)+(3-K150)*10,L150*10^5+(3-K150)*10),IF(L150="TOP",10^7+(3-K150)*10,L150*10^5+(3-K150)*10)),"")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IFERROR(N150*100+Rec.!I143,"")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IF(Rec.!H144&gt;0,COUNT(Rec.!H$2:H144),"")</f>
        <v/>
      </c>
      <c r="D151" s="36" t="str">
        <f>IF(C151&gt;Inf.!$I$10,"",VLOOKUP(A151,Q1.SL!B:F,2,FALSE))</f>
        <v/>
      </c>
      <c r="E151" s="36" t="str">
        <f>IF(C151&gt;Inf.!$I$10,"",VLOOKUP(A151,Q1.SL!B:F,3,FALSE))</f>
        <v/>
      </c>
      <c r="F151" s="20" t="str">
        <f>IF(C151&gt;Inf.!$I$10,"",VLOOKUP(A151,Q1.SL!B:F,4,FALSE))</f>
        <v/>
      </c>
      <c r="G151" s="20" t="str">
        <f>IF(C151&gt;Inf.!$I$10,"",VLOOKUP(A151,Q1.SL!B:F,5,FALSE))</f>
        <v/>
      </c>
      <c r="H151" s="50"/>
      <c r="I151" s="50"/>
      <c r="J151" s="51"/>
      <c r="K151" s="50"/>
      <c r="L151" s="12" t="str">
        <f>IFERROR(IF(C151&gt;Inf.!$I$10,"",I151),"")</f>
        <v/>
      </c>
      <c r="M151" s="8" t="str">
        <f>IFERROR(IF(Inf.!$C$10="Onsight",IF(L151="TOP",10^7+(10-J151)+(3-K151)*10,L151*10^5+(3-K151)*10),IF(L151="TOP",10^7+(3-K151)*10,L151*10^5+(3-K151)*10)),"")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IFERROR(N151*100+Rec.!I144,"")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IF(Rec.!H145&gt;0,COUNT(Rec.!H$2:H145),"")</f>
        <v/>
      </c>
      <c r="D152" s="36" t="str">
        <f>IF(C152&gt;Inf.!$I$10,"",VLOOKUP(A152,Q1.SL!B:F,2,FALSE))</f>
        <v/>
      </c>
      <c r="E152" s="36" t="str">
        <f>IF(C152&gt;Inf.!$I$10,"",VLOOKUP(A152,Q1.SL!B:F,3,FALSE))</f>
        <v/>
      </c>
      <c r="F152" s="20" t="str">
        <f>IF(C152&gt;Inf.!$I$10,"",VLOOKUP(A152,Q1.SL!B:F,4,FALSE))</f>
        <v/>
      </c>
      <c r="G152" s="20" t="str">
        <f>IF(C152&gt;Inf.!$I$10,"",VLOOKUP(A152,Q1.SL!B:F,5,FALSE))</f>
        <v/>
      </c>
      <c r="H152" s="50"/>
      <c r="I152" s="50"/>
      <c r="J152" s="51"/>
      <c r="K152" s="50"/>
      <c r="L152" s="12" t="str">
        <f>IFERROR(IF(C152&gt;Inf.!$I$10,"",I152),"")</f>
        <v/>
      </c>
      <c r="M152" s="8" t="str">
        <f>IFERROR(IF(Inf.!$C$10="Onsight",IF(L152="TOP",10^7+(10-J152)+(3-K152)*10,L152*10^5+(3-K152)*10),IF(L152="TOP",10^7+(3-K152)*10,L152*10^5+(3-K152)*10)),"")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IFERROR(N152*100+Rec.!I145,"")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IF(Rec.!H146&gt;0,COUNT(Rec.!H$2:H146),"")</f>
        <v/>
      </c>
      <c r="D153" s="36" t="str">
        <f>IF(C153&gt;Inf.!$I$10,"",VLOOKUP(A153,Q1.SL!B:F,2,FALSE))</f>
        <v/>
      </c>
      <c r="E153" s="36" t="str">
        <f>IF(C153&gt;Inf.!$I$10,"",VLOOKUP(A153,Q1.SL!B:F,3,FALSE))</f>
        <v/>
      </c>
      <c r="F153" s="20" t="str">
        <f>IF(C153&gt;Inf.!$I$10,"",VLOOKUP(A153,Q1.SL!B:F,4,FALSE))</f>
        <v/>
      </c>
      <c r="G153" s="20" t="str">
        <f>IF(C153&gt;Inf.!$I$10,"",VLOOKUP(A153,Q1.SL!B:F,5,FALSE))</f>
        <v/>
      </c>
      <c r="H153" s="50"/>
      <c r="I153" s="50"/>
      <c r="J153" s="51"/>
      <c r="K153" s="50"/>
      <c r="L153" s="12" t="str">
        <f>IFERROR(IF(C153&gt;Inf.!$I$10,"",I153),"")</f>
        <v/>
      </c>
      <c r="M153" s="8" t="str">
        <f>IFERROR(IF(Inf.!$C$10="Onsight",IF(L153="TOP",10^7+(10-J153)+(3-K153)*10,L153*10^5+(3-K153)*10),IF(L153="TOP",10^7+(3-K153)*10,L153*10^5+(3-K153)*10)),"")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IFERROR(N153*100+Rec.!I146,"")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IF(Rec.!H147&gt;0,COUNT(Rec.!H$2:H147),"")</f>
        <v/>
      </c>
      <c r="D154" s="36" t="str">
        <f>IF(C154&gt;Inf.!$I$10,"",VLOOKUP(A154,Q1.SL!B:F,2,FALSE))</f>
        <v/>
      </c>
      <c r="E154" s="36" t="str">
        <f>IF(C154&gt;Inf.!$I$10,"",VLOOKUP(A154,Q1.SL!B:F,3,FALSE))</f>
        <v/>
      </c>
      <c r="F154" s="20" t="str">
        <f>IF(C154&gt;Inf.!$I$10,"",VLOOKUP(A154,Q1.SL!B:F,4,FALSE))</f>
        <v/>
      </c>
      <c r="G154" s="20" t="str">
        <f>IF(C154&gt;Inf.!$I$10,"",VLOOKUP(A154,Q1.SL!B:F,5,FALSE))</f>
        <v/>
      </c>
      <c r="H154" s="50"/>
      <c r="I154" s="50"/>
      <c r="J154" s="51"/>
      <c r="K154" s="50"/>
      <c r="L154" s="12" t="str">
        <f>IFERROR(IF(C154&gt;Inf.!$I$10,"",I154),"")</f>
        <v/>
      </c>
      <c r="M154" s="8" t="str">
        <f>IFERROR(IF(Inf.!$C$10="Onsight",IF(L154="TOP",10^7+(10-J154)+(3-K154)*10,L154*10^5+(3-K154)*10),IF(L154="TOP",10^7+(3-K154)*10,L154*10^5+(3-K154)*10)),"")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IFERROR(N154*100+Rec.!I147,"")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IF(Rec.!H148&gt;0,COUNT(Rec.!H$2:H148),"")</f>
        <v/>
      </c>
      <c r="D155" s="36" t="str">
        <f>IF(C155&gt;Inf.!$I$10,"",VLOOKUP(A155,Q1.SL!B:F,2,FALSE))</f>
        <v/>
      </c>
      <c r="E155" s="36" t="str">
        <f>IF(C155&gt;Inf.!$I$10,"",VLOOKUP(A155,Q1.SL!B:F,3,FALSE))</f>
        <v/>
      </c>
      <c r="F155" s="20" t="str">
        <f>IF(C155&gt;Inf.!$I$10,"",VLOOKUP(A155,Q1.SL!B:F,4,FALSE))</f>
        <v/>
      </c>
      <c r="G155" s="20" t="str">
        <f>IF(C155&gt;Inf.!$I$10,"",VLOOKUP(A155,Q1.SL!B:F,5,FALSE))</f>
        <v/>
      </c>
      <c r="H155" s="50"/>
      <c r="I155" s="50"/>
      <c r="J155" s="51"/>
      <c r="K155" s="50"/>
      <c r="L155" s="12" t="str">
        <f>IFERROR(IF(C155&gt;Inf.!$I$10,"",I155),"")</f>
        <v/>
      </c>
      <c r="M155" s="8" t="str">
        <f>IFERROR(IF(Inf.!$C$10="Onsight",IF(L155="TOP",10^7+(10-J155)+(3-K155)*10,L155*10^5+(3-K155)*10),IF(L155="TOP",10^7+(3-K155)*10,L155*10^5+(3-K155)*10)),"")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IFERROR(N155*100+Rec.!I148,"")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IF(Rec.!H149&gt;0,COUNT(Rec.!H$2:H149),"")</f>
        <v/>
      </c>
      <c r="D156" s="36" t="str">
        <f>IF(C156&gt;Inf.!$I$10,"",VLOOKUP(A156,Q1.SL!B:F,2,FALSE))</f>
        <v/>
      </c>
      <c r="E156" s="36" t="str">
        <f>IF(C156&gt;Inf.!$I$10,"",VLOOKUP(A156,Q1.SL!B:F,3,FALSE))</f>
        <v/>
      </c>
      <c r="F156" s="20" t="str">
        <f>IF(C156&gt;Inf.!$I$10,"",VLOOKUP(A156,Q1.SL!B:F,4,FALSE))</f>
        <v/>
      </c>
      <c r="G156" s="20" t="str">
        <f>IF(C156&gt;Inf.!$I$10,"",VLOOKUP(A156,Q1.SL!B:F,5,FALSE))</f>
        <v/>
      </c>
      <c r="H156" s="50"/>
      <c r="I156" s="50"/>
      <c r="J156" s="51"/>
      <c r="K156" s="50"/>
      <c r="L156" s="12" t="str">
        <f>IFERROR(IF(C156&gt;Inf.!$I$10,"",I156),"")</f>
        <v/>
      </c>
      <c r="M156" s="8" t="str">
        <f>IFERROR(IF(Inf.!$C$10="Onsight",IF(L156="TOP",10^7+(10-J156)+(3-K156)*10,L156*10^5+(3-K156)*10),IF(L156="TOP",10^7+(3-K156)*10,L156*10^5+(3-K156)*10)),"")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IFERROR(N156*100+Rec.!I149,"")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IF(Rec.!H150&gt;0,COUNT(Rec.!H$2:H150),"")</f>
        <v/>
      </c>
      <c r="D157" s="36" t="str">
        <f>IF(C157&gt;Inf.!$I$10,"",VLOOKUP(A157,Q1.SL!B:F,2,FALSE))</f>
        <v/>
      </c>
      <c r="E157" s="36" t="str">
        <f>IF(C157&gt;Inf.!$I$10,"",VLOOKUP(A157,Q1.SL!B:F,3,FALSE))</f>
        <v/>
      </c>
      <c r="F157" s="20" t="str">
        <f>IF(C157&gt;Inf.!$I$10,"",VLOOKUP(A157,Q1.SL!B:F,4,FALSE))</f>
        <v/>
      </c>
      <c r="G157" s="20" t="str">
        <f>IF(C157&gt;Inf.!$I$10,"",VLOOKUP(A157,Q1.SL!B:F,5,FALSE))</f>
        <v/>
      </c>
      <c r="H157" s="50"/>
      <c r="I157" s="50"/>
      <c r="J157" s="51"/>
      <c r="K157" s="50"/>
      <c r="L157" s="12" t="str">
        <f>IFERROR(IF(C157&gt;Inf.!$I$10,"",I157),"")</f>
        <v/>
      </c>
      <c r="M157" s="8" t="str">
        <f>IFERROR(IF(Inf.!$C$10="Onsight",IF(L157="TOP",10^7+(10-J157)+(3-K157)*10,L157*10^5+(3-K157)*10),IF(L157="TOP",10^7+(3-K157)*10,L157*10^5+(3-K157)*10)),"")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IFERROR(N157*100+Rec.!I150,"")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IF(Rec.!H151&gt;0,COUNT(Rec.!H$2:H151),"")</f>
        <v/>
      </c>
      <c r="D158" s="36" t="str">
        <f>IF(C158&gt;Inf.!$I$10,"",VLOOKUP(A158,Q1.SL!B:F,2,FALSE))</f>
        <v/>
      </c>
      <c r="E158" s="36" t="str">
        <f>IF(C158&gt;Inf.!$I$10,"",VLOOKUP(A158,Q1.SL!B:F,3,FALSE))</f>
        <v/>
      </c>
      <c r="F158" s="20" t="str">
        <f>IF(C158&gt;Inf.!$I$10,"",VLOOKUP(A158,Q1.SL!B:F,4,FALSE))</f>
        <v/>
      </c>
      <c r="G158" s="20" t="str">
        <f>IF(C158&gt;Inf.!$I$10,"",VLOOKUP(A158,Q1.SL!B:F,5,FALSE))</f>
        <v/>
      </c>
      <c r="H158" s="50"/>
      <c r="I158" s="50"/>
      <c r="J158" s="51"/>
      <c r="K158" s="50"/>
      <c r="L158" s="12" t="str">
        <f>IFERROR(IF(C158&gt;Inf.!$I$10,"",I158),"")</f>
        <v/>
      </c>
      <c r="M158" s="8" t="str">
        <f>IFERROR(IF(Inf.!$C$10="Onsight",IF(L158="TOP",10^7+(10-J158)+(3-K158)*10,L158*10^5+(3-K158)*10),IF(L158="TOP",10^7+(3-K158)*10,L158*10^5+(3-K158)*10)),"")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IFERROR(N158*100+Rec.!I151,"")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IF(Rec.!H152&gt;0,COUNT(Rec.!H$2:H152),"")</f>
        <v/>
      </c>
      <c r="D159" s="36" t="str">
        <f>IF(C159&gt;Inf.!$I$10,"",VLOOKUP(A159,Q1.SL!B:F,2,FALSE))</f>
        <v/>
      </c>
      <c r="E159" s="36" t="str">
        <f>IF(C159&gt;Inf.!$I$10,"",VLOOKUP(A159,Q1.SL!B:F,3,FALSE))</f>
        <v/>
      </c>
      <c r="F159" s="20" t="str">
        <f>IF(C159&gt;Inf.!$I$10,"",VLOOKUP(A159,Q1.SL!B:F,4,FALSE))</f>
        <v/>
      </c>
      <c r="G159" s="20" t="str">
        <f>IF(C159&gt;Inf.!$I$10,"",VLOOKUP(A159,Q1.SL!B:F,5,FALSE))</f>
        <v/>
      </c>
      <c r="H159" s="50"/>
      <c r="I159" s="50"/>
      <c r="J159" s="51"/>
      <c r="K159" s="50"/>
      <c r="L159" s="12" t="str">
        <f>IFERROR(IF(C159&gt;Inf.!$I$10,"",I159),"")</f>
        <v/>
      </c>
      <c r="M159" s="8" t="str">
        <f>IFERROR(IF(Inf.!$C$10="Onsight",IF(L159="TOP",10^7+(10-J159)+(3-K159)*10,L159*10^5+(3-K159)*10),IF(L159="TOP",10^7+(3-K159)*10,L159*10^5+(3-K159)*10)),"")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IFERROR(N159*100+Rec.!I152,"")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IF(Rec.!H153&gt;0,COUNT(Rec.!H$2:H153),"")</f>
        <v/>
      </c>
      <c r="D160" s="36" t="str">
        <f>IF(C160&gt;Inf.!$I$10,"",VLOOKUP(A160,Q1.SL!B:F,2,FALSE))</f>
        <v/>
      </c>
      <c r="E160" s="36" t="str">
        <f>IF(C160&gt;Inf.!$I$10,"",VLOOKUP(A160,Q1.SL!B:F,3,FALSE))</f>
        <v/>
      </c>
      <c r="F160" s="20" t="str">
        <f>IF(C160&gt;Inf.!$I$10,"",VLOOKUP(A160,Q1.SL!B:F,4,FALSE))</f>
        <v/>
      </c>
      <c r="G160" s="20" t="str">
        <f>IF(C160&gt;Inf.!$I$10,"",VLOOKUP(A160,Q1.SL!B:F,5,FALSE))</f>
        <v/>
      </c>
      <c r="H160" s="50"/>
      <c r="I160" s="50"/>
      <c r="J160" s="51"/>
      <c r="K160" s="50"/>
      <c r="L160" s="12" t="str">
        <f>IFERROR(IF(C160&gt;Inf.!$I$10,"",I160),"")</f>
        <v/>
      </c>
      <c r="M160" s="8" t="str">
        <f>IFERROR(IF(Inf.!$C$10="Onsight",IF(L160="TOP",10^7+(10-J160)+(3-K160)*10,L160*10^5+(3-K160)*10),IF(L160="TOP",10^7+(3-K160)*10,L160*10^5+(3-K160)*10)),"")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IFERROR(N160*100+Rec.!I153,"")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IF(Rec.!H154&gt;0,COUNT(Rec.!H$2:H154),"")</f>
        <v/>
      </c>
      <c r="D161" s="36" t="str">
        <f>IF(C161&gt;Inf.!$I$10,"",VLOOKUP(A161,Q1.SL!B:F,2,FALSE))</f>
        <v/>
      </c>
      <c r="E161" s="36" t="str">
        <f>IF(C161&gt;Inf.!$I$10,"",VLOOKUP(A161,Q1.SL!B:F,3,FALSE))</f>
        <v/>
      </c>
      <c r="F161" s="20" t="str">
        <f>IF(C161&gt;Inf.!$I$10,"",VLOOKUP(A161,Q1.SL!B:F,4,FALSE))</f>
        <v/>
      </c>
      <c r="G161" s="20" t="str">
        <f>IF(C161&gt;Inf.!$I$10,"",VLOOKUP(A161,Q1.SL!B:F,5,FALSE))</f>
        <v/>
      </c>
      <c r="H161" s="50"/>
      <c r="I161" s="50"/>
      <c r="J161" s="51"/>
      <c r="K161" s="50"/>
      <c r="L161" s="12" t="str">
        <f>IFERROR(IF(C161&gt;Inf.!$I$10,"",I161),"")</f>
        <v/>
      </c>
      <c r="M161" s="8" t="str">
        <f>IFERROR(IF(Inf.!$C$10="Onsight",IF(L161="TOP",10^7+(10-J161)+(3-K161)*10,L161*10^5+(3-K161)*10),IF(L161="TOP",10^7+(3-K161)*10,L161*10^5+(3-K161)*10)),"")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IFERROR(N161*100+Rec.!I154,"")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IF(Rec.!H155&gt;0,COUNT(Rec.!H$2:H155),"")</f>
        <v/>
      </c>
      <c r="D162" s="36" t="str">
        <f>IF(C162&gt;Inf.!$I$10,"",VLOOKUP(A162,Q1.SL!B:F,2,FALSE))</f>
        <v/>
      </c>
      <c r="E162" s="36" t="str">
        <f>IF(C162&gt;Inf.!$I$10,"",VLOOKUP(A162,Q1.SL!B:F,3,FALSE))</f>
        <v/>
      </c>
      <c r="F162" s="20" t="str">
        <f>IF(C162&gt;Inf.!$I$10,"",VLOOKUP(A162,Q1.SL!B:F,4,FALSE))</f>
        <v/>
      </c>
      <c r="G162" s="20" t="str">
        <f>IF(C162&gt;Inf.!$I$10,"",VLOOKUP(A162,Q1.SL!B:F,5,FALSE))</f>
        <v/>
      </c>
      <c r="H162" s="50"/>
      <c r="I162" s="50"/>
      <c r="J162" s="51"/>
      <c r="K162" s="50"/>
      <c r="L162" s="12" t="str">
        <f>IFERROR(IF(C162&gt;Inf.!$I$10,"",I162),"")</f>
        <v/>
      </c>
      <c r="M162" s="8" t="str">
        <f>IFERROR(IF(Inf.!$C$10="Onsight",IF(L162="TOP",10^7+(10-J162)+(3-K162)*10,L162*10^5+(3-K162)*10),IF(L162="TOP",10^7+(3-K162)*10,L162*10^5+(3-K162)*10)),"")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IFERROR(N162*100+Rec.!I155,"")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IF(Rec.!H156&gt;0,COUNT(Rec.!H$2:H156),"")</f>
        <v/>
      </c>
      <c r="D163" s="36" t="str">
        <f>IF(C163&gt;Inf.!$I$10,"",VLOOKUP(A163,Q1.SL!B:F,2,FALSE))</f>
        <v/>
      </c>
      <c r="E163" s="36" t="str">
        <f>IF(C163&gt;Inf.!$I$10,"",VLOOKUP(A163,Q1.SL!B:F,3,FALSE))</f>
        <v/>
      </c>
      <c r="F163" s="20" t="str">
        <f>IF(C163&gt;Inf.!$I$10,"",VLOOKUP(A163,Q1.SL!B:F,4,FALSE))</f>
        <v/>
      </c>
      <c r="G163" s="20" t="str">
        <f>IF(C163&gt;Inf.!$I$10,"",VLOOKUP(A163,Q1.SL!B:F,5,FALSE))</f>
        <v/>
      </c>
      <c r="H163" s="50"/>
      <c r="I163" s="50"/>
      <c r="J163" s="51"/>
      <c r="K163" s="50"/>
      <c r="L163" s="12" t="str">
        <f>IFERROR(IF(C163&gt;Inf.!$I$10,"",I163),"")</f>
        <v/>
      </c>
      <c r="M163" s="8" t="str">
        <f>IFERROR(IF(Inf.!$C$10="Onsight",IF(L163="TOP",10^7+(10-J163)+(3-K163)*10,L163*10^5+(3-K163)*10),IF(L163="TOP",10^7+(3-K163)*10,L163*10^5+(3-K163)*10)),"")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IFERROR(N163*100+Rec.!I156,"")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IF(Rec.!H157&gt;0,COUNT(Rec.!H$2:H157),"")</f>
        <v/>
      </c>
      <c r="D164" s="36" t="str">
        <f>IF(C164&gt;Inf.!$I$10,"",VLOOKUP(A164,Q1.SL!B:F,2,FALSE))</f>
        <v/>
      </c>
      <c r="E164" s="36" t="str">
        <f>IF(C164&gt;Inf.!$I$10,"",VLOOKUP(A164,Q1.SL!B:F,3,FALSE))</f>
        <v/>
      </c>
      <c r="F164" s="20" t="str">
        <f>IF(C164&gt;Inf.!$I$10,"",VLOOKUP(A164,Q1.SL!B:F,4,FALSE))</f>
        <v/>
      </c>
      <c r="G164" s="20" t="str">
        <f>IF(C164&gt;Inf.!$I$10,"",VLOOKUP(A164,Q1.SL!B:F,5,FALSE))</f>
        <v/>
      </c>
      <c r="H164" s="50"/>
      <c r="I164" s="50"/>
      <c r="J164" s="51"/>
      <c r="K164" s="50"/>
      <c r="L164" s="12" t="str">
        <f>IFERROR(IF(C164&gt;Inf.!$I$10,"",I164),"")</f>
        <v/>
      </c>
      <c r="M164" s="8" t="str">
        <f>IFERROR(IF(Inf.!$C$10="Onsight",IF(L164="TOP",10^7+(10-J164)+(3-K164)*10,L164*10^5+(3-K164)*10),IF(L164="TOP",10^7+(3-K164)*10,L164*10^5+(3-K164)*10)),"")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IFERROR(N164*100+Rec.!I157,"")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IF(Rec.!H158&gt;0,COUNT(Rec.!H$2:H158),"")</f>
        <v/>
      </c>
      <c r="D165" s="36" t="str">
        <f>IF(C165&gt;Inf.!$I$10,"",VLOOKUP(A165,Q1.SL!B:F,2,FALSE))</f>
        <v/>
      </c>
      <c r="E165" s="36" t="str">
        <f>IF(C165&gt;Inf.!$I$10,"",VLOOKUP(A165,Q1.SL!B:F,3,FALSE))</f>
        <v/>
      </c>
      <c r="F165" s="20" t="str">
        <f>IF(C165&gt;Inf.!$I$10,"",VLOOKUP(A165,Q1.SL!B:F,4,FALSE))</f>
        <v/>
      </c>
      <c r="G165" s="20" t="str">
        <f>IF(C165&gt;Inf.!$I$10,"",VLOOKUP(A165,Q1.SL!B:F,5,FALSE))</f>
        <v/>
      </c>
      <c r="H165" s="50"/>
      <c r="I165" s="50"/>
      <c r="J165" s="51"/>
      <c r="K165" s="50"/>
      <c r="L165" s="12" t="str">
        <f>IFERROR(IF(C165&gt;Inf.!$I$10,"",I165),"")</f>
        <v/>
      </c>
      <c r="M165" s="8" t="str">
        <f>IFERROR(IF(Inf.!$C$10="Onsight",IF(L165="TOP",10^7+(10-J165)+(3-K165)*10,L165*10^5+(3-K165)*10),IF(L165="TOP",10^7+(3-K165)*10,L165*10^5+(3-K165)*10)),"")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IFERROR(N165*100+Rec.!I158,"")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IF(Rec.!H159&gt;0,COUNT(Rec.!H$2:H159),"")</f>
        <v/>
      </c>
      <c r="D166" s="36" t="str">
        <f>IF(C166&gt;Inf.!$I$10,"",VLOOKUP(A166,Q1.SL!B:F,2,FALSE))</f>
        <v/>
      </c>
      <c r="E166" s="36" t="str">
        <f>IF(C166&gt;Inf.!$I$10,"",VLOOKUP(A166,Q1.SL!B:F,3,FALSE))</f>
        <v/>
      </c>
      <c r="F166" s="20" t="str">
        <f>IF(C166&gt;Inf.!$I$10,"",VLOOKUP(A166,Q1.SL!B:F,4,FALSE))</f>
        <v/>
      </c>
      <c r="G166" s="20" t="str">
        <f>IF(C166&gt;Inf.!$I$10,"",VLOOKUP(A166,Q1.SL!B:F,5,FALSE))</f>
        <v/>
      </c>
      <c r="H166" s="50"/>
      <c r="I166" s="50"/>
      <c r="J166" s="51"/>
      <c r="K166" s="50"/>
      <c r="L166" s="12" t="str">
        <f>IFERROR(IF(C166&gt;Inf.!$I$10,"",I166),"")</f>
        <v/>
      </c>
      <c r="M166" s="8" t="str">
        <f>IFERROR(IF(Inf.!$C$10="Onsight",IF(L166="TOP",10^7+(10-J166)+(3-K166)*10,L166*10^5+(3-K166)*10),IF(L166="TOP",10^7+(3-K166)*10,L166*10^5+(3-K166)*10)),"")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IFERROR(N166*100+Rec.!I159,"")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IF(Rec.!H160&gt;0,COUNT(Rec.!H$2:H160),"")</f>
        <v/>
      </c>
      <c r="D167" s="36" t="str">
        <f>IF(C167&gt;Inf.!$I$10,"",VLOOKUP(A167,Q1.SL!B:F,2,FALSE))</f>
        <v/>
      </c>
      <c r="E167" s="36" t="str">
        <f>IF(C167&gt;Inf.!$I$10,"",VLOOKUP(A167,Q1.SL!B:F,3,FALSE))</f>
        <v/>
      </c>
      <c r="F167" s="20" t="str">
        <f>IF(C167&gt;Inf.!$I$10,"",VLOOKUP(A167,Q1.SL!B:F,4,FALSE))</f>
        <v/>
      </c>
      <c r="G167" s="20" t="str">
        <f>IF(C167&gt;Inf.!$I$10,"",VLOOKUP(A167,Q1.SL!B:F,5,FALSE))</f>
        <v/>
      </c>
      <c r="H167" s="50"/>
      <c r="I167" s="50"/>
      <c r="J167" s="51"/>
      <c r="K167" s="50"/>
      <c r="L167" s="12" t="str">
        <f>IFERROR(IF(C167&gt;Inf.!$I$10,"",I167),"")</f>
        <v/>
      </c>
      <c r="M167" s="8" t="str">
        <f>IFERROR(IF(Inf.!$C$10="Onsight",IF(L167="TOP",10^7+(10-J167)+(3-K167)*10,L167*10^5+(3-K167)*10),IF(L167="TOP",10^7+(3-K167)*10,L167*10^5+(3-K167)*10)),"")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IFERROR(N167*100+Rec.!I160,"")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IF(Rec.!H161&gt;0,COUNT(Rec.!H$2:H161),"")</f>
        <v/>
      </c>
      <c r="D168" s="36" t="str">
        <f>IF(C168&gt;Inf.!$I$10,"",VLOOKUP(A168,Q1.SL!B:F,2,FALSE))</f>
        <v/>
      </c>
      <c r="E168" s="36" t="str">
        <f>IF(C168&gt;Inf.!$I$10,"",VLOOKUP(A168,Q1.SL!B:F,3,FALSE))</f>
        <v/>
      </c>
      <c r="F168" s="20" t="str">
        <f>IF(C168&gt;Inf.!$I$10,"",VLOOKUP(A168,Q1.SL!B:F,4,FALSE))</f>
        <v/>
      </c>
      <c r="G168" s="20" t="str">
        <f>IF(C168&gt;Inf.!$I$10,"",VLOOKUP(A168,Q1.SL!B:F,5,FALSE))</f>
        <v/>
      </c>
      <c r="H168" s="50"/>
      <c r="I168" s="50"/>
      <c r="J168" s="51"/>
      <c r="K168" s="50"/>
      <c r="L168" s="12" t="str">
        <f>IFERROR(IF(C168&gt;Inf.!$I$10,"",I168),"")</f>
        <v/>
      </c>
      <c r="M168" s="8" t="str">
        <f>IFERROR(IF(Inf.!$C$10="Onsight",IF(L168="TOP",10^7+(10-J168)+(3-K168)*10,L168*10^5+(3-K168)*10),IF(L168="TOP",10^7+(3-K168)*10,L168*10^5+(3-K168)*10)),"")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IFERROR(N168*100+Rec.!I161,"")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IF(Rec.!H162&gt;0,COUNT(Rec.!H$2:H162),"")</f>
        <v/>
      </c>
      <c r="D169" s="36" t="str">
        <f>IF(C169&gt;Inf.!$I$10,"",VLOOKUP(A169,Q1.SL!B:F,2,FALSE))</f>
        <v/>
      </c>
      <c r="E169" s="36" t="str">
        <f>IF(C169&gt;Inf.!$I$10,"",VLOOKUP(A169,Q1.SL!B:F,3,FALSE))</f>
        <v/>
      </c>
      <c r="F169" s="20" t="str">
        <f>IF(C169&gt;Inf.!$I$10,"",VLOOKUP(A169,Q1.SL!B:F,4,FALSE))</f>
        <v/>
      </c>
      <c r="G169" s="20" t="str">
        <f>IF(C169&gt;Inf.!$I$10,"",VLOOKUP(A169,Q1.SL!B:F,5,FALSE))</f>
        <v/>
      </c>
      <c r="H169" s="50"/>
      <c r="I169" s="50"/>
      <c r="J169" s="51"/>
      <c r="K169" s="50"/>
      <c r="L169" s="12" t="str">
        <f>IFERROR(IF(C169&gt;Inf.!$I$10,"",I169),"")</f>
        <v/>
      </c>
      <c r="M169" s="8" t="str">
        <f>IFERROR(IF(Inf.!$C$10="Onsight",IF(L169="TOP",10^7+(10-J169)+(3-K169)*10,L169*10^5+(3-K169)*10),IF(L169="TOP",10^7+(3-K169)*10,L169*10^5+(3-K169)*10)),"")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IFERROR(N169*100+Rec.!I162,"")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IF(Rec.!H163&gt;0,COUNT(Rec.!H$2:H163),"")</f>
        <v/>
      </c>
      <c r="D170" s="36" t="str">
        <f>IF(C170&gt;Inf.!$I$10,"",VLOOKUP(A170,Q1.SL!B:F,2,FALSE))</f>
        <v/>
      </c>
      <c r="E170" s="36" t="str">
        <f>IF(C170&gt;Inf.!$I$10,"",VLOOKUP(A170,Q1.SL!B:F,3,FALSE))</f>
        <v/>
      </c>
      <c r="F170" s="20" t="str">
        <f>IF(C170&gt;Inf.!$I$10,"",VLOOKUP(A170,Q1.SL!B:F,4,FALSE))</f>
        <v/>
      </c>
      <c r="G170" s="20" t="str">
        <f>IF(C170&gt;Inf.!$I$10,"",VLOOKUP(A170,Q1.SL!B:F,5,FALSE))</f>
        <v/>
      </c>
      <c r="H170" s="50"/>
      <c r="I170" s="50"/>
      <c r="J170" s="51"/>
      <c r="K170" s="50"/>
      <c r="L170" s="12" t="str">
        <f>IFERROR(IF(C170&gt;Inf.!$I$10,"",I170),"")</f>
        <v/>
      </c>
      <c r="M170" s="8" t="str">
        <f>IFERROR(IF(Inf.!$C$10="Onsight",IF(L170="TOP",10^7+(10-J170)+(3-K170)*10,L170*10^5+(3-K170)*10),IF(L170="TOP",10^7+(3-K170)*10,L170*10^5+(3-K170)*10)),"")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IFERROR(N170*100+Rec.!I163,"")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IF(Rec.!H164&gt;0,COUNT(Rec.!H$2:H164),"")</f>
        <v/>
      </c>
      <c r="D171" s="36" t="str">
        <f>IF(C171&gt;Inf.!$I$10,"",VLOOKUP(A171,Q1.SL!B:F,2,FALSE))</f>
        <v/>
      </c>
      <c r="E171" s="36" t="str">
        <f>IF(C171&gt;Inf.!$I$10,"",VLOOKUP(A171,Q1.SL!B:F,3,FALSE))</f>
        <v/>
      </c>
      <c r="F171" s="20" t="str">
        <f>IF(C171&gt;Inf.!$I$10,"",VLOOKUP(A171,Q1.SL!B:F,4,FALSE))</f>
        <v/>
      </c>
      <c r="G171" s="20" t="str">
        <f>IF(C171&gt;Inf.!$I$10,"",VLOOKUP(A171,Q1.SL!B:F,5,FALSE))</f>
        <v/>
      </c>
      <c r="H171" s="50"/>
      <c r="I171" s="50"/>
      <c r="J171" s="51"/>
      <c r="K171" s="50"/>
      <c r="L171" s="12" t="str">
        <f>IFERROR(IF(C171&gt;Inf.!$I$10,"",I171),"")</f>
        <v/>
      </c>
      <c r="M171" s="8" t="str">
        <f>IFERROR(IF(Inf.!$C$10="Onsight",IF(L171="TOP",10^7+(10-J171)+(3-K171)*10,L171*10^5+(3-K171)*10),IF(L171="TOP",10^7+(3-K171)*10,L171*10^5+(3-K171)*10)),"")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IFERROR(N171*100+Rec.!I164,"")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IF(Rec.!H165&gt;0,COUNT(Rec.!H$2:H165),"")</f>
        <v/>
      </c>
      <c r="D172" s="36" t="str">
        <f>IF(C172&gt;Inf.!$I$10,"",VLOOKUP(A172,Q1.SL!B:F,2,FALSE))</f>
        <v/>
      </c>
      <c r="E172" s="36" t="str">
        <f>IF(C172&gt;Inf.!$I$10,"",VLOOKUP(A172,Q1.SL!B:F,3,FALSE))</f>
        <v/>
      </c>
      <c r="F172" s="20" t="str">
        <f>IF(C172&gt;Inf.!$I$10,"",VLOOKUP(A172,Q1.SL!B:F,4,FALSE))</f>
        <v/>
      </c>
      <c r="G172" s="20" t="str">
        <f>IF(C172&gt;Inf.!$I$10,"",VLOOKUP(A172,Q1.SL!B:F,5,FALSE))</f>
        <v/>
      </c>
      <c r="H172" s="50"/>
      <c r="I172" s="50"/>
      <c r="J172" s="51"/>
      <c r="K172" s="50"/>
      <c r="L172" s="12" t="str">
        <f>IFERROR(IF(C172&gt;Inf.!$I$10,"",I172),"")</f>
        <v/>
      </c>
      <c r="M172" s="8" t="str">
        <f>IFERROR(IF(Inf.!$C$10="Onsight",IF(L172="TOP",10^7+(10-J172)+(3-K172)*10,L172*10^5+(3-K172)*10),IF(L172="TOP",10^7+(3-K172)*10,L172*10^5+(3-K172)*10)),"")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IFERROR(N172*100+Rec.!I165,"")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IF(Rec.!H166&gt;0,COUNT(Rec.!H$2:H166),"")</f>
        <v/>
      </c>
      <c r="D173" s="36" t="str">
        <f>IF(C173&gt;Inf.!$I$10,"",VLOOKUP(A173,Q1.SL!B:F,2,FALSE))</f>
        <v/>
      </c>
      <c r="E173" s="36" t="str">
        <f>IF(C173&gt;Inf.!$I$10,"",VLOOKUP(A173,Q1.SL!B:F,3,FALSE))</f>
        <v/>
      </c>
      <c r="F173" s="20" t="str">
        <f>IF(C173&gt;Inf.!$I$10,"",VLOOKUP(A173,Q1.SL!B:F,4,FALSE))</f>
        <v/>
      </c>
      <c r="G173" s="20" t="str">
        <f>IF(C173&gt;Inf.!$I$10,"",VLOOKUP(A173,Q1.SL!B:F,5,FALSE))</f>
        <v/>
      </c>
      <c r="H173" s="50"/>
      <c r="I173" s="50"/>
      <c r="J173" s="51"/>
      <c r="K173" s="50"/>
      <c r="L173" s="12" t="str">
        <f>IFERROR(IF(C173&gt;Inf.!$I$10,"",I173),"")</f>
        <v/>
      </c>
      <c r="M173" s="8" t="str">
        <f>IFERROR(IF(Inf.!$C$10="Onsight",IF(L173="TOP",10^7+(10-J173)+(3-K173)*10,L173*10^5+(3-K173)*10),IF(L173="TOP",10^7+(3-K173)*10,L173*10^5+(3-K173)*10)),"")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IFERROR(N173*100+Rec.!I166,"")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IF(Rec.!H167&gt;0,COUNT(Rec.!H$2:H167),"")</f>
        <v/>
      </c>
      <c r="D174" s="36" t="str">
        <f>IF(C174&gt;Inf.!$I$10,"",VLOOKUP(A174,Q1.SL!B:F,2,FALSE))</f>
        <v/>
      </c>
      <c r="E174" s="36" t="str">
        <f>IF(C174&gt;Inf.!$I$10,"",VLOOKUP(A174,Q1.SL!B:F,3,FALSE))</f>
        <v/>
      </c>
      <c r="F174" s="20" t="str">
        <f>IF(C174&gt;Inf.!$I$10,"",VLOOKUP(A174,Q1.SL!B:F,4,FALSE))</f>
        <v/>
      </c>
      <c r="G174" s="20" t="str">
        <f>IF(C174&gt;Inf.!$I$10,"",VLOOKUP(A174,Q1.SL!B:F,5,FALSE))</f>
        <v/>
      </c>
      <c r="H174" s="50"/>
      <c r="I174" s="50"/>
      <c r="J174" s="51"/>
      <c r="K174" s="50"/>
      <c r="L174" s="12" t="str">
        <f>IFERROR(IF(C174&gt;Inf.!$I$10,"",I174),"")</f>
        <v/>
      </c>
      <c r="M174" s="8" t="str">
        <f>IFERROR(IF(Inf.!$C$10="Onsight",IF(L174="TOP",10^7+(10-J174)+(3-K174)*10,L174*10^5+(3-K174)*10),IF(L174="TOP",10^7+(3-K174)*10,L174*10^5+(3-K174)*10)),"")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IFERROR(N174*100+Rec.!I167,"")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IF(Rec.!H168&gt;0,COUNT(Rec.!H$2:H168),"")</f>
        <v/>
      </c>
      <c r="D175" s="36" t="str">
        <f>IF(C175&gt;Inf.!$I$10,"",VLOOKUP(A175,Q1.SL!B:F,2,FALSE))</f>
        <v/>
      </c>
      <c r="E175" s="36" t="str">
        <f>IF(C175&gt;Inf.!$I$10,"",VLOOKUP(A175,Q1.SL!B:F,3,FALSE))</f>
        <v/>
      </c>
      <c r="F175" s="20" t="str">
        <f>IF(C175&gt;Inf.!$I$10,"",VLOOKUP(A175,Q1.SL!B:F,4,FALSE))</f>
        <v/>
      </c>
      <c r="G175" s="20" t="str">
        <f>IF(C175&gt;Inf.!$I$10,"",VLOOKUP(A175,Q1.SL!B:F,5,FALSE))</f>
        <v/>
      </c>
      <c r="H175" s="50"/>
      <c r="I175" s="50"/>
      <c r="J175" s="51"/>
      <c r="K175" s="50"/>
      <c r="L175" s="12" t="str">
        <f>IFERROR(IF(C175&gt;Inf.!$I$10,"",I175),"")</f>
        <v/>
      </c>
      <c r="M175" s="8" t="str">
        <f>IFERROR(IF(Inf.!$C$10="Onsight",IF(L175="TOP",10^7+(10-J175)+(3-K175)*10,L175*10^5+(3-K175)*10),IF(L175="TOP",10^7+(3-K175)*10,L175*10^5+(3-K175)*10)),"")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IFERROR(N175*100+Rec.!I168,"")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IF(Rec.!H169&gt;0,COUNT(Rec.!H$2:H169),"")</f>
        <v/>
      </c>
      <c r="D176" s="36" t="str">
        <f>IF(C176&gt;Inf.!$I$10,"",VLOOKUP(A176,Q1.SL!B:F,2,FALSE))</f>
        <v/>
      </c>
      <c r="E176" s="36" t="str">
        <f>IF(C176&gt;Inf.!$I$10,"",VLOOKUP(A176,Q1.SL!B:F,3,FALSE))</f>
        <v/>
      </c>
      <c r="F176" s="20" t="str">
        <f>IF(C176&gt;Inf.!$I$10,"",VLOOKUP(A176,Q1.SL!B:F,4,FALSE))</f>
        <v/>
      </c>
      <c r="G176" s="20" t="str">
        <f>IF(C176&gt;Inf.!$I$10,"",VLOOKUP(A176,Q1.SL!B:F,5,FALSE))</f>
        <v/>
      </c>
      <c r="H176" s="50"/>
      <c r="I176" s="50"/>
      <c r="J176" s="51"/>
      <c r="K176" s="50"/>
      <c r="L176" s="12" t="str">
        <f>IFERROR(IF(C176&gt;Inf.!$I$10,"",I176),"")</f>
        <v/>
      </c>
      <c r="M176" s="8" t="str">
        <f>IFERROR(IF(Inf.!$C$10="Onsight",IF(L176="TOP",10^7+(10-J176)+(3-K176)*10,L176*10^5+(3-K176)*10),IF(L176="TOP",10^7+(3-K176)*10,L176*10^5+(3-K176)*10)),"")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IFERROR(N176*100+Rec.!I169,"")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IF(Rec.!H170&gt;0,COUNT(Rec.!H$2:H170),"")</f>
        <v/>
      </c>
      <c r="D177" s="36" t="str">
        <f>IF(C177&gt;Inf.!$I$10,"",VLOOKUP(A177,Q1.SL!B:F,2,FALSE))</f>
        <v/>
      </c>
      <c r="E177" s="36" t="str">
        <f>IF(C177&gt;Inf.!$I$10,"",VLOOKUP(A177,Q1.SL!B:F,3,FALSE))</f>
        <v/>
      </c>
      <c r="F177" s="20" t="str">
        <f>IF(C177&gt;Inf.!$I$10,"",VLOOKUP(A177,Q1.SL!B:F,4,FALSE))</f>
        <v/>
      </c>
      <c r="G177" s="20" t="str">
        <f>IF(C177&gt;Inf.!$I$10,"",VLOOKUP(A177,Q1.SL!B:F,5,FALSE))</f>
        <v/>
      </c>
      <c r="H177" s="50"/>
      <c r="I177" s="50"/>
      <c r="J177" s="51"/>
      <c r="K177" s="50"/>
      <c r="L177" s="12" t="str">
        <f>IFERROR(IF(C177&gt;Inf.!$I$10,"",I177),"")</f>
        <v/>
      </c>
      <c r="M177" s="8" t="str">
        <f>IFERROR(IF(Inf.!$C$10="Onsight",IF(L177="TOP",10^7+(10-J177)+(3-K177)*10,L177*10^5+(3-K177)*10),IF(L177="TOP",10^7+(3-K177)*10,L177*10^5+(3-K177)*10)),"")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IFERROR(N177*100+Rec.!I170,"")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IF(Rec.!H171&gt;0,COUNT(Rec.!H$2:H171),"")</f>
        <v/>
      </c>
      <c r="D178" s="36" t="str">
        <f>IF(C178&gt;Inf.!$I$10,"",VLOOKUP(A178,Q1.SL!B:F,2,FALSE))</f>
        <v/>
      </c>
      <c r="E178" s="36" t="str">
        <f>IF(C178&gt;Inf.!$I$10,"",VLOOKUP(A178,Q1.SL!B:F,3,FALSE))</f>
        <v/>
      </c>
      <c r="F178" s="20" t="str">
        <f>IF(C178&gt;Inf.!$I$10,"",VLOOKUP(A178,Q1.SL!B:F,4,FALSE))</f>
        <v/>
      </c>
      <c r="G178" s="20" t="str">
        <f>IF(C178&gt;Inf.!$I$10,"",VLOOKUP(A178,Q1.SL!B:F,5,FALSE))</f>
        <v/>
      </c>
      <c r="H178" s="50"/>
      <c r="I178" s="50"/>
      <c r="J178" s="51"/>
      <c r="K178" s="50"/>
      <c r="L178" s="12" t="str">
        <f>IFERROR(IF(C178&gt;Inf.!$I$10,"",I178),"")</f>
        <v/>
      </c>
      <c r="M178" s="8" t="str">
        <f>IFERROR(IF(Inf.!$C$10="Onsight",IF(L178="TOP",10^7+(10-J178)+(3-K178)*10,L178*10^5+(3-K178)*10),IF(L178="TOP",10^7+(3-K178)*10,L178*10^5+(3-K178)*10)),"")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IFERROR(N178*100+Rec.!I171,"")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IF(Rec.!H172&gt;0,COUNT(Rec.!H$2:H172),"")</f>
        <v/>
      </c>
      <c r="D179" s="36" t="str">
        <f>IF(C179&gt;Inf.!$I$10,"",VLOOKUP(A179,Q1.SL!B:F,2,FALSE))</f>
        <v/>
      </c>
      <c r="E179" s="36" t="str">
        <f>IF(C179&gt;Inf.!$I$10,"",VLOOKUP(A179,Q1.SL!B:F,3,FALSE))</f>
        <v/>
      </c>
      <c r="F179" s="20" t="str">
        <f>IF(C179&gt;Inf.!$I$10,"",VLOOKUP(A179,Q1.SL!B:F,4,FALSE))</f>
        <v/>
      </c>
      <c r="G179" s="20" t="str">
        <f>IF(C179&gt;Inf.!$I$10,"",VLOOKUP(A179,Q1.SL!B:F,5,FALSE))</f>
        <v/>
      </c>
      <c r="H179" s="50"/>
      <c r="I179" s="50"/>
      <c r="J179" s="51"/>
      <c r="K179" s="50"/>
      <c r="L179" s="12" t="str">
        <f>IFERROR(IF(C179&gt;Inf.!$I$10,"",I179),"")</f>
        <v/>
      </c>
      <c r="M179" s="8" t="str">
        <f>IFERROR(IF(Inf.!$C$10="Onsight",IF(L179="TOP",10^7+(10-J179)+(3-K179)*10,L179*10^5+(3-K179)*10),IF(L179="TOP",10^7+(3-K179)*10,L179*10^5+(3-K179)*10)),"")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IFERROR(N179*100+Rec.!I172,"")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IF(Rec.!H173&gt;0,COUNT(Rec.!H$2:H173),"")</f>
        <v/>
      </c>
      <c r="D180" s="36" t="str">
        <f>IF(C180&gt;Inf.!$I$10,"",VLOOKUP(A180,Q1.SL!B:F,2,FALSE))</f>
        <v/>
      </c>
      <c r="E180" s="36" t="str">
        <f>IF(C180&gt;Inf.!$I$10,"",VLOOKUP(A180,Q1.SL!B:F,3,FALSE))</f>
        <v/>
      </c>
      <c r="F180" s="20" t="str">
        <f>IF(C180&gt;Inf.!$I$10,"",VLOOKUP(A180,Q1.SL!B:F,4,FALSE))</f>
        <v/>
      </c>
      <c r="G180" s="20" t="str">
        <f>IF(C180&gt;Inf.!$I$10,"",VLOOKUP(A180,Q1.SL!B:F,5,FALSE))</f>
        <v/>
      </c>
      <c r="H180" s="50"/>
      <c r="I180" s="50"/>
      <c r="J180" s="51"/>
      <c r="K180" s="50"/>
      <c r="L180" s="12" t="str">
        <f>IFERROR(IF(C180&gt;Inf.!$I$10,"",I180),"")</f>
        <v/>
      </c>
      <c r="M180" s="8" t="str">
        <f>IFERROR(IF(Inf.!$C$10="Onsight",IF(L180="TOP",10^7+(10-J180)+(3-K180)*10,L180*10^5+(3-K180)*10),IF(L180="TOP",10^7+(3-K180)*10,L180*10^5+(3-K180)*10)),"")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IFERROR(N180*100+Rec.!I173,"")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IF(Rec.!H174&gt;0,COUNT(Rec.!H$2:H174),"")</f>
        <v/>
      </c>
      <c r="D181" s="36" t="str">
        <f>IF(C181&gt;Inf.!$I$10,"",VLOOKUP(A181,Q1.SL!B:F,2,FALSE))</f>
        <v/>
      </c>
      <c r="E181" s="36" t="str">
        <f>IF(C181&gt;Inf.!$I$10,"",VLOOKUP(A181,Q1.SL!B:F,3,FALSE))</f>
        <v/>
      </c>
      <c r="F181" s="20" t="str">
        <f>IF(C181&gt;Inf.!$I$10,"",VLOOKUP(A181,Q1.SL!B:F,4,FALSE))</f>
        <v/>
      </c>
      <c r="G181" s="20" t="str">
        <f>IF(C181&gt;Inf.!$I$10,"",VLOOKUP(A181,Q1.SL!B:F,5,FALSE))</f>
        <v/>
      </c>
      <c r="H181" s="50"/>
      <c r="I181" s="50"/>
      <c r="J181" s="51"/>
      <c r="K181" s="50"/>
      <c r="L181" s="12" t="str">
        <f>IFERROR(IF(C181&gt;Inf.!$I$10,"",I181),"")</f>
        <v/>
      </c>
      <c r="M181" s="8" t="str">
        <f>IFERROR(IF(Inf.!$C$10="Onsight",IF(L181="TOP",10^7+(10-J181)+(3-K181)*10,L181*10^5+(3-K181)*10),IF(L181="TOP",10^7+(3-K181)*10,L181*10^5+(3-K181)*10)),"")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IFERROR(N181*100+Rec.!I174,"")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IF(Rec.!H175&gt;0,COUNT(Rec.!H$2:H175),"")</f>
        <v/>
      </c>
      <c r="D182" s="36" t="str">
        <f>IF(C182&gt;Inf.!$I$10,"",VLOOKUP(A182,Q1.SL!B:F,2,FALSE))</f>
        <v/>
      </c>
      <c r="E182" s="36" t="str">
        <f>IF(C182&gt;Inf.!$I$10,"",VLOOKUP(A182,Q1.SL!B:F,3,FALSE))</f>
        <v/>
      </c>
      <c r="F182" s="20" t="str">
        <f>IF(C182&gt;Inf.!$I$10,"",VLOOKUP(A182,Q1.SL!B:F,4,FALSE))</f>
        <v/>
      </c>
      <c r="G182" s="20" t="str">
        <f>IF(C182&gt;Inf.!$I$10,"",VLOOKUP(A182,Q1.SL!B:F,5,FALSE))</f>
        <v/>
      </c>
      <c r="H182" s="50"/>
      <c r="I182" s="50"/>
      <c r="J182" s="51"/>
      <c r="K182" s="50"/>
      <c r="L182" s="12" t="str">
        <f>IFERROR(IF(C182&gt;Inf.!$I$10,"",I182),"")</f>
        <v/>
      </c>
      <c r="M182" s="8" t="str">
        <f>IFERROR(IF(Inf.!$C$10="Onsight",IF(L182="TOP",10^7+(10-J182)+(3-K182)*10,L182*10^5+(3-K182)*10),IF(L182="TOP",10^7+(3-K182)*10,L182*10^5+(3-K182)*10)),"")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IFERROR(N182*100+Rec.!I175,"")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IF(Rec.!H176&gt;0,COUNT(Rec.!H$2:H176),"")</f>
        <v/>
      </c>
      <c r="D183" s="36" t="str">
        <f>IF(C183&gt;Inf.!$I$10,"",VLOOKUP(A183,Q1.SL!B:F,2,FALSE))</f>
        <v/>
      </c>
      <c r="E183" s="36" t="str">
        <f>IF(C183&gt;Inf.!$I$10,"",VLOOKUP(A183,Q1.SL!B:F,3,FALSE))</f>
        <v/>
      </c>
      <c r="F183" s="20" t="str">
        <f>IF(C183&gt;Inf.!$I$10,"",VLOOKUP(A183,Q1.SL!B:F,4,FALSE))</f>
        <v/>
      </c>
      <c r="G183" s="20" t="str">
        <f>IF(C183&gt;Inf.!$I$10,"",VLOOKUP(A183,Q1.SL!B:F,5,FALSE))</f>
        <v/>
      </c>
      <c r="H183" s="50"/>
      <c r="I183" s="50"/>
      <c r="J183" s="51"/>
      <c r="K183" s="50"/>
      <c r="L183" s="12" t="str">
        <f>IFERROR(IF(C183&gt;Inf.!$I$10,"",I183),"")</f>
        <v/>
      </c>
      <c r="M183" s="8" t="str">
        <f>IFERROR(IF(Inf.!$C$10="Onsight",IF(L183="TOP",10^7+(10-J183)+(3-K183)*10,L183*10^5+(3-K183)*10),IF(L183="TOP",10^7+(3-K183)*10,L183*10^5+(3-K183)*10)),"")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IFERROR(N183*100+Rec.!I176,"")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IF(Rec.!H177&gt;0,COUNT(Rec.!H$2:H177),"")</f>
        <v/>
      </c>
      <c r="D184" s="36" t="str">
        <f>IF(C184&gt;Inf.!$I$10,"",VLOOKUP(A184,Q1.SL!B:F,2,FALSE))</f>
        <v/>
      </c>
      <c r="E184" s="36" t="str">
        <f>IF(C184&gt;Inf.!$I$10,"",VLOOKUP(A184,Q1.SL!B:F,3,FALSE))</f>
        <v/>
      </c>
      <c r="F184" s="20" t="str">
        <f>IF(C184&gt;Inf.!$I$10,"",VLOOKUP(A184,Q1.SL!B:F,4,FALSE))</f>
        <v/>
      </c>
      <c r="G184" s="20" t="str">
        <f>IF(C184&gt;Inf.!$I$10,"",VLOOKUP(A184,Q1.SL!B:F,5,FALSE))</f>
        <v/>
      </c>
      <c r="H184" s="50"/>
      <c r="I184" s="50"/>
      <c r="J184" s="51"/>
      <c r="K184" s="50"/>
      <c r="L184" s="12" t="str">
        <f>IFERROR(IF(C184&gt;Inf.!$I$10,"",I184),"")</f>
        <v/>
      </c>
      <c r="M184" s="8" t="str">
        <f>IFERROR(IF(Inf.!$C$10="Onsight",IF(L184="TOP",10^7+(10-J184)+(3-K184)*10,L184*10^5+(3-K184)*10),IF(L184="TOP",10^7+(3-K184)*10,L184*10^5+(3-K184)*10)),"")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IFERROR(N184*100+Rec.!I177,"")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IF(Rec.!H178&gt;0,COUNT(Rec.!H$2:H178),"")</f>
        <v/>
      </c>
      <c r="D185" s="36" t="str">
        <f>IF(C185&gt;Inf.!$I$10,"",VLOOKUP(A185,Q1.SL!B:F,2,FALSE))</f>
        <v/>
      </c>
      <c r="E185" s="36" t="str">
        <f>IF(C185&gt;Inf.!$I$10,"",VLOOKUP(A185,Q1.SL!B:F,3,FALSE))</f>
        <v/>
      </c>
      <c r="F185" s="20" t="str">
        <f>IF(C185&gt;Inf.!$I$10,"",VLOOKUP(A185,Q1.SL!B:F,4,FALSE))</f>
        <v/>
      </c>
      <c r="G185" s="20" t="str">
        <f>IF(C185&gt;Inf.!$I$10,"",VLOOKUP(A185,Q1.SL!B:F,5,FALSE))</f>
        <v/>
      </c>
      <c r="H185" s="50"/>
      <c r="I185" s="50"/>
      <c r="J185" s="51"/>
      <c r="K185" s="50"/>
      <c r="L185" s="12" t="str">
        <f>IFERROR(IF(C185&gt;Inf.!$I$10,"",I185),"")</f>
        <v/>
      </c>
      <c r="M185" s="8" t="str">
        <f>IFERROR(IF(Inf.!$C$10="Onsight",IF(L185="TOP",10^7+(10-J185)+(3-K185)*10,L185*10^5+(3-K185)*10),IF(L185="TOP",10^7+(3-K185)*10,L185*10^5+(3-K185)*10)),"")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IFERROR(N185*100+Rec.!I178,"")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IF(Rec.!H179&gt;0,COUNT(Rec.!H$2:H179),"")</f>
        <v/>
      </c>
      <c r="D186" s="36" t="str">
        <f>IF(C186&gt;Inf.!$I$10,"",VLOOKUP(A186,Q1.SL!B:F,2,FALSE))</f>
        <v/>
      </c>
      <c r="E186" s="36" t="str">
        <f>IF(C186&gt;Inf.!$I$10,"",VLOOKUP(A186,Q1.SL!B:F,3,FALSE))</f>
        <v/>
      </c>
      <c r="F186" s="20" t="str">
        <f>IF(C186&gt;Inf.!$I$10,"",VLOOKUP(A186,Q1.SL!B:F,4,FALSE))</f>
        <v/>
      </c>
      <c r="G186" s="20" t="str">
        <f>IF(C186&gt;Inf.!$I$10,"",VLOOKUP(A186,Q1.SL!B:F,5,FALSE))</f>
        <v/>
      </c>
      <c r="H186" s="50"/>
      <c r="I186" s="50"/>
      <c r="J186" s="51"/>
      <c r="K186" s="50"/>
      <c r="L186" s="12" t="str">
        <f>IFERROR(IF(C186&gt;Inf.!$I$10,"",I186),"")</f>
        <v/>
      </c>
      <c r="M186" s="8" t="str">
        <f>IFERROR(IF(Inf.!$C$10="Onsight",IF(L186="TOP",10^7+(10-J186)+(3-K186)*10,L186*10^5+(3-K186)*10),IF(L186="TOP",10^7+(3-K186)*10,L186*10^5+(3-K186)*10)),"")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IFERROR(N186*100+Rec.!I179,"")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IF(Rec.!H180&gt;0,COUNT(Rec.!H$2:H180),"")</f>
        <v/>
      </c>
      <c r="D187" s="36" t="str">
        <f>IF(C187&gt;Inf.!$I$10,"",VLOOKUP(A187,Q1.SL!B:F,2,FALSE))</f>
        <v/>
      </c>
      <c r="E187" s="36" t="str">
        <f>IF(C187&gt;Inf.!$I$10,"",VLOOKUP(A187,Q1.SL!B:F,3,FALSE))</f>
        <v/>
      </c>
      <c r="F187" s="20" t="str">
        <f>IF(C187&gt;Inf.!$I$10,"",VLOOKUP(A187,Q1.SL!B:F,4,FALSE))</f>
        <v/>
      </c>
      <c r="G187" s="20" t="str">
        <f>IF(C187&gt;Inf.!$I$10,"",VLOOKUP(A187,Q1.SL!B:F,5,FALSE))</f>
        <v/>
      </c>
      <c r="H187" s="50"/>
      <c r="I187" s="50"/>
      <c r="J187" s="51"/>
      <c r="K187" s="50"/>
      <c r="L187" s="12" t="str">
        <f>IFERROR(IF(C187&gt;Inf.!$I$10,"",I187),"")</f>
        <v/>
      </c>
      <c r="M187" s="8" t="str">
        <f>IFERROR(IF(Inf.!$C$10="Onsight",IF(L187="TOP",10^7+(10-J187)+(3-K187)*10,L187*10^5+(3-K187)*10),IF(L187="TOP",10^7+(3-K187)*10,L187*10^5+(3-K187)*10)),"")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IFERROR(N187*100+Rec.!I180,"")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IF(Rec.!H181&gt;0,COUNT(Rec.!H$2:H181),"")</f>
        <v/>
      </c>
      <c r="D188" s="36" t="str">
        <f>IF(C188&gt;Inf.!$I$10,"",VLOOKUP(A188,Q1.SL!B:F,2,FALSE))</f>
        <v/>
      </c>
      <c r="E188" s="36" t="str">
        <f>IF(C188&gt;Inf.!$I$10,"",VLOOKUP(A188,Q1.SL!B:F,3,FALSE))</f>
        <v/>
      </c>
      <c r="F188" s="20" t="str">
        <f>IF(C188&gt;Inf.!$I$10,"",VLOOKUP(A188,Q1.SL!B:F,4,FALSE))</f>
        <v/>
      </c>
      <c r="G188" s="20" t="str">
        <f>IF(C188&gt;Inf.!$I$10,"",VLOOKUP(A188,Q1.SL!B:F,5,FALSE))</f>
        <v/>
      </c>
      <c r="H188" s="50"/>
      <c r="I188" s="50"/>
      <c r="J188" s="51"/>
      <c r="K188" s="50"/>
      <c r="L188" s="12" t="str">
        <f>IFERROR(IF(C188&gt;Inf.!$I$10,"",I188),"")</f>
        <v/>
      </c>
      <c r="M188" s="8" t="str">
        <f>IFERROR(IF(Inf.!$C$10="Onsight",IF(L188="TOP",10^7+(10-J188)+(3-K188)*10,L188*10^5+(3-K188)*10),IF(L188="TOP",10^7+(3-K188)*10,L188*10^5+(3-K188)*10)),"")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IFERROR(N188*100+Rec.!I181,"")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IF(Rec.!H182&gt;0,COUNT(Rec.!H$2:H182),"")</f>
        <v/>
      </c>
      <c r="D189" s="36" t="str">
        <f>IF(C189&gt;Inf.!$I$10,"",VLOOKUP(A189,Q1.SL!B:F,2,FALSE))</f>
        <v/>
      </c>
      <c r="E189" s="36" t="str">
        <f>IF(C189&gt;Inf.!$I$10,"",VLOOKUP(A189,Q1.SL!B:F,3,FALSE))</f>
        <v/>
      </c>
      <c r="F189" s="20" t="str">
        <f>IF(C189&gt;Inf.!$I$10,"",VLOOKUP(A189,Q1.SL!B:F,4,FALSE))</f>
        <v/>
      </c>
      <c r="G189" s="20" t="str">
        <f>IF(C189&gt;Inf.!$I$10,"",VLOOKUP(A189,Q1.SL!B:F,5,FALSE))</f>
        <v/>
      </c>
      <c r="H189" s="50"/>
      <c r="I189" s="50"/>
      <c r="J189" s="51"/>
      <c r="K189" s="50"/>
      <c r="L189" s="12" t="str">
        <f>IFERROR(IF(C189&gt;Inf.!$I$10,"",I189),"")</f>
        <v/>
      </c>
      <c r="M189" s="8" t="str">
        <f>IFERROR(IF(Inf.!$C$10="Onsight",IF(L189="TOP",10^7+(10-J189)+(3-K189)*10,L189*10^5+(3-K189)*10),IF(L189="TOP",10^7+(3-K189)*10,L189*10^5+(3-K189)*10)),"")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IFERROR(N189*100+Rec.!I182,"")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IF(Rec.!H183&gt;0,COUNT(Rec.!H$2:H183),"")</f>
        <v/>
      </c>
      <c r="D190" s="36" t="str">
        <f>IF(C190&gt;Inf.!$I$10,"",VLOOKUP(A190,Q1.SL!B:F,2,FALSE))</f>
        <v/>
      </c>
      <c r="E190" s="36" t="str">
        <f>IF(C190&gt;Inf.!$I$10,"",VLOOKUP(A190,Q1.SL!B:F,3,FALSE))</f>
        <v/>
      </c>
      <c r="F190" s="20" t="str">
        <f>IF(C190&gt;Inf.!$I$10,"",VLOOKUP(A190,Q1.SL!B:F,4,FALSE))</f>
        <v/>
      </c>
      <c r="G190" s="20" t="str">
        <f>IF(C190&gt;Inf.!$I$10,"",VLOOKUP(A190,Q1.SL!B:F,5,FALSE))</f>
        <v/>
      </c>
      <c r="H190" s="50"/>
      <c r="I190" s="50"/>
      <c r="J190" s="51"/>
      <c r="K190" s="50"/>
      <c r="L190" s="12" t="str">
        <f>IFERROR(IF(C190&gt;Inf.!$I$10,"",I190),"")</f>
        <v/>
      </c>
      <c r="M190" s="8" t="str">
        <f>IFERROR(IF(Inf.!$C$10="Onsight",IF(L190="TOP",10^7+(10-J190)+(3-K190)*10,L190*10^5+(3-K190)*10),IF(L190="TOP",10^7+(3-K190)*10,L190*10^5+(3-K190)*10)),"")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IFERROR(N190*100+Rec.!I183,"")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IF(Rec.!H184&gt;0,COUNT(Rec.!H$2:H184),"")</f>
        <v/>
      </c>
      <c r="D191" s="36" t="str">
        <f>IF(C191&gt;Inf.!$I$10,"",VLOOKUP(A191,Q1.SL!B:F,2,FALSE))</f>
        <v/>
      </c>
      <c r="E191" s="36" t="str">
        <f>IF(C191&gt;Inf.!$I$10,"",VLOOKUP(A191,Q1.SL!B:F,3,FALSE))</f>
        <v/>
      </c>
      <c r="F191" s="20" t="str">
        <f>IF(C191&gt;Inf.!$I$10,"",VLOOKUP(A191,Q1.SL!B:F,4,FALSE))</f>
        <v/>
      </c>
      <c r="G191" s="20" t="str">
        <f>IF(C191&gt;Inf.!$I$10,"",VLOOKUP(A191,Q1.SL!B:F,5,FALSE))</f>
        <v/>
      </c>
      <c r="H191" s="50"/>
      <c r="I191" s="50"/>
      <c r="J191" s="51"/>
      <c r="K191" s="50"/>
      <c r="L191" s="12" t="str">
        <f>IFERROR(IF(C191&gt;Inf.!$I$10,"",I191),"")</f>
        <v/>
      </c>
      <c r="M191" s="8" t="str">
        <f>IFERROR(IF(Inf.!$C$10="Onsight",IF(L191="TOP",10^7+(10-J191)+(3-K191)*10,L191*10^5+(3-K191)*10),IF(L191="TOP",10^7+(3-K191)*10,L191*10^5+(3-K191)*10)),"")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IFERROR(N191*100+Rec.!I184,"")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IF(Rec.!H185&gt;0,COUNT(Rec.!H$2:H185),"")</f>
        <v/>
      </c>
      <c r="D192" s="36" t="str">
        <f>IF(C192&gt;Inf.!$I$10,"",VLOOKUP(A192,Q1.SL!B:F,2,FALSE))</f>
        <v/>
      </c>
      <c r="E192" s="36" t="str">
        <f>IF(C192&gt;Inf.!$I$10,"",VLOOKUP(A192,Q1.SL!B:F,3,FALSE))</f>
        <v/>
      </c>
      <c r="F192" s="20" t="str">
        <f>IF(C192&gt;Inf.!$I$10,"",VLOOKUP(A192,Q1.SL!B:F,4,FALSE))</f>
        <v/>
      </c>
      <c r="G192" s="20" t="str">
        <f>IF(C192&gt;Inf.!$I$10,"",VLOOKUP(A192,Q1.SL!B:F,5,FALSE))</f>
        <v/>
      </c>
      <c r="H192" s="50"/>
      <c r="I192" s="50"/>
      <c r="J192" s="51"/>
      <c r="K192" s="50"/>
      <c r="L192" s="12" t="str">
        <f>IFERROR(IF(C192&gt;Inf.!$I$10,"",I192),"")</f>
        <v/>
      </c>
      <c r="M192" s="8" t="str">
        <f>IFERROR(IF(Inf.!$C$10="Onsight",IF(L192="TOP",10^7+(10-J192)+(3-K192)*10,L192*10^5+(3-K192)*10),IF(L192="TOP",10^7+(3-K192)*10,L192*10^5+(3-K192)*10)),"")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IFERROR(N192*100+Rec.!I185,"")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IF(Rec.!H186&gt;0,COUNT(Rec.!H$2:H186),"")</f>
        <v/>
      </c>
      <c r="D193" s="36" t="str">
        <f>IF(C193&gt;Inf.!$I$10,"",VLOOKUP(A193,Q1.SL!B:F,2,FALSE))</f>
        <v/>
      </c>
      <c r="E193" s="36" t="str">
        <f>IF(C193&gt;Inf.!$I$10,"",VLOOKUP(A193,Q1.SL!B:F,3,FALSE))</f>
        <v/>
      </c>
      <c r="F193" s="20" t="str">
        <f>IF(C193&gt;Inf.!$I$10,"",VLOOKUP(A193,Q1.SL!B:F,4,FALSE))</f>
        <v/>
      </c>
      <c r="G193" s="20" t="str">
        <f>IF(C193&gt;Inf.!$I$10,"",VLOOKUP(A193,Q1.SL!B:F,5,FALSE))</f>
        <v/>
      </c>
      <c r="H193" s="50"/>
      <c r="I193" s="50"/>
      <c r="J193" s="51"/>
      <c r="K193" s="50"/>
      <c r="L193" s="12" t="str">
        <f>IFERROR(IF(C193&gt;Inf.!$I$10,"",I193),"")</f>
        <v/>
      </c>
      <c r="M193" s="8" t="str">
        <f>IFERROR(IF(Inf.!$C$10="Onsight",IF(L193="TOP",10^7+(10-J193)+(3-K193)*10,L193*10^5+(3-K193)*10),IF(L193="TOP",10^7+(3-K193)*10,L193*10^5+(3-K193)*10)),"")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IFERROR(N193*100+Rec.!I186,"")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IF(Rec.!H187&gt;0,COUNT(Rec.!H$2:H187),"")</f>
        <v/>
      </c>
      <c r="D194" s="36" t="str">
        <f>IF(C194&gt;Inf.!$I$10,"",VLOOKUP(A194,Q1.SL!B:F,2,FALSE))</f>
        <v/>
      </c>
      <c r="E194" s="36" t="str">
        <f>IF(C194&gt;Inf.!$I$10,"",VLOOKUP(A194,Q1.SL!B:F,3,FALSE))</f>
        <v/>
      </c>
      <c r="F194" s="20" t="str">
        <f>IF(C194&gt;Inf.!$I$10,"",VLOOKUP(A194,Q1.SL!B:F,4,FALSE))</f>
        <v/>
      </c>
      <c r="G194" s="20" t="str">
        <f>IF(C194&gt;Inf.!$I$10,"",VLOOKUP(A194,Q1.SL!B:F,5,FALSE))</f>
        <v/>
      </c>
      <c r="H194" s="50"/>
      <c r="I194" s="50"/>
      <c r="J194" s="51"/>
      <c r="K194" s="50"/>
      <c r="L194" s="12" t="str">
        <f>IFERROR(IF(C194&gt;Inf.!$I$10,"",I194),"")</f>
        <v/>
      </c>
      <c r="M194" s="8" t="str">
        <f>IFERROR(IF(Inf.!$C$10="Onsight",IF(L194="TOP",10^7+(10-J194)+(3-K194)*10,L194*10^5+(3-K194)*10),IF(L194="TOP",10^7+(3-K194)*10,L194*10^5+(3-K194)*10)),"")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IFERROR(N194*100+Rec.!I187,"")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IF(Rec.!H188&gt;0,COUNT(Rec.!H$2:H188),"")</f>
        <v/>
      </c>
      <c r="D195" s="36" t="str">
        <f>IF(C195&gt;Inf.!$I$10,"",VLOOKUP(A195,Q1.SL!B:F,2,FALSE))</f>
        <v/>
      </c>
      <c r="E195" s="36" t="str">
        <f>IF(C195&gt;Inf.!$I$10,"",VLOOKUP(A195,Q1.SL!B:F,3,FALSE))</f>
        <v/>
      </c>
      <c r="F195" s="20" t="str">
        <f>IF(C195&gt;Inf.!$I$10,"",VLOOKUP(A195,Q1.SL!B:F,4,FALSE))</f>
        <v/>
      </c>
      <c r="G195" s="20" t="str">
        <f>IF(C195&gt;Inf.!$I$10,"",VLOOKUP(A195,Q1.SL!B:F,5,FALSE))</f>
        <v/>
      </c>
      <c r="H195" s="50"/>
      <c r="I195" s="50"/>
      <c r="J195" s="51"/>
      <c r="K195" s="50"/>
      <c r="L195" s="12" t="str">
        <f>IFERROR(IF(C195&gt;Inf.!$I$10,"",I195),"")</f>
        <v/>
      </c>
      <c r="M195" s="8" t="str">
        <f>IFERROR(IF(Inf.!$C$10="Onsight",IF(L195="TOP",10^7+(10-J195)+(3-K195)*10,L195*10^5+(3-K195)*10),IF(L195="TOP",10^7+(3-K195)*10,L195*10^5+(3-K195)*10)),"")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IFERROR(N195*100+Rec.!I188,"")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IF(Rec.!H189&gt;0,COUNT(Rec.!H$2:H189),"")</f>
        <v/>
      </c>
      <c r="D196" s="36" t="str">
        <f>IF(C196&gt;Inf.!$I$10,"",VLOOKUP(A196,Q1.SL!B:F,2,FALSE))</f>
        <v/>
      </c>
      <c r="E196" s="36" t="str">
        <f>IF(C196&gt;Inf.!$I$10,"",VLOOKUP(A196,Q1.SL!B:F,3,FALSE))</f>
        <v/>
      </c>
      <c r="F196" s="20" t="str">
        <f>IF(C196&gt;Inf.!$I$10,"",VLOOKUP(A196,Q1.SL!B:F,4,FALSE))</f>
        <v/>
      </c>
      <c r="G196" s="20" t="str">
        <f>IF(C196&gt;Inf.!$I$10,"",VLOOKUP(A196,Q1.SL!B:F,5,FALSE))</f>
        <v/>
      </c>
      <c r="H196" s="50"/>
      <c r="I196" s="50"/>
      <c r="J196" s="51"/>
      <c r="K196" s="50"/>
      <c r="L196" s="12" t="str">
        <f>IFERROR(IF(C196&gt;Inf.!$I$10,"",I196),"")</f>
        <v/>
      </c>
      <c r="M196" s="8" t="str">
        <f>IFERROR(IF(Inf.!$C$10="Onsight",IF(L196="TOP",10^7+(10-J196)+(3-K196)*10,L196*10^5+(3-K196)*10),IF(L196="TOP",10^7+(3-K196)*10,L196*10^5+(3-K196)*10)),"")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IFERROR(N196*100+Rec.!I189,"")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IF(Rec.!H190&gt;0,COUNT(Rec.!H$2:H190),"")</f>
        <v/>
      </c>
      <c r="D197" s="36" t="str">
        <f>IF(C197&gt;Inf.!$I$10,"",VLOOKUP(A197,Q1.SL!B:F,2,FALSE))</f>
        <v/>
      </c>
      <c r="E197" s="36" t="str">
        <f>IF(C197&gt;Inf.!$I$10,"",VLOOKUP(A197,Q1.SL!B:F,3,FALSE))</f>
        <v/>
      </c>
      <c r="F197" s="20" t="str">
        <f>IF(C197&gt;Inf.!$I$10,"",VLOOKUP(A197,Q1.SL!B:F,4,FALSE))</f>
        <v/>
      </c>
      <c r="G197" s="20" t="str">
        <f>IF(C197&gt;Inf.!$I$10,"",VLOOKUP(A197,Q1.SL!B:F,5,FALSE))</f>
        <v/>
      </c>
      <c r="H197" s="50"/>
      <c r="I197" s="50"/>
      <c r="J197" s="51"/>
      <c r="K197" s="50"/>
      <c r="L197" s="12" t="str">
        <f>IFERROR(IF(C197&gt;Inf.!$I$10,"",I197),"")</f>
        <v/>
      </c>
      <c r="M197" s="8" t="str">
        <f>IFERROR(IF(Inf.!$C$10="Onsight",IF(L197="TOP",10^7+(10-J197)+(3-K197)*10,L197*10^5+(3-K197)*10),IF(L197="TOP",10^7+(3-K197)*10,L197*10^5+(3-K197)*10)),"")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IFERROR(N197*100+Rec.!I190,"")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IF(Rec.!H191&gt;0,COUNT(Rec.!H$2:H191),"")</f>
        <v/>
      </c>
      <c r="D198" s="36" t="str">
        <f>IF(C198&gt;Inf.!$I$10,"",VLOOKUP(A198,Q1.SL!B:F,2,FALSE))</f>
        <v/>
      </c>
      <c r="E198" s="36" t="str">
        <f>IF(C198&gt;Inf.!$I$10,"",VLOOKUP(A198,Q1.SL!B:F,3,FALSE))</f>
        <v/>
      </c>
      <c r="F198" s="20" t="str">
        <f>IF(C198&gt;Inf.!$I$10,"",VLOOKUP(A198,Q1.SL!B:F,4,FALSE))</f>
        <v/>
      </c>
      <c r="G198" s="20" t="str">
        <f>IF(C198&gt;Inf.!$I$10,"",VLOOKUP(A198,Q1.SL!B:F,5,FALSE))</f>
        <v/>
      </c>
      <c r="H198" s="50"/>
      <c r="I198" s="50"/>
      <c r="J198" s="51"/>
      <c r="K198" s="50"/>
      <c r="L198" s="12" t="str">
        <f>IFERROR(IF(C198&gt;Inf.!$I$10,"",I198),"")</f>
        <v/>
      </c>
      <c r="M198" s="8" t="str">
        <f>IFERROR(IF(Inf.!$C$10="Onsight",IF(L198="TOP",10^7+(10-J198)+(3-K198)*10,L198*10^5+(3-K198)*10),IF(L198="TOP",10^7+(3-K198)*10,L198*10^5+(3-K198)*10)),"")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IFERROR(N198*100+Rec.!I191,"")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IF(Rec.!H192&gt;0,COUNT(Rec.!H$2:H192),"")</f>
        <v/>
      </c>
      <c r="D199" s="36" t="str">
        <f>IF(C199&gt;Inf.!$I$10,"",VLOOKUP(A199,Q1.SL!B:F,2,FALSE))</f>
        <v/>
      </c>
      <c r="E199" s="36" t="str">
        <f>IF(C199&gt;Inf.!$I$10,"",VLOOKUP(A199,Q1.SL!B:F,3,FALSE))</f>
        <v/>
      </c>
      <c r="F199" s="20" t="str">
        <f>IF(C199&gt;Inf.!$I$10,"",VLOOKUP(A199,Q1.SL!B:F,4,FALSE))</f>
        <v/>
      </c>
      <c r="G199" s="20" t="str">
        <f>IF(C199&gt;Inf.!$I$10,"",VLOOKUP(A199,Q1.SL!B:F,5,FALSE))</f>
        <v/>
      </c>
      <c r="H199" s="50"/>
      <c r="I199" s="50"/>
      <c r="J199" s="51"/>
      <c r="K199" s="50"/>
      <c r="L199" s="12" t="str">
        <f>IFERROR(IF(C199&gt;Inf.!$I$10,"",I199),"")</f>
        <v/>
      </c>
      <c r="M199" s="8" t="str">
        <f>IFERROR(IF(Inf.!$C$10="Onsight",IF(L199="TOP",10^7+(10-J199)+(3-K199)*10,L199*10^5+(3-K199)*10),IF(L199="TOP",10^7+(3-K199)*10,L199*10^5+(3-K199)*10)),"")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IFERROR(N199*100+Rec.!I192,"")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IF(Rec.!H193&gt;0,COUNT(Rec.!H$2:H193),"")</f>
        <v/>
      </c>
      <c r="D200" s="36" t="str">
        <f>IF(C200&gt;Inf.!$I$10,"",VLOOKUP(A200,Q1.SL!B:F,2,FALSE))</f>
        <v/>
      </c>
      <c r="E200" s="36" t="str">
        <f>IF(C200&gt;Inf.!$I$10,"",VLOOKUP(A200,Q1.SL!B:F,3,FALSE))</f>
        <v/>
      </c>
      <c r="F200" s="20" t="str">
        <f>IF(C200&gt;Inf.!$I$10,"",VLOOKUP(A200,Q1.SL!B:F,4,FALSE))</f>
        <v/>
      </c>
      <c r="G200" s="20" t="str">
        <f>IF(C200&gt;Inf.!$I$10,"",VLOOKUP(A200,Q1.SL!B:F,5,FALSE))</f>
        <v/>
      </c>
      <c r="H200" s="50"/>
      <c r="I200" s="50"/>
      <c r="J200" s="51"/>
      <c r="K200" s="50"/>
      <c r="L200" s="12" t="str">
        <f>IFERROR(IF(C200&gt;Inf.!$I$10,"",I200),"")</f>
        <v/>
      </c>
      <c r="M200" s="8" t="str">
        <f>IFERROR(IF(Inf.!$C$10="Onsight",IF(L200="TOP",10^7+(10-J200)+(3-K200)*10,L200*10^5+(3-K200)*10),IF(L200="TOP",10^7+(3-K200)*10,L200*10^5+(3-K200)*10)),"")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IFERROR(N200*100+Rec.!I193,"")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t="shared" ref="B201:B264" si="12">P201</f>
        <v/>
      </c>
      <c r="C201" s="20" t="str">
        <f>IF(Rec.!H194&gt;0,COUNT(Rec.!H$2:H194),"")</f>
        <v/>
      </c>
      <c r="D201" s="36" t="str">
        <f>IF(C201&gt;Inf.!$I$10,"",VLOOKUP(A201,Q1.SL!B:F,2,FALSE))</f>
        <v/>
      </c>
      <c r="E201" s="36" t="str">
        <f>IF(C201&gt;Inf.!$I$10,"",VLOOKUP(A201,Q1.SL!B:F,3,FALSE))</f>
        <v/>
      </c>
      <c r="F201" s="20" t="str">
        <f>IF(C201&gt;Inf.!$I$10,"",VLOOKUP(A201,Q1.SL!B:F,4,FALSE))</f>
        <v/>
      </c>
      <c r="G201" s="20" t="str">
        <f>IF(C201&gt;Inf.!$I$10,"",VLOOKUP(A201,Q1.SL!B:F,5,FALSE))</f>
        <v/>
      </c>
      <c r="H201" s="50"/>
      <c r="I201" s="50"/>
      <c r="J201" s="51"/>
      <c r="K201" s="50"/>
      <c r="L201" s="12" t="str">
        <f>IFERROR(IF(C201&gt;Inf.!$I$10,"",I201),"")</f>
        <v/>
      </c>
      <c r="M201" s="8" t="str">
        <f>IFERROR(IF(Inf.!$C$10="Onsight",IF(L201="TOP",10^7+(10-J201)+(3-K201)*10,L201*10^5+(3-K201)*10),IF(L201="TOP",10^7+(3-K201)*10,L201*10^5+(3-K201)*10)),"")</f>
        <v/>
      </c>
      <c r="N201" s="8" t="str">
        <f t="shared" ref="N201:N264" si="13">IFERROR(RANK(M201,M:M,0),"")</f>
        <v/>
      </c>
      <c r="O201" s="8" t="str">
        <f>IFERROR(N201*100+Rec.!I194,"")</f>
        <v/>
      </c>
      <c r="P201" s="8" t="str">
        <f t="shared" ref="P201:P264" si="14">IFERROR(RANK(O201,O:O,1),"")</f>
        <v/>
      </c>
    </row>
    <row r="202" spans="1:16" ht="21.95" customHeight="1">
      <c r="A202" s="8" t="str">
        <f t="shared" ref="A202:A265" si="15">IFERROR(IF(C202&gt;ROUNDUP(MAX(C:C)/4,0),C202-ROUNDUP(MAX(C:C)/4,0),C202+3*ROUNDUP(MAX(C:C)/4,0)-IF(MOD(MAX(C:C),4)=0,0,IF(MOD(MAX(C:C),4)=1,3,IF(MOD(MAX(C:C),4)=2,2,IF(MOD(MAX(C:C),4)=3,1))))),"")</f>
        <v/>
      </c>
      <c r="B202" s="8" t="str">
        <f t="shared" si="12"/>
        <v/>
      </c>
      <c r="C202" s="20" t="str">
        <f>IF(Rec.!H195&gt;0,COUNT(Rec.!H$2:H195),"")</f>
        <v/>
      </c>
      <c r="D202" s="36" t="str">
        <f>IF(C202&gt;Inf.!$I$10,"",VLOOKUP(A202,Q1.SL!B:F,2,FALSE))</f>
        <v/>
      </c>
      <c r="E202" s="36" t="str">
        <f>IF(C202&gt;Inf.!$I$10,"",VLOOKUP(A202,Q1.SL!B:F,3,FALSE))</f>
        <v/>
      </c>
      <c r="F202" s="20" t="str">
        <f>IF(C202&gt;Inf.!$I$10,"",VLOOKUP(A202,Q1.SL!B:F,4,FALSE))</f>
        <v/>
      </c>
      <c r="G202" s="20" t="str">
        <f>IF(C202&gt;Inf.!$I$10,"",VLOOKUP(A202,Q1.SL!B:F,5,FALSE))</f>
        <v/>
      </c>
      <c r="H202" s="50"/>
      <c r="I202" s="50"/>
      <c r="J202" s="51"/>
      <c r="K202" s="50"/>
      <c r="L202" s="12" t="str">
        <f>IFERROR(IF(C202&gt;Inf.!$I$10,"",I202),"")</f>
        <v/>
      </c>
      <c r="M202" s="8" t="str">
        <f>IFERROR(IF(Inf.!$C$10="Onsight",IF(L202="TOP",10^7+(10-J202)+(3-K202)*10,L202*10^5+(3-K202)*10),IF(L202="TOP",10^7+(3-K202)*10,L202*10^5+(3-K202)*10)),"")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IFERROR(N202*100+Rec.!I195,"")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IF(Rec.!H196&gt;0,COUNT(Rec.!H$2:H196),"")</f>
        <v/>
      </c>
      <c r="D203" s="36" t="str">
        <f>IF(C203&gt;Inf.!$I$10,"",VLOOKUP(A203,Q1.SL!B:F,2,FALSE))</f>
        <v/>
      </c>
      <c r="E203" s="36" t="str">
        <f>IF(C203&gt;Inf.!$I$10,"",VLOOKUP(A203,Q1.SL!B:F,3,FALSE))</f>
        <v/>
      </c>
      <c r="F203" s="20" t="str">
        <f>IF(C203&gt;Inf.!$I$10,"",VLOOKUP(A203,Q1.SL!B:F,4,FALSE))</f>
        <v/>
      </c>
      <c r="G203" s="20" t="str">
        <f>IF(C203&gt;Inf.!$I$10,"",VLOOKUP(A203,Q1.SL!B:F,5,FALSE))</f>
        <v/>
      </c>
      <c r="H203" s="50"/>
      <c r="I203" s="50"/>
      <c r="J203" s="51"/>
      <c r="K203" s="50"/>
      <c r="L203" s="12" t="str">
        <f>IFERROR(IF(C203&gt;Inf.!$I$10,"",I203),"")</f>
        <v/>
      </c>
      <c r="M203" s="8" t="str">
        <f>IFERROR(IF(Inf.!$C$10="Onsight",IF(L203="TOP",10^7+(10-J203)+(3-K203)*10,L203*10^5+(3-K203)*10),IF(L203="TOP",10^7+(3-K203)*10,L203*10^5+(3-K203)*10)),"")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IFERROR(N203*100+Rec.!I196,"")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IF(Rec.!H197&gt;0,COUNT(Rec.!H$2:H197),"")</f>
        <v/>
      </c>
      <c r="D204" s="36" t="str">
        <f>IF(C204&gt;Inf.!$I$10,"",VLOOKUP(A204,Q1.SL!B:F,2,FALSE))</f>
        <v/>
      </c>
      <c r="E204" s="36" t="str">
        <f>IF(C204&gt;Inf.!$I$10,"",VLOOKUP(A204,Q1.SL!B:F,3,FALSE))</f>
        <v/>
      </c>
      <c r="F204" s="20" t="str">
        <f>IF(C204&gt;Inf.!$I$10,"",VLOOKUP(A204,Q1.SL!B:F,4,FALSE))</f>
        <v/>
      </c>
      <c r="G204" s="20" t="str">
        <f>IF(C204&gt;Inf.!$I$10,"",VLOOKUP(A204,Q1.SL!B:F,5,FALSE))</f>
        <v/>
      </c>
      <c r="H204" s="50"/>
      <c r="I204" s="50"/>
      <c r="J204" s="51"/>
      <c r="K204" s="50"/>
      <c r="L204" s="12" t="str">
        <f>IFERROR(IF(C204&gt;Inf.!$I$10,"",I204),"")</f>
        <v/>
      </c>
      <c r="M204" s="8" t="str">
        <f>IFERROR(IF(Inf.!$C$10="Onsight",IF(L204="TOP",10^7+(10-J204)+(3-K204)*10,L204*10^5+(3-K204)*10),IF(L204="TOP",10^7+(3-K204)*10,L204*10^5+(3-K204)*10)),"")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IFERROR(N204*100+Rec.!I197,"")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IF(Rec.!H198&gt;0,COUNT(Rec.!H$2:H198),"")</f>
        <v/>
      </c>
      <c r="D205" s="36" t="str">
        <f>IF(C205&gt;Inf.!$I$10,"",VLOOKUP(A205,Q1.SL!B:F,2,FALSE))</f>
        <v/>
      </c>
      <c r="E205" s="36" t="str">
        <f>IF(C205&gt;Inf.!$I$10,"",VLOOKUP(A205,Q1.SL!B:F,3,FALSE))</f>
        <v/>
      </c>
      <c r="F205" s="20" t="str">
        <f>IF(C205&gt;Inf.!$I$10,"",VLOOKUP(A205,Q1.SL!B:F,4,FALSE))</f>
        <v/>
      </c>
      <c r="G205" s="20" t="str">
        <f>IF(C205&gt;Inf.!$I$10,"",VLOOKUP(A205,Q1.SL!B:F,5,FALSE))</f>
        <v/>
      </c>
      <c r="H205" s="50"/>
      <c r="I205" s="50"/>
      <c r="J205" s="51"/>
      <c r="K205" s="50"/>
      <c r="L205" s="12" t="str">
        <f>IFERROR(IF(C205&gt;Inf.!$I$10,"",I205),"")</f>
        <v/>
      </c>
      <c r="M205" s="8" t="str">
        <f>IFERROR(IF(Inf.!$C$10="Onsight",IF(L205="TOP",10^7+(10-J205)+(3-K205)*10,L205*10^5+(3-K205)*10),IF(L205="TOP",10^7+(3-K205)*10,L205*10^5+(3-K205)*10)),"")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IFERROR(N205*100+Rec.!I198,"")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IF(Rec.!H199&gt;0,COUNT(Rec.!H$2:H199),"")</f>
        <v/>
      </c>
      <c r="D206" s="36" t="str">
        <f>IF(C206&gt;Inf.!$I$10,"",VLOOKUP(A206,Q1.SL!B:F,2,FALSE))</f>
        <v/>
      </c>
      <c r="E206" s="36" t="str">
        <f>IF(C206&gt;Inf.!$I$10,"",VLOOKUP(A206,Q1.SL!B:F,3,FALSE))</f>
        <v/>
      </c>
      <c r="F206" s="20" t="str">
        <f>IF(C206&gt;Inf.!$I$10,"",VLOOKUP(A206,Q1.SL!B:F,4,FALSE))</f>
        <v/>
      </c>
      <c r="G206" s="20" t="str">
        <f>IF(C206&gt;Inf.!$I$10,"",VLOOKUP(A206,Q1.SL!B:F,5,FALSE))</f>
        <v/>
      </c>
      <c r="H206" s="50"/>
      <c r="I206" s="50"/>
      <c r="J206" s="51"/>
      <c r="K206" s="50"/>
      <c r="L206" s="12" t="str">
        <f>IFERROR(IF(C206&gt;Inf.!$I$10,"",I206),"")</f>
        <v/>
      </c>
      <c r="M206" s="8" t="str">
        <f>IFERROR(IF(Inf.!$C$10="Onsight",IF(L206="TOP",10^7+(10-J206)+(3-K206)*10,L206*10^5+(3-K206)*10),IF(L206="TOP",10^7+(3-K206)*10,L206*10^5+(3-K206)*10)),"")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IFERROR(N206*100+Rec.!I199,"")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IF(Rec.!H200&gt;0,COUNT(Rec.!H$2:H200),"")</f>
        <v/>
      </c>
      <c r="D207" s="36" t="str">
        <f>IF(C207&gt;Inf.!$I$10,"",VLOOKUP(A207,Q1.SL!B:F,2,FALSE))</f>
        <v/>
      </c>
      <c r="E207" s="36" t="str">
        <f>IF(C207&gt;Inf.!$I$10,"",VLOOKUP(A207,Q1.SL!B:F,3,FALSE))</f>
        <v/>
      </c>
      <c r="F207" s="20" t="str">
        <f>IF(C207&gt;Inf.!$I$10,"",VLOOKUP(A207,Q1.SL!B:F,4,FALSE))</f>
        <v/>
      </c>
      <c r="G207" s="20" t="str">
        <f>IF(C207&gt;Inf.!$I$10,"",VLOOKUP(A207,Q1.SL!B:F,5,FALSE))</f>
        <v/>
      </c>
      <c r="H207" s="50"/>
      <c r="I207" s="50"/>
      <c r="J207" s="51"/>
      <c r="K207" s="50"/>
      <c r="L207" s="12" t="str">
        <f>IFERROR(IF(C207&gt;Inf.!$I$10,"",I207),"")</f>
        <v/>
      </c>
      <c r="M207" s="8" t="str">
        <f>IFERROR(IF(Inf.!$C$10="Onsight",IF(L207="TOP",10^7+(10-J207)+(3-K207)*10,L207*10^5+(3-K207)*10),IF(L207="TOP",10^7+(3-K207)*10,L207*10^5+(3-K207)*10)),"")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IFERROR(N207*100+Rec.!I200,"")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IF(Rec.!H201&gt;0,COUNT(Rec.!H$2:H201),"")</f>
        <v/>
      </c>
      <c r="D208" s="36" t="str">
        <f>IF(C208&gt;Inf.!$I$10,"",VLOOKUP(A208,Q1.SL!B:F,2,FALSE))</f>
        <v/>
      </c>
      <c r="E208" s="36" t="str">
        <f>IF(C208&gt;Inf.!$I$10,"",VLOOKUP(A208,Q1.SL!B:F,3,FALSE))</f>
        <v/>
      </c>
      <c r="F208" s="20" t="str">
        <f>IF(C208&gt;Inf.!$I$10,"",VLOOKUP(A208,Q1.SL!B:F,4,FALSE))</f>
        <v/>
      </c>
      <c r="G208" s="20" t="str">
        <f>IF(C208&gt;Inf.!$I$10,"",VLOOKUP(A208,Q1.SL!B:F,5,FALSE))</f>
        <v/>
      </c>
      <c r="H208" s="50"/>
      <c r="I208" s="50"/>
      <c r="J208" s="51"/>
      <c r="K208" s="50"/>
      <c r="L208" s="12" t="str">
        <f>IFERROR(IF(C208&gt;Inf.!$I$10,"",I208),"")</f>
        <v/>
      </c>
      <c r="M208" s="8" t="str">
        <f>IFERROR(IF(Inf.!$C$10="Onsight",IF(L208="TOP",10^7+(10-J208)+(3-K208)*10,L208*10^5+(3-K208)*10),IF(L208="TOP",10^7+(3-K208)*10,L208*10^5+(3-K208)*10)),"")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IFERROR(N208*100+Rec.!I201,"")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IF(Rec.!H202&gt;0,COUNT(Rec.!H$2:H202),"")</f>
        <v/>
      </c>
      <c r="D209" s="36" t="str">
        <f>IF(C209&gt;Inf.!$I$10,"",VLOOKUP(A209,Q1.SL!B:F,2,FALSE))</f>
        <v/>
      </c>
      <c r="E209" s="36" t="str">
        <f>IF(C209&gt;Inf.!$I$10,"",VLOOKUP(A209,Q1.SL!B:F,3,FALSE))</f>
        <v/>
      </c>
      <c r="F209" s="20" t="str">
        <f>IF(C209&gt;Inf.!$I$10,"",VLOOKUP(A209,Q1.SL!B:F,4,FALSE))</f>
        <v/>
      </c>
      <c r="G209" s="20" t="str">
        <f>IF(C209&gt;Inf.!$I$10,"",VLOOKUP(A209,Q1.SL!B:F,5,FALSE))</f>
        <v/>
      </c>
      <c r="H209" s="50"/>
      <c r="I209" s="50"/>
      <c r="J209" s="51"/>
      <c r="K209" s="50"/>
      <c r="L209" s="12" t="str">
        <f>IFERROR(IF(C209&gt;Inf.!$I$10,"",I209),"")</f>
        <v/>
      </c>
      <c r="M209" s="8" t="str">
        <f>IFERROR(IF(Inf.!$C$10="Onsight",IF(L209="TOP",10^7+(10-J209)+(3-K209)*10,L209*10^5+(3-K209)*10),IF(L209="TOP",10^7+(3-K209)*10,L209*10^5+(3-K209)*10)),"")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IFERROR(N209*100+Rec.!I202,"")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IF(Rec.!H203&gt;0,COUNT(Rec.!H$2:H203),"")</f>
        <v/>
      </c>
      <c r="D210" s="36" t="str">
        <f>IF(C210&gt;Inf.!$I$10,"",VLOOKUP(A210,Q1.SL!B:F,2,FALSE))</f>
        <v/>
      </c>
      <c r="E210" s="36" t="str">
        <f>IF(C210&gt;Inf.!$I$10,"",VLOOKUP(A210,Q1.SL!B:F,3,FALSE))</f>
        <v/>
      </c>
      <c r="F210" s="20" t="str">
        <f>IF(C210&gt;Inf.!$I$10,"",VLOOKUP(A210,Q1.SL!B:F,4,FALSE))</f>
        <v/>
      </c>
      <c r="G210" s="20" t="str">
        <f>IF(C210&gt;Inf.!$I$10,"",VLOOKUP(A210,Q1.SL!B:F,5,FALSE))</f>
        <v/>
      </c>
      <c r="H210" s="50"/>
      <c r="I210" s="50"/>
      <c r="J210" s="51"/>
      <c r="K210" s="50"/>
      <c r="L210" s="12" t="str">
        <f>IFERROR(IF(C210&gt;Inf.!$I$10,"",I210),"")</f>
        <v/>
      </c>
      <c r="M210" s="8" t="str">
        <f>IFERROR(IF(Inf.!$C$10="Onsight",IF(L210="TOP",10^7+(10-J210)+(3-K210)*10,L210*10^5+(3-K210)*10),IF(L210="TOP",10^7+(3-K210)*10,L210*10^5+(3-K210)*10)),"")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IFERROR(N210*100+Rec.!I203,"")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IF(Rec.!H204&gt;0,COUNT(Rec.!H$2:H204),"")</f>
        <v/>
      </c>
      <c r="D211" s="36" t="str">
        <f>IF(C211&gt;Inf.!$I$10,"",VLOOKUP(A211,Q1.SL!B:F,2,FALSE))</f>
        <v/>
      </c>
      <c r="E211" s="36" t="str">
        <f>IF(C211&gt;Inf.!$I$10,"",VLOOKUP(A211,Q1.SL!B:F,3,FALSE))</f>
        <v/>
      </c>
      <c r="F211" s="20" t="str">
        <f>IF(C211&gt;Inf.!$I$10,"",VLOOKUP(A211,Q1.SL!B:F,4,FALSE))</f>
        <v/>
      </c>
      <c r="G211" s="20" t="str">
        <f>IF(C211&gt;Inf.!$I$10,"",VLOOKUP(A211,Q1.SL!B:F,5,FALSE))</f>
        <v/>
      </c>
      <c r="H211" s="50"/>
      <c r="I211" s="50"/>
      <c r="J211" s="51"/>
      <c r="K211" s="50"/>
      <c r="L211" s="12" t="str">
        <f>IFERROR(IF(C211&gt;Inf.!$I$10,"",I211),"")</f>
        <v/>
      </c>
      <c r="M211" s="8" t="str">
        <f>IFERROR(IF(Inf.!$C$10="Onsight",IF(L211="TOP",10^7+(10-J211)+(3-K211)*10,L211*10^5+(3-K211)*10),IF(L211="TOP",10^7+(3-K211)*10,L211*10^5+(3-K211)*10)),"")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IFERROR(N211*100+Rec.!I204,"")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IF(Rec.!H205&gt;0,COUNT(Rec.!H$2:H205),"")</f>
        <v/>
      </c>
      <c r="D212" s="36" t="str">
        <f>IF(C212&gt;Inf.!$I$10,"",VLOOKUP(A212,Q1.SL!B:F,2,FALSE))</f>
        <v/>
      </c>
      <c r="E212" s="36" t="str">
        <f>IF(C212&gt;Inf.!$I$10,"",VLOOKUP(A212,Q1.SL!B:F,3,FALSE))</f>
        <v/>
      </c>
      <c r="F212" s="20" t="str">
        <f>IF(C212&gt;Inf.!$I$10,"",VLOOKUP(A212,Q1.SL!B:F,4,FALSE))</f>
        <v/>
      </c>
      <c r="G212" s="20" t="str">
        <f>IF(C212&gt;Inf.!$I$10,"",VLOOKUP(A212,Q1.SL!B:F,5,FALSE))</f>
        <v/>
      </c>
      <c r="H212" s="50"/>
      <c r="I212" s="50"/>
      <c r="J212" s="51"/>
      <c r="K212" s="50"/>
      <c r="L212" s="12" t="str">
        <f>IFERROR(IF(C212&gt;Inf.!$I$10,"",I212),"")</f>
        <v/>
      </c>
      <c r="M212" s="8" t="str">
        <f>IFERROR(IF(Inf.!$C$10="Onsight",IF(L212="TOP",10^7+(10-J212)+(3-K212)*10,L212*10^5+(3-K212)*10),IF(L212="TOP",10^7+(3-K212)*10,L212*10^5+(3-K212)*10)),"")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IFERROR(N212*100+Rec.!I205,"")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IF(Rec.!H206&gt;0,COUNT(Rec.!H$2:H206),"")</f>
        <v/>
      </c>
      <c r="D213" s="36" t="str">
        <f>IF(C213&gt;Inf.!$I$10,"",VLOOKUP(A213,Q1.SL!B:F,2,FALSE))</f>
        <v/>
      </c>
      <c r="E213" s="36" t="str">
        <f>IF(C213&gt;Inf.!$I$10,"",VLOOKUP(A213,Q1.SL!B:F,3,FALSE))</f>
        <v/>
      </c>
      <c r="F213" s="20" t="str">
        <f>IF(C213&gt;Inf.!$I$10,"",VLOOKUP(A213,Q1.SL!B:F,4,FALSE))</f>
        <v/>
      </c>
      <c r="G213" s="20" t="str">
        <f>IF(C213&gt;Inf.!$I$10,"",VLOOKUP(A213,Q1.SL!B:F,5,FALSE))</f>
        <v/>
      </c>
      <c r="H213" s="50"/>
      <c r="I213" s="50"/>
      <c r="J213" s="51"/>
      <c r="K213" s="50"/>
      <c r="L213" s="12" t="str">
        <f>IFERROR(IF(C213&gt;Inf.!$I$10,"",I213),"")</f>
        <v/>
      </c>
      <c r="M213" s="8" t="str">
        <f>IFERROR(IF(Inf.!$C$10="Onsight",IF(L213="TOP",10^7+(10-J213)+(3-K213)*10,L213*10^5+(3-K213)*10),IF(L213="TOP",10^7+(3-K213)*10,L213*10^5+(3-K213)*10)),"")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IFERROR(N213*100+Rec.!I206,"")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IF(Rec.!H207&gt;0,COUNT(Rec.!H$2:H207),"")</f>
        <v/>
      </c>
      <c r="D214" s="36" t="str">
        <f>IF(C214&gt;Inf.!$I$10,"",VLOOKUP(A214,Q1.SL!B:F,2,FALSE))</f>
        <v/>
      </c>
      <c r="E214" s="36" t="str">
        <f>IF(C214&gt;Inf.!$I$10,"",VLOOKUP(A214,Q1.SL!B:F,3,FALSE))</f>
        <v/>
      </c>
      <c r="F214" s="20" t="str">
        <f>IF(C214&gt;Inf.!$I$10,"",VLOOKUP(A214,Q1.SL!B:F,4,FALSE))</f>
        <v/>
      </c>
      <c r="G214" s="20" t="str">
        <f>IF(C214&gt;Inf.!$I$10,"",VLOOKUP(A214,Q1.SL!B:F,5,FALSE))</f>
        <v/>
      </c>
      <c r="H214" s="50"/>
      <c r="I214" s="50"/>
      <c r="J214" s="51"/>
      <c r="K214" s="50"/>
      <c r="L214" s="12" t="str">
        <f>IFERROR(IF(C214&gt;Inf.!$I$10,"",I214),"")</f>
        <v/>
      </c>
      <c r="M214" s="8" t="str">
        <f>IFERROR(IF(Inf.!$C$10="Onsight",IF(L214="TOP",10^7+(10-J214)+(3-K214)*10,L214*10^5+(3-K214)*10),IF(L214="TOP",10^7+(3-K214)*10,L214*10^5+(3-K214)*10)),"")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IFERROR(N214*100+Rec.!I207,"")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IF(Rec.!H208&gt;0,COUNT(Rec.!H$2:H208),"")</f>
        <v/>
      </c>
      <c r="D215" s="36" t="str">
        <f>IF(C215&gt;Inf.!$I$10,"",VLOOKUP(A215,Q1.SL!B:F,2,FALSE))</f>
        <v/>
      </c>
      <c r="E215" s="36" t="str">
        <f>IF(C215&gt;Inf.!$I$10,"",VLOOKUP(A215,Q1.SL!B:F,3,FALSE))</f>
        <v/>
      </c>
      <c r="F215" s="20" t="str">
        <f>IF(C215&gt;Inf.!$I$10,"",VLOOKUP(A215,Q1.SL!B:F,4,FALSE))</f>
        <v/>
      </c>
      <c r="G215" s="20" t="str">
        <f>IF(C215&gt;Inf.!$I$10,"",VLOOKUP(A215,Q1.SL!B:F,5,FALSE))</f>
        <v/>
      </c>
      <c r="H215" s="50"/>
      <c r="I215" s="50"/>
      <c r="J215" s="51"/>
      <c r="K215" s="50"/>
      <c r="L215" s="12" t="str">
        <f>IFERROR(IF(C215&gt;Inf.!$I$10,"",I215),"")</f>
        <v/>
      </c>
      <c r="M215" s="8" t="str">
        <f>IFERROR(IF(Inf.!$C$10="Onsight",IF(L215="TOP",10^7+(10-J215)+(3-K215)*10,L215*10^5+(3-K215)*10),IF(L215="TOP",10^7+(3-K215)*10,L215*10^5+(3-K215)*10)),"")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IFERROR(N215*100+Rec.!I208,"")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IF(Rec.!H209&gt;0,COUNT(Rec.!H$2:H209),"")</f>
        <v/>
      </c>
      <c r="D216" s="36" t="str">
        <f>IF(C216&gt;Inf.!$I$10,"",VLOOKUP(A216,Q1.SL!B:F,2,FALSE))</f>
        <v/>
      </c>
      <c r="E216" s="36" t="str">
        <f>IF(C216&gt;Inf.!$I$10,"",VLOOKUP(A216,Q1.SL!B:F,3,FALSE))</f>
        <v/>
      </c>
      <c r="F216" s="20" t="str">
        <f>IF(C216&gt;Inf.!$I$10,"",VLOOKUP(A216,Q1.SL!B:F,4,FALSE))</f>
        <v/>
      </c>
      <c r="G216" s="20" t="str">
        <f>IF(C216&gt;Inf.!$I$10,"",VLOOKUP(A216,Q1.SL!B:F,5,FALSE))</f>
        <v/>
      </c>
      <c r="H216" s="50"/>
      <c r="I216" s="50"/>
      <c r="J216" s="51"/>
      <c r="K216" s="50"/>
      <c r="L216" s="12" t="str">
        <f>IFERROR(IF(C216&gt;Inf.!$I$10,"",I216),"")</f>
        <v/>
      </c>
      <c r="M216" s="8" t="str">
        <f>IFERROR(IF(Inf.!$C$10="Onsight",IF(L216="TOP",10^7+(10-J216)+(3-K216)*10,L216*10^5+(3-K216)*10),IF(L216="TOP",10^7+(3-K216)*10,L216*10^5+(3-K216)*10)),"")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IFERROR(N216*100+Rec.!I209,"")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IF(Rec.!H210&gt;0,COUNT(Rec.!H$2:H210),"")</f>
        <v/>
      </c>
      <c r="D217" s="36" t="str">
        <f>IF(C217&gt;Inf.!$I$10,"",VLOOKUP(A217,Q1.SL!B:F,2,FALSE))</f>
        <v/>
      </c>
      <c r="E217" s="36" t="str">
        <f>IF(C217&gt;Inf.!$I$10,"",VLOOKUP(A217,Q1.SL!B:F,3,FALSE))</f>
        <v/>
      </c>
      <c r="F217" s="20" t="str">
        <f>IF(C217&gt;Inf.!$I$10,"",VLOOKUP(A217,Q1.SL!B:F,4,FALSE))</f>
        <v/>
      </c>
      <c r="G217" s="20" t="str">
        <f>IF(C217&gt;Inf.!$I$10,"",VLOOKUP(A217,Q1.SL!B:F,5,FALSE))</f>
        <v/>
      </c>
      <c r="H217" s="50"/>
      <c r="I217" s="50"/>
      <c r="J217" s="51"/>
      <c r="K217" s="50"/>
      <c r="L217" s="12" t="str">
        <f>IFERROR(IF(C217&gt;Inf.!$I$10,"",I217),"")</f>
        <v/>
      </c>
      <c r="M217" s="8" t="str">
        <f>IFERROR(IF(Inf.!$C$10="Onsight",IF(L217="TOP",10^7+(10-J217)+(3-K217)*10,L217*10^5+(3-K217)*10),IF(L217="TOP",10^7+(3-K217)*10,L217*10^5+(3-K217)*10)),"")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IFERROR(N217*100+Rec.!I210,"")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IF(Rec.!H211&gt;0,COUNT(Rec.!H$2:H211),"")</f>
        <v/>
      </c>
      <c r="D218" s="36" t="str">
        <f>IF(C218&gt;Inf.!$I$10,"",VLOOKUP(A218,Q1.SL!B:F,2,FALSE))</f>
        <v/>
      </c>
      <c r="E218" s="36" t="str">
        <f>IF(C218&gt;Inf.!$I$10,"",VLOOKUP(A218,Q1.SL!B:F,3,FALSE))</f>
        <v/>
      </c>
      <c r="F218" s="20" t="str">
        <f>IF(C218&gt;Inf.!$I$10,"",VLOOKUP(A218,Q1.SL!B:F,4,FALSE))</f>
        <v/>
      </c>
      <c r="G218" s="20" t="str">
        <f>IF(C218&gt;Inf.!$I$10,"",VLOOKUP(A218,Q1.SL!B:F,5,FALSE))</f>
        <v/>
      </c>
      <c r="H218" s="50"/>
      <c r="I218" s="50"/>
      <c r="J218" s="51"/>
      <c r="K218" s="50"/>
      <c r="L218" s="12" t="str">
        <f>IFERROR(IF(C218&gt;Inf.!$I$10,"",I218),"")</f>
        <v/>
      </c>
      <c r="M218" s="8" t="str">
        <f>IFERROR(IF(Inf.!$C$10="Onsight",IF(L218="TOP",10^7+(10-J218)+(3-K218)*10,L218*10^5+(3-K218)*10),IF(L218="TOP",10^7+(3-K218)*10,L218*10^5+(3-K218)*10)),"")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IFERROR(N218*100+Rec.!I211,"")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IF(Rec.!H212&gt;0,COUNT(Rec.!H$2:H212),"")</f>
        <v/>
      </c>
      <c r="D219" s="36" t="str">
        <f>IF(C219&gt;Inf.!$I$10,"",VLOOKUP(A219,Q1.SL!B:F,2,FALSE))</f>
        <v/>
      </c>
      <c r="E219" s="36" t="str">
        <f>IF(C219&gt;Inf.!$I$10,"",VLOOKUP(A219,Q1.SL!B:F,3,FALSE))</f>
        <v/>
      </c>
      <c r="F219" s="20" t="str">
        <f>IF(C219&gt;Inf.!$I$10,"",VLOOKUP(A219,Q1.SL!B:F,4,FALSE))</f>
        <v/>
      </c>
      <c r="G219" s="20" t="str">
        <f>IF(C219&gt;Inf.!$I$10,"",VLOOKUP(A219,Q1.SL!B:F,5,FALSE))</f>
        <v/>
      </c>
      <c r="H219" s="50"/>
      <c r="I219" s="50"/>
      <c r="J219" s="51"/>
      <c r="K219" s="50"/>
      <c r="L219" s="12" t="str">
        <f>IFERROR(IF(C219&gt;Inf.!$I$10,"",I219),"")</f>
        <v/>
      </c>
      <c r="M219" s="8" t="str">
        <f>IFERROR(IF(Inf.!$C$10="Onsight",IF(L219="TOP",10^7+(10-J219)+(3-K219)*10,L219*10^5+(3-K219)*10),IF(L219="TOP",10^7+(3-K219)*10,L219*10^5+(3-K219)*10)),"")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IFERROR(N219*100+Rec.!I212,"")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IF(Rec.!H213&gt;0,COUNT(Rec.!H$2:H213),"")</f>
        <v/>
      </c>
      <c r="D220" s="36" t="str">
        <f>IF(C220&gt;Inf.!$I$10,"",VLOOKUP(A220,Q1.SL!B:F,2,FALSE))</f>
        <v/>
      </c>
      <c r="E220" s="36" t="str">
        <f>IF(C220&gt;Inf.!$I$10,"",VLOOKUP(A220,Q1.SL!B:F,3,FALSE))</f>
        <v/>
      </c>
      <c r="F220" s="20" t="str">
        <f>IF(C220&gt;Inf.!$I$10,"",VLOOKUP(A220,Q1.SL!B:F,4,FALSE))</f>
        <v/>
      </c>
      <c r="G220" s="20" t="str">
        <f>IF(C220&gt;Inf.!$I$10,"",VLOOKUP(A220,Q1.SL!B:F,5,FALSE))</f>
        <v/>
      </c>
      <c r="H220" s="50"/>
      <c r="I220" s="50"/>
      <c r="J220" s="51"/>
      <c r="K220" s="50"/>
      <c r="L220" s="12" t="str">
        <f>IFERROR(IF(C220&gt;Inf.!$I$10,"",I220),"")</f>
        <v/>
      </c>
      <c r="M220" s="8" t="str">
        <f>IFERROR(IF(Inf.!$C$10="Onsight",IF(L220="TOP",10^7+(10-J220)+(3-K220)*10,L220*10^5+(3-K220)*10),IF(L220="TOP",10^7+(3-K220)*10,L220*10^5+(3-K220)*10)),"")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IFERROR(N220*100+Rec.!I213,"")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IF(Rec.!H214&gt;0,COUNT(Rec.!H$2:H214),"")</f>
        <v/>
      </c>
      <c r="D221" s="36" t="str">
        <f>IF(C221&gt;Inf.!$I$10,"",VLOOKUP(A221,Q1.SL!B:F,2,FALSE))</f>
        <v/>
      </c>
      <c r="E221" s="36" t="str">
        <f>IF(C221&gt;Inf.!$I$10,"",VLOOKUP(A221,Q1.SL!B:F,3,FALSE))</f>
        <v/>
      </c>
      <c r="F221" s="20" t="str">
        <f>IF(C221&gt;Inf.!$I$10,"",VLOOKUP(A221,Q1.SL!B:F,4,FALSE))</f>
        <v/>
      </c>
      <c r="G221" s="20" t="str">
        <f>IF(C221&gt;Inf.!$I$10,"",VLOOKUP(A221,Q1.SL!B:F,5,FALSE))</f>
        <v/>
      </c>
      <c r="H221" s="50"/>
      <c r="I221" s="50"/>
      <c r="J221" s="51"/>
      <c r="K221" s="50"/>
      <c r="L221" s="12" t="str">
        <f>IFERROR(IF(C221&gt;Inf.!$I$10,"",I221),"")</f>
        <v/>
      </c>
      <c r="M221" s="8" t="str">
        <f>IFERROR(IF(Inf.!$C$10="Onsight",IF(L221="TOP",10^7+(10-J221)+(3-K221)*10,L221*10^5+(3-K221)*10),IF(L221="TOP",10^7+(3-K221)*10,L221*10^5+(3-K221)*10)),"")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IFERROR(N221*100+Rec.!I214,"")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IF(Rec.!H215&gt;0,COUNT(Rec.!H$2:H215),"")</f>
        <v/>
      </c>
      <c r="D222" s="36" t="str">
        <f>IF(C222&gt;Inf.!$I$10,"",VLOOKUP(A222,Q1.SL!B:F,2,FALSE))</f>
        <v/>
      </c>
      <c r="E222" s="36" t="str">
        <f>IF(C222&gt;Inf.!$I$10,"",VLOOKUP(A222,Q1.SL!B:F,3,FALSE))</f>
        <v/>
      </c>
      <c r="F222" s="20" t="str">
        <f>IF(C222&gt;Inf.!$I$10,"",VLOOKUP(A222,Q1.SL!B:F,4,FALSE))</f>
        <v/>
      </c>
      <c r="G222" s="20" t="str">
        <f>IF(C222&gt;Inf.!$I$10,"",VLOOKUP(A222,Q1.SL!B:F,5,FALSE))</f>
        <v/>
      </c>
      <c r="H222" s="50"/>
      <c r="I222" s="50"/>
      <c r="J222" s="51"/>
      <c r="K222" s="50"/>
      <c r="L222" s="12" t="str">
        <f>IFERROR(IF(C222&gt;Inf.!$I$10,"",I222),"")</f>
        <v/>
      </c>
      <c r="M222" s="8" t="str">
        <f>IFERROR(IF(Inf.!$C$10="Onsight",IF(L222="TOP",10^7+(10-J222)+(3-K222)*10,L222*10^5+(3-K222)*10),IF(L222="TOP",10^7+(3-K222)*10,L222*10^5+(3-K222)*10)),"")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IFERROR(N222*100+Rec.!I215,"")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IF(Rec.!H216&gt;0,COUNT(Rec.!H$2:H216),"")</f>
        <v/>
      </c>
      <c r="D223" s="36" t="str">
        <f>IF(C223&gt;Inf.!$I$10,"",VLOOKUP(A223,Q1.SL!B:F,2,FALSE))</f>
        <v/>
      </c>
      <c r="E223" s="36" t="str">
        <f>IF(C223&gt;Inf.!$I$10,"",VLOOKUP(A223,Q1.SL!B:F,3,FALSE))</f>
        <v/>
      </c>
      <c r="F223" s="20" t="str">
        <f>IF(C223&gt;Inf.!$I$10,"",VLOOKUP(A223,Q1.SL!B:F,4,FALSE))</f>
        <v/>
      </c>
      <c r="G223" s="20" t="str">
        <f>IF(C223&gt;Inf.!$I$10,"",VLOOKUP(A223,Q1.SL!B:F,5,FALSE))</f>
        <v/>
      </c>
      <c r="H223" s="50"/>
      <c r="I223" s="50"/>
      <c r="J223" s="51"/>
      <c r="K223" s="50"/>
      <c r="L223" s="12" t="str">
        <f>IFERROR(IF(C223&gt;Inf.!$I$10,"",I223),"")</f>
        <v/>
      </c>
      <c r="M223" s="8" t="str">
        <f>IFERROR(IF(Inf.!$C$10="Onsight",IF(L223="TOP",10^7+(10-J223)+(3-K223)*10,L223*10^5+(3-K223)*10),IF(L223="TOP",10^7+(3-K223)*10,L223*10^5+(3-K223)*10)),"")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IFERROR(N223*100+Rec.!I216,"")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IF(Rec.!H217&gt;0,COUNT(Rec.!H$2:H217),"")</f>
        <v/>
      </c>
      <c r="D224" s="36" t="str">
        <f>IF(C224&gt;Inf.!$I$10,"",VLOOKUP(A224,Q1.SL!B:F,2,FALSE))</f>
        <v/>
      </c>
      <c r="E224" s="36" t="str">
        <f>IF(C224&gt;Inf.!$I$10,"",VLOOKUP(A224,Q1.SL!B:F,3,FALSE))</f>
        <v/>
      </c>
      <c r="F224" s="20" t="str">
        <f>IF(C224&gt;Inf.!$I$10,"",VLOOKUP(A224,Q1.SL!B:F,4,FALSE))</f>
        <v/>
      </c>
      <c r="G224" s="20" t="str">
        <f>IF(C224&gt;Inf.!$I$10,"",VLOOKUP(A224,Q1.SL!B:F,5,FALSE))</f>
        <v/>
      </c>
      <c r="H224" s="50"/>
      <c r="I224" s="50"/>
      <c r="J224" s="51"/>
      <c r="K224" s="50"/>
      <c r="L224" s="12" t="str">
        <f>IFERROR(IF(C224&gt;Inf.!$I$10,"",I224),"")</f>
        <v/>
      </c>
      <c r="M224" s="8" t="str">
        <f>IFERROR(IF(Inf.!$C$10="Onsight",IF(L224="TOP",10^7+(10-J224)+(3-K224)*10,L224*10^5+(3-K224)*10),IF(L224="TOP",10^7+(3-K224)*10,L224*10^5+(3-K224)*10)),"")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IFERROR(N224*100+Rec.!I217,"")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IF(Rec.!H218&gt;0,COUNT(Rec.!H$2:H218),"")</f>
        <v/>
      </c>
      <c r="D225" s="36" t="str">
        <f>IF(C225&gt;Inf.!$I$10,"",VLOOKUP(A225,Q1.SL!B:F,2,FALSE))</f>
        <v/>
      </c>
      <c r="E225" s="36" t="str">
        <f>IF(C225&gt;Inf.!$I$10,"",VLOOKUP(A225,Q1.SL!B:F,3,FALSE))</f>
        <v/>
      </c>
      <c r="F225" s="20" t="str">
        <f>IF(C225&gt;Inf.!$I$10,"",VLOOKUP(A225,Q1.SL!B:F,4,FALSE))</f>
        <v/>
      </c>
      <c r="G225" s="20" t="str">
        <f>IF(C225&gt;Inf.!$I$10,"",VLOOKUP(A225,Q1.SL!B:F,5,FALSE))</f>
        <v/>
      </c>
      <c r="H225" s="50"/>
      <c r="I225" s="50"/>
      <c r="J225" s="51"/>
      <c r="K225" s="50"/>
      <c r="L225" s="12" t="str">
        <f>IFERROR(IF(C225&gt;Inf.!$I$10,"",I225),"")</f>
        <v/>
      </c>
      <c r="M225" s="8" t="str">
        <f>IFERROR(IF(Inf.!$C$10="Onsight",IF(L225="TOP",10^7+(10-J225)+(3-K225)*10,L225*10^5+(3-K225)*10),IF(L225="TOP",10^7+(3-K225)*10,L225*10^5+(3-K225)*10)),"")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IFERROR(N225*100+Rec.!I218,"")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IF(Rec.!H219&gt;0,COUNT(Rec.!H$2:H219),"")</f>
        <v/>
      </c>
      <c r="D226" s="36" t="str">
        <f>IF(C226&gt;Inf.!$I$10,"",VLOOKUP(A226,Q1.SL!B:F,2,FALSE))</f>
        <v/>
      </c>
      <c r="E226" s="36" t="str">
        <f>IF(C226&gt;Inf.!$I$10,"",VLOOKUP(A226,Q1.SL!B:F,3,FALSE))</f>
        <v/>
      </c>
      <c r="F226" s="20" t="str">
        <f>IF(C226&gt;Inf.!$I$10,"",VLOOKUP(A226,Q1.SL!B:F,4,FALSE))</f>
        <v/>
      </c>
      <c r="G226" s="20" t="str">
        <f>IF(C226&gt;Inf.!$I$10,"",VLOOKUP(A226,Q1.SL!B:F,5,FALSE))</f>
        <v/>
      </c>
      <c r="H226" s="50"/>
      <c r="I226" s="50"/>
      <c r="J226" s="51"/>
      <c r="K226" s="50"/>
      <c r="L226" s="12" t="str">
        <f>IFERROR(IF(C226&gt;Inf.!$I$10,"",I226),"")</f>
        <v/>
      </c>
      <c r="M226" s="8" t="str">
        <f>IFERROR(IF(Inf.!$C$10="Onsight",IF(L226="TOP",10^7+(10-J226)+(3-K226)*10,L226*10^5+(3-K226)*10),IF(L226="TOP",10^7+(3-K226)*10,L226*10^5+(3-K226)*10)),"")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IFERROR(N226*100+Rec.!I219,"")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IF(Rec.!H220&gt;0,COUNT(Rec.!H$2:H220),"")</f>
        <v/>
      </c>
      <c r="D227" s="36" t="str">
        <f>IF(C227&gt;Inf.!$I$10,"",VLOOKUP(A227,Q1.SL!B:F,2,FALSE))</f>
        <v/>
      </c>
      <c r="E227" s="36" t="str">
        <f>IF(C227&gt;Inf.!$I$10,"",VLOOKUP(A227,Q1.SL!B:F,3,FALSE))</f>
        <v/>
      </c>
      <c r="F227" s="20" t="str">
        <f>IF(C227&gt;Inf.!$I$10,"",VLOOKUP(A227,Q1.SL!B:F,4,FALSE))</f>
        <v/>
      </c>
      <c r="G227" s="20" t="str">
        <f>IF(C227&gt;Inf.!$I$10,"",VLOOKUP(A227,Q1.SL!B:F,5,FALSE))</f>
        <v/>
      </c>
      <c r="H227" s="50"/>
      <c r="I227" s="50"/>
      <c r="J227" s="51"/>
      <c r="K227" s="50"/>
      <c r="L227" s="12" t="str">
        <f>IFERROR(IF(C227&gt;Inf.!$I$10,"",I227),"")</f>
        <v/>
      </c>
      <c r="M227" s="8" t="str">
        <f>IFERROR(IF(Inf.!$C$10="Onsight",IF(L227="TOP",10^7+(10-J227)+(3-K227)*10,L227*10^5+(3-K227)*10),IF(L227="TOP",10^7+(3-K227)*10,L227*10^5+(3-K227)*10)),"")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IFERROR(N227*100+Rec.!I220,"")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IF(Rec.!H221&gt;0,COUNT(Rec.!H$2:H221),"")</f>
        <v/>
      </c>
      <c r="D228" s="36" t="str">
        <f>IF(C228&gt;Inf.!$I$10,"",VLOOKUP(A228,Q1.SL!B:F,2,FALSE))</f>
        <v/>
      </c>
      <c r="E228" s="36" t="str">
        <f>IF(C228&gt;Inf.!$I$10,"",VLOOKUP(A228,Q1.SL!B:F,3,FALSE))</f>
        <v/>
      </c>
      <c r="F228" s="20" t="str">
        <f>IF(C228&gt;Inf.!$I$10,"",VLOOKUP(A228,Q1.SL!B:F,4,FALSE))</f>
        <v/>
      </c>
      <c r="G228" s="20" t="str">
        <f>IF(C228&gt;Inf.!$I$10,"",VLOOKUP(A228,Q1.SL!B:F,5,FALSE))</f>
        <v/>
      </c>
      <c r="H228" s="50"/>
      <c r="I228" s="50"/>
      <c r="J228" s="51"/>
      <c r="K228" s="50"/>
      <c r="L228" s="12" t="str">
        <f>IFERROR(IF(C228&gt;Inf.!$I$10,"",I228),"")</f>
        <v/>
      </c>
      <c r="M228" s="8" t="str">
        <f>IFERROR(IF(Inf.!$C$10="Onsight",IF(L228="TOP",10^7+(10-J228)+(3-K228)*10,L228*10^5+(3-K228)*10),IF(L228="TOP",10^7+(3-K228)*10,L228*10^5+(3-K228)*10)),"")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IFERROR(N228*100+Rec.!I221,"")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IF(Rec.!H222&gt;0,COUNT(Rec.!H$2:H222),"")</f>
        <v/>
      </c>
      <c r="D229" s="36" t="str">
        <f>IF(C229&gt;Inf.!$I$10,"",VLOOKUP(A229,Q1.SL!B:F,2,FALSE))</f>
        <v/>
      </c>
      <c r="E229" s="36" t="str">
        <f>IF(C229&gt;Inf.!$I$10,"",VLOOKUP(A229,Q1.SL!B:F,3,FALSE))</f>
        <v/>
      </c>
      <c r="F229" s="20" t="str">
        <f>IF(C229&gt;Inf.!$I$10,"",VLOOKUP(A229,Q1.SL!B:F,4,FALSE))</f>
        <v/>
      </c>
      <c r="G229" s="20" t="str">
        <f>IF(C229&gt;Inf.!$I$10,"",VLOOKUP(A229,Q1.SL!B:F,5,FALSE))</f>
        <v/>
      </c>
      <c r="H229" s="50"/>
      <c r="I229" s="50"/>
      <c r="J229" s="51"/>
      <c r="K229" s="50"/>
      <c r="L229" s="12" t="str">
        <f>IFERROR(IF(C229&gt;Inf.!$I$10,"",I229),"")</f>
        <v/>
      </c>
      <c r="M229" s="8" t="str">
        <f>IFERROR(IF(Inf.!$C$10="Onsight",IF(L229="TOP",10^7+(10-J229)+(3-K229)*10,L229*10^5+(3-K229)*10),IF(L229="TOP",10^7+(3-K229)*10,L229*10^5+(3-K229)*10)),"")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IFERROR(N229*100+Rec.!I222,"")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IF(Rec.!H223&gt;0,COUNT(Rec.!H$2:H223),"")</f>
        <v/>
      </c>
      <c r="D230" s="36" t="str">
        <f>IF(C230&gt;Inf.!$I$10,"",VLOOKUP(A230,Q1.SL!B:F,2,FALSE))</f>
        <v/>
      </c>
      <c r="E230" s="36" t="str">
        <f>IF(C230&gt;Inf.!$I$10,"",VLOOKUP(A230,Q1.SL!B:F,3,FALSE))</f>
        <v/>
      </c>
      <c r="F230" s="20" t="str">
        <f>IF(C230&gt;Inf.!$I$10,"",VLOOKUP(A230,Q1.SL!B:F,4,FALSE))</f>
        <v/>
      </c>
      <c r="G230" s="20" t="str">
        <f>IF(C230&gt;Inf.!$I$10,"",VLOOKUP(A230,Q1.SL!B:F,5,FALSE))</f>
        <v/>
      </c>
      <c r="H230" s="50"/>
      <c r="I230" s="50"/>
      <c r="J230" s="51"/>
      <c r="K230" s="50"/>
      <c r="L230" s="12" t="str">
        <f>IFERROR(IF(C230&gt;Inf.!$I$10,"",I230),"")</f>
        <v/>
      </c>
      <c r="M230" s="8" t="str">
        <f>IFERROR(IF(Inf.!$C$10="Onsight",IF(L230="TOP",10^7+(10-J230)+(3-K230)*10,L230*10^5+(3-K230)*10),IF(L230="TOP",10^7+(3-K230)*10,L230*10^5+(3-K230)*10)),"")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IFERROR(N230*100+Rec.!I223,"")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IF(Rec.!H224&gt;0,COUNT(Rec.!H$2:H224),"")</f>
        <v/>
      </c>
      <c r="D231" s="36" t="str">
        <f>IF(C231&gt;Inf.!$I$10,"",VLOOKUP(A231,Q1.SL!B:F,2,FALSE))</f>
        <v/>
      </c>
      <c r="E231" s="36" t="str">
        <f>IF(C231&gt;Inf.!$I$10,"",VLOOKUP(A231,Q1.SL!B:F,3,FALSE))</f>
        <v/>
      </c>
      <c r="F231" s="20" t="str">
        <f>IF(C231&gt;Inf.!$I$10,"",VLOOKUP(A231,Q1.SL!B:F,4,FALSE))</f>
        <v/>
      </c>
      <c r="G231" s="20" t="str">
        <f>IF(C231&gt;Inf.!$I$10,"",VLOOKUP(A231,Q1.SL!B:F,5,FALSE))</f>
        <v/>
      </c>
      <c r="H231" s="50"/>
      <c r="I231" s="50"/>
      <c r="J231" s="51"/>
      <c r="K231" s="50"/>
      <c r="L231" s="12" t="str">
        <f>IFERROR(IF(C231&gt;Inf.!$I$10,"",I231),"")</f>
        <v/>
      </c>
      <c r="M231" s="8" t="str">
        <f>IFERROR(IF(Inf.!$C$10="Onsight",IF(L231="TOP",10^7+(10-J231)+(3-K231)*10,L231*10^5+(3-K231)*10),IF(L231="TOP",10^7+(3-K231)*10,L231*10^5+(3-K231)*10)),"")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IFERROR(N231*100+Rec.!I224,"")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IF(Rec.!H225&gt;0,COUNT(Rec.!H$2:H225),"")</f>
        <v/>
      </c>
      <c r="D232" s="36" t="str">
        <f>IF(C232&gt;Inf.!$I$10,"",VLOOKUP(A232,Q1.SL!B:F,2,FALSE))</f>
        <v/>
      </c>
      <c r="E232" s="36" t="str">
        <f>IF(C232&gt;Inf.!$I$10,"",VLOOKUP(A232,Q1.SL!B:F,3,FALSE))</f>
        <v/>
      </c>
      <c r="F232" s="20" t="str">
        <f>IF(C232&gt;Inf.!$I$10,"",VLOOKUP(A232,Q1.SL!B:F,4,FALSE))</f>
        <v/>
      </c>
      <c r="G232" s="20" t="str">
        <f>IF(C232&gt;Inf.!$I$10,"",VLOOKUP(A232,Q1.SL!B:F,5,FALSE))</f>
        <v/>
      </c>
      <c r="H232" s="50"/>
      <c r="I232" s="50"/>
      <c r="J232" s="51"/>
      <c r="K232" s="50"/>
      <c r="L232" s="12" t="str">
        <f>IFERROR(IF(C232&gt;Inf.!$I$10,"",I232),"")</f>
        <v/>
      </c>
      <c r="M232" s="8" t="str">
        <f>IFERROR(IF(Inf.!$C$10="Onsight",IF(L232="TOP",10^7+(10-J232)+(3-K232)*10,L232*10^5+(3-K232)*10),IF(L232="TOP",10^7+(3-K232)*10,L232*10^5+(3-K232)*10)),"")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IFERROR(N232*100+Rec.!I225,"")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IF(Rec.!H226&gt;0,COUNT(Rec.!H$2:H226),"")</f>
        <v/>
      </c>
      <c r="D233" s="36" t="str">
        <f>IF(C233&gt;Inf.!$I$10,"",VLOOKUP(A233,Q1.SL!B:F,2,FALSE))</f>
        <v/>
      </c>
      <c r="E233" s="36" t="str">
        <f>IF(C233&gt;Inf.!$I$10,"",VLOOKUP(A233,Q1.SL!B:F,3,FALSE))</f>
        <v/>
      </c>
      <c r="F233" s="20" t="str">
        <f>IF(C233&gt;Inf.!$I$10,"",VLOOKUP(A233,Q1.SL!B:F,4,FALSE))</f>
        <v/>
      </c>
      <c r="G233" s="20" t="str">
        <f>IF(C233&gt;Inf.!$I$10,"",VLOOKUP(A233,Q1.SL!B:F,5,FALSE))</f>
        <v/>
      </c>
      <c r="H233" s="50"/>
      <c r="I233" s="50"/>
      <c r="J233" s="51"/>
      <c r="K233" s="50"/>
      <c r="L233" s="12" t="str">
        <f>IFERROR(IF(C233&gt;Inf.!$I$10,"",I233),"")</f>
        <v/>
      </c>
      <c r="M233" s="8" t="str">
        <f>IFERROR(IF(Inf.!$C$10="Onsight",IF(L233="TOP",10^7+(10-J233)+(3-K233)*10,L233*10^5+(3-K233)*10),IF(L233="TOP",10^7+(3-K233)*10,L233*10^5+(3-K233)*10)),"")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IFERROR(N233*100+Rec.!I226,"")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IF(Rec.!H227&gt;0,COUNT(Rec.!H$2:H227),"")</f>
        <v/>
      </c>
      <c r="D234" s="36" t="str">
        <f>IF(C234&gt;Inf.!$I$10,"",VLOOKUP(A234,Q1.SL!B:F,2,FALSE))</f>
        <v/>
      </c>
      <c r="E234" s="36" t="str">
        <f>IF(C234&gt;Inf.!$I$10,"",VLOOKUP(A234,Q1.SL!B:F,3,FALSE))</f>
        <v/>
      </c>
      <c r="F234" s="20" t="str">
        <f>IF(C234&gt;Inf.!$I$10,"",VLOOKUP(A234,Q1.SL!B:F,4,FALSE))</f>
        <v/>
      </c>
      <c r="G234" s="20" t="str">
        <f>IF(C234&gt;Inf.!$I$10,"",VLOOKUP(A234,Q1.SL!B:F,5,FALSE))</f>
        <v/>
      </c>
      <c r="H234" s="50"/>
      <c r="I234" s="50"/>
      <c r="J234" s="51"/>
      <c r="K234" s="50"/>
      <c r="L234" s="12" t="str">
        <f>IFERROR(IF(C234&gt;Inf.!$I$10,"",I234),"")</f>
        <v/>
      </c>
      <c r="M234" s="8" t="str">
        <f>IFERROR(IF(Inf.!$C$10="Onsight",IF(L234="TOP",10^7+(10-J234)+(3-K234)*10,L234*10^5+(3-K234)*10),IF(L234="TOP",10^7+(3-K234)*10,L234*10^5+(3-K234)*10)),"")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IFERROR(N234*100+Rec.!I227,"")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IF(Rec.!H228&gt;0,COUNT(Rec.!H$2:H228),"")</f>
        <v/>
      </c>
      <c r="D235" s="36" t="str">
        <f>IF(C235&gt;Inf.!$I$10,"",VLOOKUP(A235,Q1.SL!B:F,2,FALSE))</f>
        <v/>
      </c>
      <c r="E235" s="36" t="str">
        <f>IF(C235&gt;Inf.!$I$10,"",VLOOKUP(A235,Q1.SL!B:F,3,FALSE))</f>
        <v/>
      </c>
      <c r="F235" s="20" t="str">
        <f>IF(C235&gt;Inf.!$I$10,"",VLOOKUP(A235,Q1.SL!B:F,4,FALSE))</f>
        <v/>
      </c>
      <c r="G235" s="20" t="str">
        <f>IF(C235&gt;Inf.!$I$10,"",VLOOKUP(A235,Q1.SL!B:F,5,FALSE))</f>
        <v/>
      </c>
      <c r="H235" s="50"/>
      <c r="I235" s="50"/>
      <c r="J235" s="51"/>
      <c r="K235" s="50"/>
      <c r="L235" s="12" t="str">
        <f>IFERROR(IF(C235&gt;Inf.!$I$10,"",I235),"")</f>
        <v/>
      </c>
      <c r="M235" s="8" t="str">
        <f>IFERROR(IF(Inf.!$C$10="Onsight",IF(L235="TOP",10^7+(10-J235)+(3-K235)*10,L235*10^5+(3-K235)*10),IF(L235="TOP",10^7+(3-K235)*10,L235*10^5+(3-K235)*10)),"")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IFERROR(N235*100+Rec.!I228,"")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IF(Rec.!H229&gt;0,COUNT(Rec.!H$2:H229),"")</f>
        <v/>
      </c>
      <c r="D236" s="36" t="str">
        <f>IF(C236&gt;Inf.!$I$10,"",VLOOKUP(A236,Q1.SL!B:F,2,FALSE))</f>
        <v/>
      </c>
      <c r="E236" s="36" t="str">
        <f>IF(C236&gt;Inf.!$I$10,"",VLOOKUP(A236,Q1.SL!B:F,3,FALSE))</f>
        <v/>
      </c>
      <c r="F236" s="20" t="str">
        <f>IF(C236&gt;Inf.!$I$10,"",VLOOKUP(A236,Q1.SL!B:F,4,FALSE))</f>
        <v/>
      </c>
      <c r="G236" s="20" t="str">
        <f>IF(C236&gt;Inf.!$I$10,"",VLOOKUP(A236,Q1.SL!B:F,5,FALSE))</f>
        <v/>
      </c>
      <c r="H236" s="50"/>
      <c r="I236" s="50"/>
      <c r="J236" s="51"/>
      <c r="K236" s="50"/>
      <c r="L236" s="12" t="str">
        <f>IFERROR(IF(C236&gt;Inf.!$I$10,"",I236),"")</f>
        <v/>
      </c>
      <c r="M236" s="8" t="str">
        <f>IFERROR(IF(Inf.!$C$10="Onsight",IF(L236="TOP",10^7+(10-J236)+(3-K236)*10,L236*10^5+(3-K236)*10),IF(L236="TOP",10^7+(3-K236)*10,L236*10^5+(3-K236)*10)),"")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IFERROR(N236*100+Rec.!I229,"")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IF(Rec.!H230&gt;0,COUNT(Rec.!H$2:H230),"")</f>
        <v/>
      </c>
      <c r="D237" s="36" t="str">
        <f>IF(C237&gt;Inf.!$I$10,"",VLOOKUP(A237,Q1.SL!B:F,2,FALSE))</f>
        <v/>
      </c>
      <c r="E237" s="36" t="str">
        <f>IF(C237&gt;Inf.!$I$10,"",VLOOKUP(A237,Q1.SL!B:F,3,FALSE))</f>
        <v/>
      </c>
      <c r="F237" s="20" t="str">
        <f>IF(C237&gt;Inf.!$I$10,"",VLOOKUP(A237,Q1.SL!B:F,4,FALSE))</f>
        <v/>
      </c>
      <c r="G237" s="20" t="str">
        <f>IF(C237&gt;Inf.!$I$10,"",VLOOKUP(A237,Q1.SL!B:F,5,FALSE))</f>
        <v/>
      </c>
      <c r="H237" s="50"/>
      <c r="I237" s="50"/>
      <c r="J237" s="51"/>
      <c r="K237" s="50"/>
      <c r="L237" s="12" t="str">
        <f>IFERROR(IF(C237&gt;Inf.!$I$10,"",I237),"")</f>
        <v/>
      </c>
      <c r="M237" s="8" t="str">
        <f>IFERROR(IF(Inf.!$C$10="Onsight",IF(L237="TOP",10^7+(10-J237)+(3-K237)*10,L237*10^5+(3-K237)*10),IF(L237="TOP",10^7+(3-K237)*10,L237*10^5+(3-K237)*10)),"")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IFERROR(N237*100+Rec.!I230,"")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IF(Rec.!H231&gt;0,COUNT(Rec.!H$2:H231),"")</f>
        <v/>
      </c>
      <c r="D238" s="36" t="str">
        <f>IF(C238&gt;Inf.!$I$10,"",VLOOKUP(A238,Q1.SL!B:F,2,FALSE))</f>
        <v/>
      </c>
      <c r="E238" s="36" t="str">
        <f>IF(C238&gt;Inf.!$I$10,"",VLOOKUP(A238,Q1.SL!B:F,3,FALSE))</f>
        <v/>
      </c>
      <c r="F238" s="20" t="str">
        <f>IF(C238&gt;Inf.!$I$10,"",VLOOKUP(A238,Q1.SL!B:F,4,FALSE))</f>
        <v/>
      </c>
      <c r="G238" s="20" t="str">
        <f>IF(C238&gt;Inf.!$I$10,"",VLOOKUP(A238,Q1.SL!B:F,5,FALSE))</f>
        <v/>
      </c>
      <c r="H238" s="50"/>
      <c r="I238" s="50"/>
      <c r="J238" s="51"/>
      <c r="K238" s="50"/>
      <c r="L238" s="12" t="str">
        <f>IFERROR(IF(C238&gt;Inf.!$I$10,"",I238),"")</f>
        <v/>
      </c>
      <c r="M238" s="8" t="str">
        <f>IFERROR(IF(Inf.!$C$10="Onsight",IF(L238="TOP",10^7+(10-J238)+(3-K238)*10,L238*10^5+(3-K238)*10),IF(L238="TOP",10^7+(3-K238)*10,L238*10^5+(3-K238)*10)),"")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IFERROR(N238*100+Rec.!I231,"")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IF(Rec.!H232&gt;0,COUNT(Rec.!H$2:H232),"")</f>
        <v/>
      </c>
      <c r="D239" s="36" t="str">
        <f>IF(C239&gt;Inf.!$I$10,"",VLOOKUP(A239,Q1.SL!B:F,2,FALSE))</f>
        <v/>
      </c>
      <c r="E239" s="36" t="str">
        <f>IF(C239&gt;Inf.!$I$10,"",VLOOKUP(A239,Q1.SL!B:F,3,FALSE))</f>
        <v/>
      </c>
      <c r="F239" s="20" t="str">
        <f>IF(C239&gt;Inf.!$I$10,"",VLOOKUP(A239,Q1.SL!B:F,4,FALSE))</f>
        <v/>
      </c>
      <c r="G239" s="20" t="str">
        <f>IF(C239&gt;Inf.!$I$10,"",VLOOKUP(A239,Q1.SL!B:F,5,FALSE))</f>
        <v/>
      </c>
      <c r="H239" s="50"/>
      <c r="I239" s="50"/>
      <c r="J239" s="51"/>
      <c r="K239" s="50"/>
      <c r="L239" s="12" t="str">
        <f>IFERROR(IF(C239&gt;Inf.!$I$10,"",I239),"")</f>
        <v/>
      </c>
      <c r="M239" s="8" t="str">
        <f>IFERROR(IF(Inf.!$C$10="Onsight",IF(L239="TOP",10^7+(10-J239)+(3-K239)*10,L239*10^5+(3-K239)*10),IF(L239="TOP",10^7+(3-K239)*10,L239*10^5+(3-K239)*10)),"")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IFERROR(N239*100+Rec.!I232,"")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IF(Rec.!H233&gt;0,COUNT(Rec.!H$2:H233),"")</f>
        <v/>
      </c>
      <c r="D240" s="36" t="str">
        <f>IF(C240&gt;Inf.!$I$10,"",VLOOKUP(A240,Q1.SL!B:F,2,FALSE))</f>
        <v/>
      </c>
      <c r="E240" s="36" t="str">
        <f>IF(C240&gt;Inf.!$I$10,"",VLOOKUP(A240,Q1.SL!B:F,3,FALSE))</f>
        <v/>
      </c>
      <c r="F240" s="20" t="str">
        <f>IF(C240&gt;Inf.!$I$10,"",VLOOKUP(A240,Q1.SL!B:F,4,FALSE))</f>
        <v/>
      </c>
      <c r="G240" s="20" t="str">
        <f>IF(C240&gt;Inf.!$I$10,"",VLOOKUP(A240,Q1.SL!B:F,5,FALSE))</f>
        <v/>
      </c>
      <c r="H240" s="50"/>
      <c r="I240" s="50"/>
      <c r="J240" s="51"/>
      <c r="K240" s="50"/>
      <c r="L240" s="12" t="str">
        <f>IFERROR(IF(C240&gt;Inf.!$I$10,"",I240),"")</f>
        <v/>
      </c>
      <c r="M240" s="8" t="str">
        <f>IFERROR(IF(Inf.!$C$10="Onsight",IF(L240="TOP",10^7+(10-J240)+(3-K240)*10,L240*10^5+(3-K240)*10),IF(L240="TOP",10^7+(3-K240)*10,L240*10^5+(3-K240)*10)),"")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IFERROR(N240*100+Rec.!I233,"")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IF(Rec.!H234&gt;0,COUNT(Rec.!H$2:H234),"")</f>
        <v/>
      </c>
      <c r="D241" s="36" t="str">
        <f>IF(C241&gt;Inf.!$I$10,"",VLOOKUP(A241,Q1.SL!B:F,2,FALSE))</f>
        <v/>
      </c>
      <c r="E241" s="36" t="str">
        <f>IF(C241&gt;Inf.!$I$10,"",VLOOKUP(A241,Q1.SL!B:F,3,FALSE))</f>
        <v/>
      </c>
      <c r="F241" s="20" t="str">
        <f>IF(C241&gt;Inf.!$I$10,"",VLOOKUP(A241,Q1.SL!B:F,4,FALSE))</f>
        <v/>
      </c>
      <c r="G241" s="20" t="str">
        <f>IF(C241&gt;Inf.!$I$10,"",VLOOKUP(A241,Q1.SL!B:F,5,FALSE))</f>
        <v/>
      </c>
      <c r="H241" s="50"/>
      <c r="I241" s="50"/>
      <c r="J241" s="51"/>
      <c r="K241" s="50"/>
      <c r="L241" s="12" t="str">
        <f>IFERROR(IF(C241&gt;Inf.!$I$10,"",I241),"")</f>
        <v/>
      </c>
      <c r="M241" s="8" t="str">
        <f>IFERROR(IF(Inf.!$C$10="Onsight",IF(L241="TOP",10^7+(10-J241)+(3-K241)*10,L241*10^5+(3-K241)*10),IF(L241="TOP",10^7+(3-K241)*10,L241*10^5+(3-K241)*10)),"")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IFERROR(N241*100+Rec.!I234,"")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IF(Rec.!H235&gt;0,COUNT(Rec.!H$2:H235),"")</f>
        <v/>
      </c>
      <c r="D242" s="36" t="str">
        <f>IF(C242&gt;Inf.!$I$10,"",VLOOKUP(A242,Q1.SL!B:F,2,FALSE))</f>
        <v/>
      </c>
      <c r="E242" s="36" t="str">
        <f>IF(C242&gt;Inf.!$I$10,"",VLOOKUP(A242,Q1.SL!B:F,3,FALSE))</f>
        <v/>
      </c>
      <c r="F242" s="20" t="str">
        <f>IF(C242&gt;Inf.!$I$10,"",VLOOKUP(A242,Q1.SL!B:F,4,FALSE))</f>
        <v/>
      </c>
      <c r="G242" s="20" t="str">
        <f>IF(C242&gt;Inf.!$I$10,"",VLOOKUP(A242,Q1.SL!B:F,5,FALSE))</f>
        <v/>
      </c>
      <c r="H242" s="50"/>
      <c r="I242" s="50"/>
      <c r="J242" s="51"/>
      <c r="K242" s="50"/>
      <c r="L242" s="12" t="str">
        <f>IFERROR(IF(C242&gt;Inf.!$I$10,"",I242),"")</f>
        <v/>
      </c>
      <c r="M242" s="8" t="str">
        <f>IFERROR(IF(Inf.!$C$10="Onsight",IF(L242="TOP",10^7+(10-J242)+(3-K242)*10,L242*10^5+(3-K242)*10),IF(L242="TOP",10^7+(3-K242)*10,L242*10^5+(3-K242)*10)),"")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IFERROR(N242*100+Rec.!I235,"")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IF(Rec.!H236&gt;0,COUNT(Rec.!H$2:H236),"")</f>
        <v/>
      </c>
      <c r="D243" s="36" t="str">
        <f>IF(C243&gt;Inf.!$I$10,"",VLOOKUP(A243,Q1.SL!B:F,2,FALSE))</f>
        <v/>
      </c>
      <c r="E243" s="36" t="str">
        <f>IF(C243&gt;Inf.!$I$10,"",VLOOKUP(A243,Q1.SL!B:F,3,FALSE))</f>
        <v/>
      </c>
      <c r="F243" s="20" t="str">
        <f>IF(C243&gt;Inf.!$I$10,"",VLOOKUP(A243,Q1.SL!B:F,4,FALSE))</f>
        <v/>
      </c>
      <c r="G243" s="20" t="str">
        <f>IF(C243&gt;Inf.!$I$10,"",VLOOKUP(A243,Q1.SL!B:F,5,FALSE))</f>
        <v/>
      </c>
      <c r="H243" s="50"/>
      <c r="I243" s="50"/>
      <c r="J243" s="51"/>
      <c r="K243" s="50"/>
      <c r="L243" s="12" t="str">
        <f>IFERROR(IF(C243&gt;Inf.!$I$10,"",I243),"")</f>
        <v/>
      </c>
      <c r="M243" s="8" t="str">
        <f>IFERROR(IF(Inf.!$C$10="Onsight",IF(L243="TOP",10^7+(10-J243)+(3-K243)*10,L243*10^5+(3-K243)*10),IF(L243="TOP",10^7+(3-K243)*10,L243*10^5+(3-K243)*10)),"")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IFERROR(N243*100+Rec.!I236,"")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IF(Rec.!H237&gt;0,COUNT(Rec.!H$2:H237),"")</f>
        <v/>
      </c>
      <c r="D244" s="36" t="str">
        <f>IF(C244&gt;Inf.!$I$10,"",VLOOKUP(A244,Q1.SL!B:F,2,FALSE))</f>
        <v/>
      </c>
      <c r="E244" s="36" t="str">
        <f>IF(C244&gt;Inf.!$I$10,"",VLOOKUP(A244,Q1.SL!B:F,3,FALSE))</f>
        <v/>
      </c>
      <c r="F244" s="20" t="str">
        <f>IF(C244&gt;Inf.!$I$10,"",VLOOKUP(A244,Q1.SL!B:F,4,FALSE))</f>
        <v/>
      </c>
      <c r="G244" s="20" t="str">
        <f>IF(C244&gt;Inf.!$I$10,"",VLOOKUP(A244,Q1.SL!B:F,5,FALSE))</f>
        <v/>
      </c>
      <c r="H244" s="50"/>
      <c r="I244" s="50"/>
      <c r="J244" s="51"/>
      <c r="K244" s="50"/>
      <c r="L244" s="12" t="str">
        <f>IFERROR(IF(C244&gt;Inf.!$I$10,"",I244),"")</f>
        <v/>
      </c>
      <c r="M244" s="8" t="str">
        <f>IFERROR(IF(Inf.!$C$10="Onsight",IF(L244="TOP",10^7+(10-J244)+(3-K244)*10,L244*10^5+(3-K244)*10),IF(L244="TOP",10^7+(3-K244)*10,L244*10^5+(3-K244)*10)),"")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IFERROR(N244*100+Rec.!I237,"")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IF(Rec.!H238&gt;0,COUNT(Rec.!H$2:H238),"")</f>
        <v/>
      </c>
      <c r="D245" s="36" t="str">
        <f>IF(C245&gt;Inf.!$I$10,"",VLOOKUP(A245,Q1.SL!B:F,2,FALSE))</f>
        <v/>
      </c>
      <c r="E245" s="36" t="str">
        <f>IF(C245&gt;Inf.!$I$10,"",VLOOKUP(A245,Q1.SL!B:F,3,FALSE))</f>
        <v/>
      </c>
      <c r="F245" s="20" t="str">
        <f>IF(C245&gt;Inf.!$I$10,"",VLOOKUP(A245,Q1.SL!B:F,4,FALSE))</f>
        <v/>
      </c>
      <c r="G245" s="20" t="str">
        <f>IF(C245&gt;Inf.!$I$10,"",VLOOKUP(A245,Q1.SL!B:F,5,FALSE))</f>
        <v/>
      </c>
      <c r="H245" s="50"/>
      <c r="I245" s="50"/>
      <c r="J245" s="51"/>
      <c r="K245" s="50"/>
      <c r="L245" s="12" t="str">
        <f>IFERROR(IF(C245&gt;Inf.!$I$10,"",I245),"")</f>
        <v/>
      </c>
      <c r="M245" s="8" t="str">
        <f>IFERROR(IF(Inf.!$C$10="Onsight",IF(L245="TOP",10^7+(10-J245)+(3-K245)*10,L245*10^5+(3-K245)*10),IF(L245="TOP",10^7+(3-K245)*10,L245*10^5+(3-K245)*10)),"")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IFERROR(N245*100+Rec.!I238,"")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IF(Rec.!H239&gt;0,COUNT(Rec.!H$2:H239),"")</f>
        <v/>
      </c>
      <c r="D246" s="36" t="str">
        <f>IF(C246&gt;Inf.!$I$10,"",VLOOKUP(A246,Q1.SL!B:F,2,FALSE))</f>
        <v/>
      </c>
      <c r="E246" s="36" t="str">
        <f>IF(C246&gt;Inf.!$I$10,"",VLOOKUP(A246,Q1.SL!B:F,3,FALSE))</f>
        <v/>
      </c>
      <c r="F246" s="20" t="str">
        <f>IF(C246&gt;Inf.!$I$10,"",VLOOKUP(A246,Q1.SL!B:F,4,FALSE))</f>
        <v/>
      </c>
      <c r="G246" s="20" t="str">
        <f>IF(C246&gt;Inf.!$I$10,"",VLOOKUP(A246,Q1.SL!B:F,5,FALSE))</f>
        <v/>
      </c>
      <c r="H246" s="50"/>
      <c r="I246" s="50"/>
      <c r="J246" s="51"/>
      <c r="K246" s="50"/>
      <c r="L246" s="12" t="str">
        <f>IFERROR(IF(C246&gt;Inf.!$I$10,"",I246),"")</f>
        <v/>
      </c>
      <c r="M246" s="8" t="str">
        <f>IFERROR(IF(Inf.!$C$10="Onsight",IF(L246="TOP",10^7+(10-J246)+(3-K246)*10,L246*10^5+(3-K246)*10),IF(L246="TOP",10^7+(3-K246)*10,L246*10^5+(3-K246)*10)),"")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IFERROR(N246*100+Rec.!I239,"")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IF(Rec.!H240&gt;0,COUNT(Rec.!H$2:H240),"")</f>
        <v/>
      </c>
      <c r="D247" s="36" t="str">
        <f>IF(C247&gt;Inf.!$I$10,"",VLOOKUP(A247,Q1.SL!B:F,2,FALSE))</f>
        <v/>
      </c>
      <c r="E247" s="36" t="str">
        <f>IF(C247&gt;Inf.!$I$10,"",VLOOKUP(A247,Q1.SL!B:F,3,FALSE))</f>
        <v/>
      </c>
      <c r="F247" s="20" t="str">
        <f>IF(C247&gt;Inf.!$I$10,"",VLOOKUP(A247,Q1.SL!B:F,4,FALSE))</f>
        <v/>
      </c>
      <c r="G247" s="20" t="str">
        <f>IF(C247&gt;Inf.!$I$10,"",VLOOKUP(A247,Q1.SL!B:F,5,FALSE))</f>
        <v/>
      </c>
      <c r="H247" s="50"/>
      <c r="I247" s="50"/>
      <c r="J247" s="51"/>
      <c r="K247" s="50"/>
      <c r="L247" s="12" t="str">
        <f>IFERROR(IF(C247&gt;Inf.!$I$10,"",I247),"")</f>
        <v/>
      </c>
      <c r="M247" s="8" t="str">
        <f>IFERROR(IF(Inf.!$C$10="Onsight",IF(L247="TOP",10^7+(10-J247)+(3-K247)*10,L247*10^5+(3-K247)*10),IF(L247="TOP",10^7+(3-K247)*10,L247*10^5+(3-K247)*10)),"")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IFERROR(N247*100+Rec.!I240,"")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IF(Rec.!H241&gt;0,COUNT(Rec.!H$2:H241),"")</f>
        <v/>
      </c>
      <c r="D248" s="36" t="str">
        <f>IF(C248&gt;Inf.!$I$10,"",VLOOKUP(A248,Q1.SL!B:F,2,FALSE))</f>
        <v/>
      </c>
      <c r="E248" s="36" t="str">
        <f>IF(C248&gt;Inf.!$I$10,"",VLOOKUP(A248,Q1.SL!B:F,3,FALSE))</f>
        <v/>
      </c>
      <c r="F248" s="20" t="str">
        <f>IF(C248&gt;Inf.!$I$10,"",VLOOKUP(A248,Q1.SL!B:F,4,FALSE))</f>
        <v/>
      </c>
      <c r="G248" s="20" t="str">
        <f>IF(C248&gt;Inf.!$I$10,"",VLOOKUP(A248,Q1.SL!B:F,5,FALSE))</f>
        <v/>
      </c>
      <c r="H248" s="50"/>
      <c r="I248" s="50"/>
      <c r="J248" s="51"/>
      <c r="K248" s="50"/>
      <c r="L248" s="12" t="str">
        <f>IFERROR(IF(C248&gt;Inf.!$I$10,"",I248),"")</f>
        <v/>
      </c>
      <c r="M248" s="8" t="str">
        <f>IFERROR(IF(Inf.!$C$10="Onsight",IF(L248="TOP",10^7+(10-J248)+(3-K248)*10,L248*10^5+(3-K248)*10),IF(L248="TOP",10^7+(3-K248)*10,L248*10^5+(3-K248)*10)),"")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IFERROR(N248*100+Rec.!I241,"")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IF(Rec.!H242&gt;0,COUNT(Rec.!H$2:H242),"")</f>
        <v/>
      </c>
      <c r="D249" s="36" t="str">
        <f>IF(C249&gt;Inf.!$I$10,"",VLOOKUP(A249,Q1.SL!B:F,2,FALSE))</f>
        <v/>
      </c>
      <c r="E249" s="36" t="str">
        <f>IF(C249&gt;Inf.!$I$10,"",VLOOKUP(A249,Q1.SL!B:F,3,FALSE))</f>
        <v/>
      </c>
      <c r="F249" s="20" t="str">
        <f>IF(C249&gt;Inf.!$I$10,"",VLOOKUP(A249,Q1.SL!B:F,4,FALSE))</f>
        <v/>
      </c>
      <c r="G249" s="20" t="str">
        <f>IF(C249&gt;Inf.!$I$10,"",VLOOKUP(A249,Q1.SL!B:F,5,FALSE))</f>
        <v/>
      </c>
      <c r="H249" s="50"/>
      <c r="I249" s="50"/>
      <c r="J249" s="51"/>
      <c r="K249" s="50"/>
      <c r="L249" s="12" t="str">
        <f>IFERROR(IF(C249&gt;Inf.!$I$10,"",I249),"")</f>
        <v/>
      </c>
      <c r="M249" s="8" t="str">
        <f>IFERROR(IF(Inf.!$C$10="Onsight",IF(L249="TOP",10^7+(10-J249)+(3-K249)*10,L249*10^5+(3-K249)*10),IF(L249="TOP",10^7+(3-K249)*10,L249*10^5+(3-K249)*10)),"")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IFERROR(N249*100+Rec.!I242,"")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IF(Rec.!H243&gt;0,COUNT(Rec.!H$2:H243),"")</f>
        <v/>
      </c>
      <c r="D250" s="36" t="str">
        <f>IF(C250&gt;Inf.!$I$10,"",VLOOKUP(A250,Q1.SL!B:F,2,FALSE))</f>
        <v/>
      </c>
      <c r="E250" s="36" t="str">
        <f>IF(C250&gt;Inf.!$I$10,"",VLOOKUP(A250,Q1.SL!B:F,3,FALSE))</f>
        <v/>
      </c>
      <c r="F250" s="20" t="str">
        <f>IF(C250&gt;Inf.!$I$10,"",VLOOKUP(A250,Q1.SL!B:F,4,FALSE))</f>
        <v/>
      </c>
      <c r="G250" s="20" t="str">
        <f>IF(C250&gt;Inf.!$I$10,"",VLOOKUP(A250,Q1.SL!B:F,5,FALSE))</f>
        <v/>
      </c>
      <c r="H250" s="50"/>
      <c r="I250" s="50"/>
      <c r="J250" s="51"/>
      <c r="K250" s="50"/>
      <c r="L250" s="12" t="str">
        <f>IFERROR(IF(C250&gt;Inf.!$I$10,"",I250),"")</f>
        <v/>
      </c>
      <c r="M250" s="8" t="str">
        <f>IFERROR(IF(Inf.!$C$10="Onsight",IF(L250="TOP",10^7+(10-J250)+(3-K250)*10,L250*10^5+(3-K250)*10),IF(L250="TOP",10^7+(3-K250)*10,L250*10^5+(3-K250)*10)),"")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IFERROR(N250*100+Rec.!I243,"")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IF(Rec.!H244&gt;0,COUNT(Rec.!H$2:H244),"")</f>
        <v/>
      </c>
      <c r="D251" s="36" t="str">
        <f>IF(C251&gt;Inf.!$I$10,"",VLOOKUP(A251,Q1.SL!B:F,2,FALSE))</f>
        <v/>
      </c>
      <c r="E251" s="36" t="str">
        <f>IF(C251&gt;Inf.!$I$10,"",VLOOKUP(A251,Q1.SL!B:F,3,FALSE))</f>
        <v/>
      </c>
      <c r="F251" s="20" t="str">
        <f>IF(C251&gt;Inf.!$I$10,"",VLOOKUP(A251,Q1.SL!B:F,4,FALSE))</f>
        <v/>
      </c>
      <c r="G251" s="20" t="str">
        <f>IF(C251&gt;Inf.!$I$10,"",VLOOKUP(A251,Q1.SL!B:F,5,FALSE))</f>
        <v/>
      </c>
      <c r="H251" s="50"/>
      <c r="I251" s="50"/>
      <c r="J251" s="51"/>
      <c r="K251" s="50"/>
      <c r="L251" s="12" t="str">
        <f>IFERROR(IF(C251&gt;Inf.!$I$10,"",I251),"")</f>
        <v/>
      </c>
      <c r="M251" s="8" t="str">
        <f>IFERROR(IF(Inf.!$C$10="Onsight",IF(L251="TOP",10^7+(10-J251)+(3-K251)*10,L251*10^5+(3-K251)*10),IF(L251="TOP",10^7+(3-K251)*10,L251*10^5+(3-K251)*10)),"")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IFERROR(N251*100+Rec.!I244,"")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IF(Rec.!H245&gt;0,COUNT(Rec.!H$2:H245),"")</f>
        <v/>
      </c>
      <c r="D252" s="36" t="str">
        <f>IF(C252&gt;Inf.!$I$10,"",VLOOKUP(A252,Q1.SL!B:F,2,FALSE))</f>
        <v/>
      </c>
      <c r="E252" s="36" t="str">
        <f>IF(C252&gt;Inf.!$I$10,"",VLOOKUP(A252,Q1.SL!B:F,3,FALSE))</f>
        <v/>
      </c>
      <c r="F252" s="20" t="str">
        <f>IF(C252&gt;Inf.!$I$10,"",VLOOKUP(A252,Q1.SL!B:F,4,FALSE))</f>
        <v/>
      </c>
      <c r="G252" s="20" t="str">
        <f>IF(C252&gt;Inf.!$I$10,"",VLOOKUP(A252,Q1.SL!B:F,5,FALSE))</f>
        <v/>
      </c>
      <c r="H252" s="50"/>
      <c r="I252" s="50"/>
      <c r="J252" s="51"/>
      <c r="K252" s="50"/>
      <c r="L252" s="12" t="str">
        <f>IFERROR(IF(C252&gt;Inf.!$I$10,"",I252),"")</f>
        <v/>
      </c>
      <c r="M252" s="8" t="str">
        <f>IFERROR(IF(Inf.!$C$10="Onsight",IF(L252="TOP",10^7+(10-J252)+(3-K252)*10,L252*10^5+(3-K252)*10),IF(L252="TOP",10^7+(3-K252)*10,L252*10^5+(3-K252)*10)),"")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IFERROR(N252*100+Rec.!I245,"")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IF(Rec.!H246&gt;0,COUNT(Rec.!H$2:H246),"")</f>
        <v/>
      </c>
      <c r="D253" s="36" t="str">
        <f>IF(C253&gt;Inf.!$I$10,"",VLOOKUP(A253,Q1.SL!B:F,2,FALSE))</f>
        <v/>
      </c>
      <c r="E253" s="36" t="str">
        <f>IF(C253&gt;Inf.!$I$10,"",VLOOKUP(A253,Q1.SL!B:F,3,FALSE))</f>
        <v/>
      </c>
      <c r="F253" s="20" t="str">
        <f>IF(C253&gt;Inf.!$I$10,"",VLOOKUP(A253,Q1.SL!B:F,4,FALSE))</f>
        <v/>
      </c>
      <c r="G253" s="20" t="str">
        <f>IF(C253&gt;Inf.!$I$10,"",VLOOKUP(A253,Q1.SL!B:F,5,FALSE))</f>
        <v/>
      </c>
      <c r="H253" s="50"/>
      <c r="I253" s="50"/>
      <c r="J253" s="51"/>
      <c r="K253" s="50"/>
      <c r="L253" s="12" t="str">
        <f>IFERROR(IF(C253&gt;Inf.!$I$10,"",I253),"")</f>
        <v/>
      </c>
      <c r="M253" s="8" t="str">
        <f>IFERROR(IF(Inf.!$C$10="Onsight",IF(L253="TOP",10^7+(10-J253)+(3-K253)*10,L253*10^5+(3-K253)*10),IF(L253="TOP",10^7+(3-K253)*10,L253*10^5+(3-K253)*10)),"")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IFERROR(N253*100+Rec.!I246,"")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IF(Rec.!H247&gt;0,COUNT(Rec.!H$2:H247),"")</f>
        <v/>
      </c>
      <c r="D254" s="36" t="str">
        <f>IF(C254&gt;Inf.!$I$10,"",VLOOKUP(A254,Q1.SL!B:F,2,FALSE))</f>
        <v/>
      </c>
      <c r="E254" s="36" t="str">
        <f>IF(C254&gt;Inf.!$I$10,"",VLOOKUP(A254,Q1.SL!B:F,3,FALSE))</f>
        <v/>
      </c>
      <c r="F254" s="20" t="str">
        <f>IF(C254&gt;Inf.!$I$10,"",VLOOKUP(A254,Q1.SL!B:F,4,FALSE))</f>
        <v/>
      </c>
      <c r="G254" s="20" t="str">
        <f>IF(C254&gt;Inf.!$I$10,"",VLOOKUP(A254,Q1.SL!B:F,5,FALSE))</f>
        <v/>
      </c>
      <c r="H254" s="50"/>
      <c r="I254" s="50"/>
      <c r="J254" s="51"/>
      <c r="K254" s="50"/>
      <c r="L254" s="12" t="str">
        <f>IFERROR(IF(C254&gt;Inf.!$I$10,"",I254),"")</f>
        <v/>
      </c>
      <c r="M254" s="8" t="str">
        <f>IFERROR(IF(Inf.!$C$10="Onsight",IF(L254="TOP",10^7+(10-J254)+(3-K254)*10,L254*10^5+(3-K254)*10),IF(L254="TOP",10^7+(3-K254)*10,L254*10^5+(3-K254)*10)),"")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IFERROR(N254*100+Rec.!I247,"")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IF(Rec.!H248&gt;0,COUNT(Rec.!H$2:H248),"")</f>
        <v/>
      </c>
      <c r="D255" s="36" t="str">
        <f>IF(C255&gt;Inf.!$I$10,"",VLOOKUP(A255,Q1.SL!B:F,2,FALSE))</f>
        <v/>
      </c>
      <c r="E255" s="36" t="str">
        <f>IF(C255&gt;Inf.!$I$10,"",VLOOKUP(A255,Q1.SL!B:F,3,FALSE))</f>
        <v/>
      </c>
      <c r="F255" s="20" t="str">
        <f>IF(C255&gt;Inf.!$I$10,"",VLOOKUP(A255,Q1.SL!B:F,4,FALSE))</f>
        <v/>
      </c>
      <c r="G255" s="20" t="str">
        <f>IF(C255&gt;Inf.!$I$10,"",VLOOKUP(A255,Q1.SL!B:F,5,FALSE))</f>
        <v/>
      </c>
      <c r="H255" s="50"/>
      <c r="I255" s="50"/>
      <c r="J255" s="51"/>
      <c r="K255" s="50"/>
      <c r="L255" s="12" t="str">
        <f>IFERROR(IF(C255&gt;Inf.!$I$10,"",I255),"")</f>
        <v/>
      </c>
      <c r="M255" s="8" t="str">
        <f>IFERROR(IF(Inf.!$C$10="Onsight",IF(L255="TOP",10^7+(10-J255)+(3-K255)*10,L255*10^5+(3-K255)*10),IF(L255="TOP",10^7+(3-K255)*10,L255*10^5+(3-K255)*10)),"")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IFERROR(N255*100+Rec.!I248,"")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IF(Rec.!H249&gt;0,COUNT(Rec.!H$2:H249),"")</f>
        <v/>
      </c>
      <c r="D256" s="36" t="str">
        <f>IF(C256&gt;Inf.!$I$10,"",VLOOKUP(A256,Q1.SL!B:F,2,FALSE))</f>
        <v/>
      </c>
      <c r="E256" s="36" t="str">
        <f>IF(C256&gt;Inf.!$I$10,"",VLOOKUP(A256,Q1.SL!B:F,3,FALSE))</f>
        <v/>
      </c>
      <c r="F256" s="20" t="str">
        <f>IF(C256&gt;Inf.!$I$10,"",VLOOKUP(A256,Q1.SL!B:F,4,FALSE))</f>
        <v/>
      </c>
      <c r="G256" s="20" t="str">
        <f>IF(C256&gt;Inf.!$I$10,"",VLOOKUP(A256,Q1.SL!B:F,5,FALSE))</f>
        <v/>
      </c>
      <c r="H256" s="50"/>
      <c r="I256" s="50"/>
      <c r="J256" s="51"/>
      <c r="K256" s="50"/>
      <c r="L256" s="12" t="str">
        <f>IFERROR(IF(C256&gt;Inf.!$I$10,"",I256),"")</f>
        <v/>
      </c>
      <c r="M256" s="8" t="str">
        <f>IFERROR(IF(Inf.!$C$10="Onsight",IF(L256="TOP",10^7+(10-J256)+(3-K256)*10,L256*10^5+(3-K256)*10),IF(L256="TOP",10^7+(3-K256)*10,L256*10^5+(3-K256)*10)),"")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IFERROR(N256*100+Rec.!I249,"")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IF(Rec.!H250&gt;0,COUNT(Rec.!H$2:H250),"")</f>
        <v/>
      </c>
      <c r="D257" s="36" t="str">
        <f>IF(C257&gt;Inf.!$I$10,"",VLOOKUP(A257,Q1.SL!B:F,2,FALSE))</f>
        <v/>
      </c>
      <c r="E257" s="36" t="str">
        <f>IF(C257&gt;Inf.!$I$10,"",VLOOKUP(A257,Q1.SL!B:F,3,FALSE))</f>
        <v/>
      </c>
      <c r="F257" s="20" t="str">
        <f>IF(C257&gt;Inf.!$I$10,"",VLOOKUP(A257,Q1.SL!B:F,4,FALSE))</f>
        <v/>
      </c>
      <c r="G257" s="20" t="str">
        <f>IF(C257&gt;Inf.!$I$10,"",VLOOKUP(A257,Q1.SL!B:F,5,FALSE))</f>
        <v/>
      </c>
      <c r="H257" s="50"/>
      <c r="I257" s="50"/>
      <c r="J257" s="51"/>
      <c r="K257" s="50"/>
      <c r="L257" s="12" t="str">
        <f>IFERROR(IF(C257&gt;Inf.!$I$10,"",I257),"")</f>
        <v/>
      </c>
      <c r="M257" s="8" t="str">
        <f>IFERROR(IF(Inf.!$C$10="Onsight",IF(L257="TOP",10^7+(10-J257)+(3-K257)*10,L257*10^5+(3-K257)*10),IF(L257="TOP",10^7+(3-K257)*10,L257*10^5+(3-K257)*10)),"")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IFERROR(N257*100+Rec.!I250,"")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IF(Rec.!H251&gt;0,COUNT(Rec.!H$2:H251),"")</f>
        <v/>
      </c>
      <c r="D258" s="36" t="str">
        <f>IF(C258&gt;Inf.!$I$10,"",VLOOKUP(A258,Q1.SL!B:F,2,FALSE))</f>
        <v/>
      </c>
      <c r="E258" s="36" t="str">
        <f>IF(C258&gt;Inf.!$I$10,"",VLOOKUP(A258,Q1.SL!B:F,3,FALSE))</f>
        <v/>
      </c>
      <c r="F258" s="20" t="str">
        <f>IF(C258&gt;Inf.!$I$10,"",VLOOKUP(A258,Q1.SL!B:F,4,FALSE))</f>
        <v/>
      </c>
      <c r="G258" s="20" t="str">
        <f>IF(C258&gt;Inf.!$I$10,"",VLOOKUP(A258,Q1.SL!B:F,5,FALSE))</f>
        <v/>
      </c>
      <c r="H258" s="50"/>
      <c r="I258" s="50"/>
      <c r="J258" s="51"/>
      <c r="K258" s="50"/>
      <c r="L258" s="12" t="str">
        <f>IFERROR(IF(C258&gt;Inf.!$I$10,"",I258),"")</f>
        <v/>
      </c>
      <c r="M258" s="8" t="str">
        <f>IFERROR(IF(Inf.!$C$10="Onsight",IF(L258="TOP",10^7+(10-J258)+(3-K258)*10,L258*10^5+(3-K258)*10),IF(L258="TOP",10^7+(3-K258)*10,L258*10^5+(3-K258)*10)),"")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IFERROR(N258*100+Rec.!I251,"")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IF(Rec.!H252&gt;0,COUNT(Rec.!H$2:H252),"")</f>
        <v/>
      </c>
      <c r="D259" s="36" t="str">
        <f>IF(C259&gt;Inf.!$I$10,"",VLOOKUP(A259,Q1.SL!B:F,2,FALSE))</f>
        <v/>
      </c>
      <c r="E259" s="36" t="str">
        <f>IF(C259&gt;Inf.!$I$10,"",VLOOKUP(A259,Q1.SL!B:F,3,FALSE))</f>
        <v/>
      </c>
      <c r="F259" s="20" t="str">
        <f>IF(C259&gt;Inf.!$I$10,"",VLOOKUP(A259,Q1.SL!B:F,4,FALSE))</f>
        <v/>
      </c>
      <c r="G259" s="20" t="str">
        <f>IF(C259&gt;Inf.!$I$10,"",VLOOKUP(A259,Q1.SL!B:F,5,FALSE))</f>
        <v/>
      </c>
      <c r="H259" s="50"/>
      <c r="I259" s="50"/>
      <c r="J259" s="51"/>
      <c r="K259" s="50"/>
      <c r="L259" s="12" t="str">
        <f>IFERROR(IF(C259&gt;Inf.!$I$10,"",I259),"")</f>
        <v/>
      </c>
      <c r="M259" s="8" t="str">
        <f>IFERROR(IF(Inf.!$C$10="Onsight",IF(L259="TOP",10^7+(10-J259)+(3-K259)*10,L259*10^5+(3-K259)*10),IF(L259="TOP",10^7+(3-K259)*10,L259*10^5+(3-K259)*10)),"")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IFERROR(N259*100+Rec.!I252,"")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IF(Rec.!H253&gt;0,COUNT(Rec.!H$2:H253),"")</f>
        <v/>
      </c>
      <c r="D260" s="36" t="str">
        <f>IF(C260&gt;Inf.!$I$10,"",VLOOKUP(A260,Q1.SL!B:F,2,FALSE))</f>
        <v/>
      </c>
      <c r="E260" s="36" t="str">
        <f>IF(C260&gt;Inf.!$I$10,"",VLOOKUP(A260,Q1.SL!B:F,3,FALSE))</f>
        <v/>
      </c>
      <c r="F260" s="20" t="str">
        <f>IF(C260&gt;Inf.!$I$10,"",VLOOKUP(A260,Q1.SL!B:F,4,FALSE))</f>
        <v/>
      </c>
      <c r="G260" s="20" t="str">
        <f>IF(C260&gt;Inf.!$I$10,"",VLOOKUP(A260,Q1.SL!B:F,5,FALSE))</f>
        <v/>
      </c>
      <c r="H260" s="50"/>
      <c r="I260" s="50"/>
      <c r="J260" s="51"/>
      <c r="K260" s="50"/>
      <c r="L260" s="12" t="str">
        <f>IFERROR(IF(C260&gt;Inf.!$I$10,"",I260),"")</f>
        <v/>
      </c>
      <c r="M260" s="8" t="str">
        <f>IFERROR(IF(Inf.!$C$10="Onsight",IF(L260="TOP",10^7+(10-J260)+(3-K260)*10,L260*10^5+(3-K260)*10),IF(L260="TOP",10^7+(3-K260)*10,L260*10^5+(3-K260)*10)),"")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IFERROR(N260*100+Rec.!I253,"")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IF(Rec.!H254&gt;0,COUNT(Rec.!H$2:H254),"")</f>
        <v/>
      </c>
      <c r="D261" s="36" t="str">
        <f>IF(C261&gt;Inf.!$I$10,"",VLOOKUP(A261,Q1.SL!B:F,2,FALSE))</f>
        <v/>
      </c>
      <c r="E261" s="36" t="str">
        <f>IF(C261&gt;Inf.!$I$10,"",VLOOKUP(A261,Q1.SL!B:F,3,FALSE))</f>
        <v/>
      </c>
      <c r="F261" s="20" t="str">
        <f>IF(C261&gt;Inf.!$I$10,"",VLOOKUP(A261,Q1.SL!B:F,4,FALSE))</f>
        <v/>
      </c>
      <c r="G261" s="20" t="str">
        <f>IF(C261&gt;Inf.!$I$10,"",VLOOKUP(A261,Q1.SL!B:F,5,FALSE))</f>
        <v/>
      </c>
      <c r="H261" s="50"/>
      <c r="I261" s="50"/>
      <c r="J261" s="51"/>
      <c r="K261" s="50"/>
      <c r="L261" s="12" t="str">
        <f>IFERROR(IF(C261&gt;Inf.!$I$10,"",I261),"")</f>
        <v/>
      </c>
      <c r="M261" s="8" t="str">
        <f>IFERROR(IF(Inf.!$C$10="Onsight",IF(L261="TOP",10^7+(10-J261)+(3-K261)*10,L261*10^5+(3-K261)*10),IF(L261="TOP",10^7+(3-K261)*10,L261*10^5+(3-K261)*10)),"")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IFERROR(N261*100+Rec.!I254,"")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IF(Rec.!H255&gt;0,COUNT(Rec.!H$2:H255),"")</f>
        <v/>
      </c>
      <c r="D262" s="36" t="str">
        <f>IF(C262&gt;Inf.!$I$10,"",VLOOKUP(A262,Q1.SL!B:F,2,FALSE))</f>
        <v/>
      </c>
      <c r="E262" s="36" t="str">
        <f>IF(C262&gt;Inf.!$I$10,"",VLOOKUP(A262,Q1.SL!B:F,3,FALSE))</f>
        <v/>
      </c>
      <c r="F262" s="20" t="str">
        <f>IF(C262&gt;Inf.!$I$10,"",VLOOKUP(A262,Q1.SL!B:F,4,FALSE))</f>
        <v/>
      </c>
      <c r="G262" s="20" t="str">
        <f>IF(C262&gt;Inf.!$I$10,"",VLOOKUP(A262,Q1.SL!B:F,5,FALSE))</f>
        <v/>
      </c>
      <c r="H262" s="50"/>
      <c r="I262" s="50"/>
      <c r="J262" s="51"/>
      <c r="K262" s="50"/>
      <c r="L262" s="12" t="str">
        <f>IFERROR(IF(C262&gt;Inf.!$I$10,"",I262),"")</f>
        <v/>
      </c>
      <c r="M262" s="8" t="str">
        <f>IFERROR(IF(Inf.!$C$10="Onsight",IF(L262="TOP",10^7+(10-J262)+(3-K262)*10,L262*10^5+(3-K262)*10),IF(L262="TOP",10^7+(3-K262)*10,L262*10^5+(3-K262)*10)),"")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IFERROR(N262*100+Rec.!I255,"")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IF(Rec.!H256&gt;0,COUNT(Rec.!H$2:H256),"")</f>
        <v/>
      </c>
      <c r="D263" s="36" t="str">
        <f>IF(C263&gt;Inf.!$I$10,"",VLOOKUP(A263,Q1.SL!B:F,2,FALSE))</f>
        <v/>
      </c>
      <c r="E263" s="36" t="str">
        <f>IF(C263&gt;Inf.!$I$10,"",VLOOKUP(A263,Q1.SL!B:F,3,FALSE))</f>
        <v/>
      </c>
      <c r="F263" s="20" t="str">
        <f>IF(C263&gt;Inf.!$I$10,"",VLOOKUP(A263,Q1.SL!B:F,4,FALSE))</f>
        <v/>
      </c>
      <c r="G263" s="20" t="str">
        <f>IF(C263&gt;Inf.!$I$10,"",VLOOKUP(A263,Q1.SL!B:F,5,FALSE))</f>
        <v/>
      </c>
      <c r="H263" s="50"/>
      <c r="I263" s="50"/>
      <c r="J263" s="51"/>
      <c r="K263" s="50"/>
      <c r="L263" s="12" t="str">
        <f>IFERROR(IF(C263&gt;Inf.!$I$10,"",I263),"")</f>
        <v/>
      </c>
      <c r="M263" s="8" t="str">
        <f>IFERROR(IF(Inf.!$C$10="Onsight",IF(L263="TOP",10^7+(10-J263)+(3-K263)*10,L263*10^5+(3-K263)*10),IF(L263="TOP",10^7+(3-K263)*10,L263*10^5+(3-K263)*10)),"")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IFERROR(N263*100+Rec.!I256,"")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IF(Rec.!H257&gt;0,COUNT(Rec.!H$2:H257),"")</f>
        <v/>
      </c>
      <c r="D264" s="36" t="str">
        <f>IF(C264&gt;Inf.!$I$10,"",VLOOKUP(A264,Q1.SL!B:F,2,FALSE))</f>
        <v/>
      </c>
      <c r="E264" s="36" t="str">
        <f>IF(C264&gt;Inf.!$I$10,"",VLOOKUP(A264,Q1.SL!B:F,3,FALSE))</f>
        <v/>
      </c>
      <c r="F264" s="20" t="str">
        <f>IF(C264&gt;Inf.!$I$10,"",VLOOKUP(A264,Q1.SL!B:F,4,FALSE))</f>
        <v/>
      </c>
      <c r="G264" s="20" t="str">
        <f>IF(C264&gt;Inf.!$I$10,"",VLOOKUP(A264,Q1.SL!B:F,5,FALSE))</f>
        <v/>
      </c>
      <c r="H264" s="50"/>
      <c r="I264" s="50"/>
      <c r="J264" s="51"/>
      <c r="K264" s="50"/>
      <c r="L264" s="12" t="str">
        <f>IFERROR(IF(C264&gt;Inf.!$I$10,"",I264),"")</f>
        <v/>
      </c>
      <c r="M264" s="8" t="str">
        <f>IFERROR(IF(Inf.!$C$10="Onsight",IF(L264="TOP",10^7+(10-J264)+(3-K264)*10,L264*10^5+(3-K264)*10),IF(L264="TOP",10^7+(3-K264)*10,L264*10^5+(3-K264)*10)),"")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IFERROR(N264*100+Rec.!I257,"")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t="shared" ref="B265:B308" si="16">P265</f>
        <v/>
      </c>
      <c r="C265" s="20" t="str">
        <f>IF(Rec.!H258&gt;0,COUNT(Rec.!H$2:H258),"")</f>
        <v/>
      </c>
      <c r="D265" s="36" t="str">
        <f>IF(C265&gt;Inf.!$I$10,"",VLOOKUP(A265,Q1.SL!B:F,2,FALSE))</f>
        <v/>
      </c>
      <c r="E265" s="36" t="str">
        <f>IF(C265&gt;Inf.!$I$10,"",VLOOKUP(A265,Q1.SL!B:F,3,FALSE))</f>
        <v/>
      </c>
      <c r="F265" s="20" t="str">
        <f>IF(C265&gt;Inf.!$I$10,"",VLOOKUP(A265,Q1.SL!B:F,4,FALSE))</f>
        <v/>
      </c>
      <c r="G265" s="20" t="str">
        <f>IF(C265&gt;Inf.!$I$10,"",VLOOKUP(A265,Q1.SL!B:F,5,FALSE))</f>
        <v/>
      </c>
      <c r="H265" s="50"/>
      <c r="I265" s="50"/>
      <c r="J265" s="51"/>
      <c r="K265" s="50"/>
      <c r="L265" s="12" t="str">
        <f>IFERROR(IF(C265&gt;Inf.!$I$10,"",I265),"")</f>
        <v/>
      </c>
      <c r="M265" s="8" t="str">
        <f>IFERROR(IF(Inf.!$C$10="Onsight",IF(L265="TOP",10^7+(10-J265)+(3-K265)*10,L265*10^5+(3-K265)*10),IF(L265="TOP",10^7+(3-K265)*10,L265*10^5+(3-K265)*10)),"")</f>
        <v/>
      </c>
      <c r="N265" s="8" t="str">
        <f t="shared" ref="N265:N308" si="17">IFERROR(RANK(M265,M:M,0),"")</f>
        <v/>
      </c>
      <c r="O265" s="8" t="str">
        <f>IFERROR(N265*100+Rec.!I258,"")</f>
        <v/>
      </c>
      <c r="P265" s="8" t="str">
        <f t="shared" ref="P265:P308" si="18">IFERROR(RANK(O265,O:O,1),"")</f>
        <v/>
      </c>
    </row>
    <row r="266" spans="1:16" ht="21.95" customHeight="1">
      <c r="A266" s="8" t="str">
        <f t="shared" ref="A266:A308" si="19">IFERROR(IF(C266&gt;ROUNDUP(MAX(C:C)/4,0),C266-ROUNDUP(MAX(C:C)/4,0),C266+3*ROUNDUP(MAX(C:C)/4,0)-IF(MOD(MAX(C:C),4)=0,0,IF(MOD(MAX(C:C),4)=1,3,IF(MOD(MAX(C:C),4)=2,2,IF(MOD(MAX(C:C),4)=3,1))))),"")</f>
        <v/>
      </c>
      <c r="B266" s="8" t="str">
        <f t="shared" si="16"/>
        <v/>
      </c>
      <c r="C266" s="20" t="str">
        <f>IF(Rec.!H259&gt;0,COUNT(Rec.!H$2:H259),"")</f>
        <v/>
      </c>
      <c r="D266" s="36" t="str">
        <f>IF(C266&gt;Inf.!$I$10,"",VLOOKUP(A266,Q1.SL!B:F,2,FALSE))</f>
        <v/>
      </c>
      <c r="E266" s="36" t="str">
        <f>IF(C266&gt;Inf.!$I$10,"",VLOOKUP(A266,Q1.SL!B:F,3,FALSE))</f>
        <v/>
      </c>
      <c r="F266" s="20" t="str">
        <f>IF(C266&gt;Inf.!$I$10,"",VLOOKUP(A266,Q1.SL!B:F,4,FALSE))</f>
        <v/>
      </c>
      <c r="G266" s="20" t="str">
        <f>IF(C266&gt;Inf.!$I$10,"",VLOOKUP(A266,Q1.SL!B:F,5,FALSE))</f>
        <v/>
      </c>
      <c r="H266" s="50"/>
      <c r="I266" s="50"/>
      <c r="J266" s="51"/>
      <c r="K266" s="50"/>
      <c r="L266" s="12" t="str">
        <f>IFERROR(IF(C266&gt;Inf.!$I$10,"",I266),"")</f>
        <v/>
      </c>
      <c r="M266" s="8" t="str">
        <f>IFERROR(IF(Inf.!$C$10="Onsight",IF(L266="TOP",10^7+(10-J266)+(3-K266)*10,L266*10^5+(3-K266)*10),IF(L266="TOP",10^7+(3-K266)*10,L266*10^5+(3-K266)*10)),"")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IFERROR(N266*100+Rec.!I259,"")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IF(Rec.!H260&gt;0,COUNT(Rec.!H$2:H260),"")</f>
        <v/>
      </c>
      <c r="D267" s="36" t="str">
        <f>IF(C267&gt;Inf.!$I$10,"",VLOOKUP(A267,Q1.SL!B:F,2,FALSE))</f>
        <v/>
      </c>
      <c r="E267" s="36" t="str">
        <f>IF(C267&gt;Inf.!$I$10,"",VLOOKUP(A267,Q1.SL!B:F,3,FALSE))</f>
        <v/>
      </c>
      <c r="F267" s="20" t="str">
        <f>IF(C267&gt;Inf.!$I$10,"",VLOOKUP(A267,Q1.SL!B:F,4,FALSE))</f>
        <v/>
      </c>
      <c r="G267" s="20" t="str">
        <f>IF(C267&gt;Inf.!$I$10,"",VLOOKUP(A267,Q1.SL!B:F,5,FALSE))</f>
        <v/>
      </c>
      <c r="H267" s="50"/>
      <c r="I267" s="50"/>
      <c r="J267" s="51"/>
      <c r="K267" s="50"/>
      <c r="L267" s="12" t="str">
        <f>IFERROR(IF(C267&gt;Inf.!$I$10,"",I267),"")</f>
        <v/>
      </c>
      <c r="M267" s="8" t="str">
        <f>IFERROR(IF(Inf.!$C$10="Onsight",IF(L267="TOP",10^7+(10-J267)+(3-K267)*10,L267*10^5+(3-K267)*10),IF(L267="TOP",10^7+(3-K267)*10,L267*10^5+(3-K267)*10)),"")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IFERROR(N267*100+Rec.!I260,"")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IF(Rec.!H261&gt;0,COUNT(Rec.!H$2:H261),"")</f>
        <v/>
      </c>
      <c r="D268" s="36" t="str">
        <f>IF(C268&gt;Inf.!$I$10,"",VLOOKUP(A268,Q1.SL!B:F,2,FALSE))</f>
        <v/>
      </c>
      <c r="E268" s="36" t="str">
        <f>IF(C268&gt;Inf.!$I$10,"",VLOOKUP(A268,Q1.SL!B:F,3,FALSE))</f>
        <v/>
      </c>
      <c r="F268" s="20" t="str">
        <f>IF(C268&gt;Inf.!$I$10,"",VLOOKUP(A268,Q1.SL!B:F,4,FALSE))</f>
        <v/>
      </c>
      <c r="G268" s="20" t="str">
        <f>IF(C268&gt;Inf.!$I$10,"",VLOOKUP(A268,Q1.SL!B:F,5,FALSE))</f>
        <v/>
      </c>
      <c r="H268" s="50"/>
      <c r="I268" s="50"/>
      <c r="J268" s="51"/>
      <c r="K268" s="50"/>
      <c r="L268" s="12" t="str">
        <f>IFERROR(IF(C268&gt;Inf.!$I$10,"",I268),"")</f>
        <v/>
      </c>
      <c r="M268" s="8" t="str">
        <f>IFERROR(IF(Inf.!$C$10="Onsight",IF(L268="TOP",10^7+(10-J268)+(3-K268)*10,L268*10^5+(3-K268)*10),IF(L268="TOP",10^7+(3-K268)*10,L268*10^5+(3-K268)*10)),"")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IFERROR(N268*100+Rec.!I261,"")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IF(Rec.!H262&gt;0,COUNT(Rec.!H$2:H262),"")</f>
        <v/>
      </c>
      <c r="D269" s="36" t="str">
        <f>IF(C269&gt;Inf.!$I$10,"",VLOOKUP(A269,Q1.SL!B:F,2,FALSE))</f>
        <v/>
      </c>
      <c r="E269" s="36" t="str">
        <f>IF(C269&gt;Inf.!$I$10,"",VLOOKUP(A269,Q1.SL!B:F,3,FALSE))</f>
        <v/>
      </c>
      <c r="F269" s="20" t="str">
        <f>IF(C269&gt;Inf.!$I$10,"",VLOOKUP(A269,Q1.SL!B:F,4,FALSE))</f>
        <v/>
      </c>
      <c r="G269" s="20" t="str">
        <f>IF(C269&gt;Inf.!$I$10,"",VLOOKUP(A269,Q1.SL!B:F,5,FALSE))</f>
        <v/>
      </c>
      <c r="H269" s="50"/>
      <c r="I269" s="50"/>
      <c r="J269" s="51"/>
      <c r="K269" s="50"/>
      <c r="L269" s="12" t="str">
        <f>IFERROR(IF(C269&gt;Inf.!$I$10,"",I269),"")</f>
        <v/>
      </c>
      <c r="M269" s="8" t="str">
        <f>IFERROR(IF(Inf.!$C$10="Onsight",IF(L269="TOP",10^7+(10-J269)+(3-K269)*10,L269*10^5+(3-K269)*10),IF(L269="TOP",10^7+(3-K269)*10,L269*10^5+(3-K269)*10)),"")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IFERROR(N269*100+Rec.!I262,"")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IF(Rec.!H263&gt;0,COUNT(Rec.!H$2:H263),"")</f>
        <v/>
      </c>
      <c r="D270" s="36" t="str">
        <f>IF(C270&gt;Inf.!$I$10,"",VLOOKUP(A270,Q1.SL!B:F,2,FALSE))</f>
        <v/>
      </c>
      <c r="E270" s="36" t="str">
        <f>IF(C270&gt;Inf.!$I$10,"",VLOOKUP(A270,Q1.SL!B:F,3,FALSE))</f>
        <v/>
      </c>
      <c r="F270" s="20" t="str">
        <f>IF(C270&gt;Inf.!$I$10,"",VLOOKUP(A270,Q1.SL!B:F,4,FALSE))</f>
        <v/>
      </c>
      <c r="G270" s="20" t="str">
        <f>IF(C270&gt;Inf.!$I$10,"",VLOOKUP(A270,Q1.SL!B:F,5,FALSE))</f>
        <v/>
      </c>
      <c r="H270" s="50"/>
      <c r="I270" s="50"/>
      <c r="J270" s="51"/>
      <c r="K270" s="50"/>
      <c r="L270" s="12" t="str">
        <f>IFERROR(IF(C270&gt;Inf.!$I$10,"",I270),"")</f>
        <v/>
      </c>
      <c r="M270" s="8" t="str">
        <f>IFERROR(IF(Inf.!$C$10="Onsight",IF(L270="TOP",10^7+(10-J270)+(3-K270)*10,L270*10^5+(3-K270)*10),IF(L270="TOP",10^7+(3-K270)*10,L270*10^5+(3-K270)*10)),"")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IFERROR(N270*100+Rec.!I263,"")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IF(Rec.!H264&gt;0,COUNT(Rec.!H$2:H264),"")</f>
        <v/>
      </c>
      <c r="D271" s="36" t="str">
        <f>IF(C271&gt;Inf.!$I$10,"",VLOOKUP(A271,Q1.SL!B:F,2,FALSE))</f>
        <v/>
      </c>
      <c r="E271" s="36" t="str">
        <f>IF(C271&gt;Inf.!$I$10,"",VLOOKUP(A271,Q1.SL!B:F,3,FALSE))</f>
        <v/>
      </c>
      <c r="F271" s="20" t="str">
        <f>IF(C271&gt;Inf.!$I$10,"",VLOOKUP(A271,Q1.SL!B:F,4,FALSE))</f>
        <v/>
      </c>
      <c r="G271" s="20" t="str">
        <f>IF(C271&gt;Inf.!$I$10,"",VLOOKUP(A271,Q1.SL!B:F,5,FALSE))</f>
        <v/>
      </c>
      <c r="H271" s="50"/>
      <c r="I271" s="50"/>
      <c r="J271" s="51"/>
      <c r="K271" s="50"/>
      <c r="L271" s="12" t="str">
        <f>IFERROR(IF(C271&gt;Inf.!$I$10,"",I271),"")</f>
        <v/>
      </c>
      <c r="M271" s="8" t="str">
        <f>IFERROR(IF(Inf.!$C$10="Onsight",IF(L271="TOP",10^7+(10-J271)+(3-K271)*10,L271*10^5+(3-K271)*10),IF(L271="TOP",10^7+(3-K271)*10,L271*10^5+(3-K271)*10)),"")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IFERROR(N271*100+Rec.!I264,"")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IF(Rec.!H265&gt;0,COUNT(Rec.!H$2:H265),"")</f>
        <v/>
      </c>
      <c r="D272" s="36" t="str">
        <f>IF(C272&gt;Inf.!$I$10,"",VLOOKUP(A272,Q1.SL!B:F,2,FALSE))</f>
        <v/>
      </c>
      <c r="E272" s="36" t="str">
        <f>IF(C272&gt;Inf.!$I$10,"",VLOOKUP(A272,Q1.SL!B:F,3,FALSE))</f>
        <v/>
      </c>
      <c r="F272" s="20" t="str">
        <f>IF(C272&gt;Inf.!$I$10,"",VLOOKUP(A272,Q1.SL!B:F,4,FALSE))</f>
        <v/>
      </c>
      <c r="G272" s="20" t="str">
        <f>IF(C272&gt;Inf.!$I$10,"",VLOOKUP(A272,Q1.SL!B:F,5,FALSE))</f>
        <v/>
      </c>
      <c r="H272" s="50"/>
      <c r="I272" s="50"/>
      <c r="J272" s="51"/>
      <c r="K272" s="50"/>
      <c r="L272" s="12" t="str">
        <f>IFERROR(IF(C272&gt;Inf.!$I$10,"",I272),"")</f>
        <v/>
      </c>
      <c r="M272" s="8" t="str">
        <f>IFERROR(IF(Inf.!$C$10="Onsight",IF(L272="TOP",10^7+(10-J272)+(3-K272)*10,L272*10^5+(3-K272)*10),IF(L272="TOP",10^7+(3-K272)*10,L272*10^5+(3-K272)*10)),"")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IFERROR(N272*100+Rec.!I265,"")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IF(Rec.!H266&gt;0,COUNT(Rec.!H$2:H266),"")</f>
        <v/>
      </c>
      <c r="D273" s="36" t="str">
        <f>IF(C273&gt;Inf.!$I$10,"",VLOOKUP(A273,Q1.SL!B:F,2,FALSE))</f>
        <v/>
      </c>
      <c r="E273" s="36" t="str">
        <f>IF(C273&gt;Inf.!$I$10,"",VLOOKUP(A273,Q1.SL!B:F,3,FALSE))</f>
        <v/>
      </c>
      <c r="F273" s="20" t="str">
        <f>IF(C273&gt;Inf.!$I$10,"",VLOOKUP(A273,Q1.SL!B:F,4,FALSE))</f>
        <v/>
      </c>
      <c r="G273" s="20" t="str">
        <f>IF(C273&gt;Inf.!$I$10,"",VLOOKUP(A273,Q1.SL!B:F,5,FALSE))</f>
        <v/>
      </c>
      <c r="H273" s="50"/>
      <c r="I273" s="50"/>
      <c r="J273" s="51"/>
      <c r="K273" s="50"/>
      <c r="L273" s="12" t="str">
        <f>IFERROR(IF(C273&gt;Inf.!$I$10,"",I273),"")</f>
        <v/>
      </c>
      <c r="M273" s="8" t="str">
        <f>IFERROR(IF(Inf.!$C$10="Onsight",IF(L273="TOP",10^7+(10-J273)+(3-K273)*10,L273*10^5+(3-K273)*10),IF(L273="TOP",10^7+(3-K273)*10,L273*10^5+(3-K273)*10)),"")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IFERROR(N273*100+Rec.!I266,"")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IF(Rec.!H267&gt;0,COUNT(Rec.!H$2:H267),"")</f>
        <v/>
      </c>
      <c r="D274" s="36" t="str">
        <f>IF(C274&gt;Inf.!$I$10,"",VLOOKUP(A274,Q1.SL!B:F,2,FALSE))</f>
        <v/>
      </c>
      <c r="E274" s="36" t="str">
        <f>IF(C274&gt;Inf.!$I$10,"",VLOOKUP(A274,Q1.SL!B:F,3,FALSE))</f>
        <v/>
      </c>
      <c r="F274" s="20" t="str">
        <f>IF(C274&gt;Inf.!$I$10,"",VLOOKUP(A274,Q1.SL!B:F,4,FALSE))</f>
        <v/>
      </c>
      <c r="G274" s="20" t="str">
        <f>IF(C274&gt;Inf.!$I$10,"",VLOOKUP(A274,Q1.SL!B:F,5,FALSE))</f>
        <v/>
      </c>
      <c r="H274" s="50"/>
      <c r="I274" s="50"/>
      <c r="J274" s="51"/>
      <c r="K274" s="50"/>
      <c r="L274" s="12" t="str">
        <f>IFERROR(IF(C274&gt;Inf.!$I$10,"",I274),"")</f>
        <v/>
      </c>
      <c r="M274" s="8" t="str">
        <f>IFERROR(IF(Inf.!$C$10="Onsight",IF(L274="TOP",10^7+(10-J274)+(3-K274)*10,L274*10^5+(3-K274)*10),IF(L274="TOP",10^7+(3-K274)*10,L274*10^5+(3-K274)*10)),"")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IFERROR(N274*100+Rec.!I267,"")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IF(Rec.!H268&gt;0,COUNT(Rec.!H$2:H268),"")</f>
        <v/>
      </c>
      <c r="D275" s="36" t="str">
        <f>IF(C275&gt;Inf.!$I$10,"",VLOOKUP(A275,Q1.SL!B:F,2,FALSE))</f>
        <v/>
      </c>
      <c r="E275" s="36" t="str">
        <f>IF(C275&gt;Inf.!$I$10,"",VLOOKUP(A275,Q1.SL!B:F,3,FALSE))</f>
        <v/>
      </c>
      <c r="F275" s="20" t="str">
        <f>IF(C275&gt;Inf.!$I$10,"",VLOOKUP(A275,Q1.SL!B:F,4,FALSE))</f>
        <v/>
      </c>
      <c r="G275" s="20" t="str">
        <f>IF(C275&gt;Inf.!$I$10,"",VLOOKUP(A275,Q1.SL!B:F,5,FALSE))</f>
        <v/>
      </c>
      <c r="H275" s="50"/>
      <c r="I275" s="50"/>
      <c r="J275" s="51"/>
      <c r="K275" s="50"/>
      <c r="L275" s="12" t="str">
        <f>IFERROR(IF(C275&gt;Inf.!$I$10,"",I275),"")</f>
        <v/>
      </c>
      <c r="M275" s="8" t="str">
        <f>IFERROR(IF(Inf.!$C$10="Onsight",IF(L275="TOP",10^7+(10-J275)+(3-K275)*10,L275*10^5+(3-K275)*10),IF(L275="TOP",10^7+(3-K275)*10,L275*10^5+(3-K275)*10)),"")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IFERROR(N275*100+Rec.!I268,"")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IF(Rec.!H269&gt;0,COUNT(Rec.!H$2:H269),"")</f>
        <v/>
      </c>
      <c r="D276" s="36" t="str">
        <f>IF(C276&gt;Inf.!$I$10,"",VLOOKUP(A276,Q1.SL!B:F,2,FALSE))</f>
        <v/>
      </c>
      <c r="E276" s="36" t="str">
        <f>IF(C276&gt;Inf.!$I$10,"",VLOOKUP(A276,Q1.SL!B:F,3,FALSE))</f>
        <v/>
      </c>
      <c r="F276" s="20" t="str">
        <f>IF(C276&gt;Inf.!$I$10,"",VLOOKUP(A276,Q1.SL!B:F,4,FALSE))</f>
        <v/>
      </c>
      <c r="G276" s="20" t="str">
        <f>IF(C276&gt;Inf.!$I$10,"",VLOOKUP(A276,Q1.SL!B:F,5,FALSE))</f>
        <v/>
      </c>
      <c r="H276" s="50"/>
      <c r="I276" s="50"/>
      <c r="J276" s="51"/>
      <c r="K276" s="50"/>
      <c r="L276" s="12" t="str">
        <f>IFERROR(IF(C276&gt;Inf.!$I$10,"",I276),"")</f>
        <v/>
      </c>
      <c r="M276" s="8" t="str">
        <f>IFERROR(IF(Inf.!$C$10="Onsight",IF(L276="TOP",10^7+(10-J276)+(3-K276)*10,L276*10^5+(3-K276)*10),IF(L276="TOP",10^7+(3-K276)*10,L276*10^5+(3-K276)*10)),"")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IFERROR(N276*100+Rec.!I269,"")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IF(Rec.!H270&gt;0,COUNT(Rec.!H$2:H270),"")</f>
        <v/>
      </c>
      <c r="D277" s="36" t="str">
        <f>IF(C277&gt;Inf.!$I$10,"",VLOOKUP(A277,Q1.SL!B:F,2,FALSE))</f>
        <v/>
      </c>
      <c r="E277" s="36" t="str">
        <f>IF(C277&gt;Inf.!$I$10,"",VLOOKUP(A277,Q1.SL!B:F,3,FALSE))</f>
        <v/>
      </c>
      <c r="F277" s="20" t="str">
        <f>IF(C277&gt;Inf.!$I$10,"",VLOOKUP(A277,Q1.SL!B:F,4,FALSE))</f>
        <v/>
      </c>
      <c r="G277" s="20" t="str">
        <f>IF(C277&gt;Inf.!$I$10,"",VLOOKUP(A277,Q1.SL!B:F,5,FALSE))</f>
        <v/>
      </c>
      <c r="H277" s="50"/>
      <c r="I277" s="50"/>
      <c r="J277" s="51"/>
      <c r="K277" s="50"/>
      <c r="L277" s="12" t="str">
        <f>IFERROR(IF(C277&gt;Inf.!$I$10,"",I277),"")</f>
        <v/>
      </c>
      <c r="M277" s="8" t="str">
        <f>IFERROR(IF(Inf.!$C$10="Onsight",IF(L277="TOP",10^7+(10-J277)+(3-K277)*10,L277*10^5+(3-K277)*10),IF(L277="TOP",10^7+(3-K277)*10,L277*10^5+(3-K277)*10)),"")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IFERROR(N277*100+Rec.!I270,"")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IF(Rec.!H271&gt;0,COUNT(Rec.!H$2:H271),"")</f>
        <v/>
      </c>
      <c r="D278" s="36" t="str">
        <f>IF(C278&gt;Inf.!$I$10,"",VLOOKUP(A278,Q1.SL!B:F,2,FALSE))</f>
        <v/>
      </c>
      <c r="E278" s="36" t="str">
        <f>IF(C278&gt;Inf.!$I$10,"",VLOOKUP(A278,Q1.SL!B:F,3,FALSE))</f>
        <v/>
      </c>
      <c r="F278" s="20" t="str">
        <f>IF(C278&gt;Inf.!$I$10,"",VLOOKUP(A278,Q1.SL!B:F,4,FALSE))</f>
        <v/>
      </c>
      <c r="G278" s="20" t="str">
        <f>IF(C278&gt;Inf.!$I$10,"",VLOOKUP(A278,Q1.SL!B:F,5,FALSE))</f>
        <v/>
      </c>
      <c r="H278" s="50"/>
      <c r="I278" s="50"/>
      <c r="J278" s="51"/>
      <c r="K278" s="50"/>
      <c r="L278" s="12" t="str">
        <f>IFERROR(IF(C278&gt;Inf.!$I$10,"",I278),"")</f>
        <v/>
      </c>
      <c r="M278" s="8" t="str">
        <f>IFERROR(IF(Inf.!$C$10="Onsight",IF(L278="TOP",10^7+(10-J278)+(3-K278)*10,L278*10^5+(3-K278)*10),IF(L278="TOP",10^7+(3-K278)*10,L278*10^5+(3-K278)*10)),"")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IFERROR(N278*100+Rec.!I271,"")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IF(Rec.!H272&gt;0,COUNT(Rec.!H$2:H272),"")</f>
        <v/>
      </c>
      <c r="D279" s="36" t="str">
        <f>IF(C279&gt;Inf.!$I$10,"",VLOOKUP(A279,Q1.SL!B:F,2,FALSE))</f>
        <v/>
      </c>
      <c r="E279" s="36" t="str">
        <f>IF(C279&gt;Inf.!$I$10,"",VLOOKUP(A279,Q1.SL!B:F,3,FALSE))</f>
        <v/>
      </c>
      <c r="F279" s="20" t="str">
        <f>IF(C279&gt;Inf.!$I$10,"",VLOOKUP(A279,Q1.SL!B:F,4,FALSE))</f>
        <v/>
      </c>
      <c r="G279" s="20" t="str">
        <f>IF(C279&gt;Inf.!$I$10,"",VLOOKUP(A279,Q1.SL!B:F,5,FALSE))</f>
        <v/>
      </c>
      <c r="H279" s="50"/>
      <c r="I279" s="50"/>
      <c r="J279" s="51"/>
      <c r="K279" s="50"/>
      <c r="L279" s="12" t="str">
        <f>IFERROR(IF(C279&gt;Inf.!$I$10,"",I279),"")</f>
        <v/>
      </c>
      <c r="M279" s="8" t="str">
        <f>IFERROR(IF(Inf.!$C$10="Onsight",IF(L279="TOP",10^7+(10-J279)+(3-K279)*10,L279*10^5+(3-K279)*10),IF(L279="TOP",10^7+(3-K279)*10,L279*10^5+(3-K279)*10)),"")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IFERROR(N279*100+Rec.!I272,"")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IF(Rec.!H273&gt;0,COUNT(Rec.!H$2:H273),"")</f>
        <v/>
      </c>
      <c r="D280" s="36" t="str">
        <f>IF(C280&gt;Inf.!$I$10,"",VLOOKUP(A280,Q1.SL!B:F,2,FALSE))</f>
        <v/>
      </c>
      <c r="E280" s="36" t="str">
        <f>IF(C280&gt;Inf.!$I$10,"",VLOOKUP(A280,Q1.SL!B:F,3,FALSE))</f>
        <v/>
      </c>
      <c r="F280" s="20" t="str">
        <f>IF(C280&gt;Inf.!$I$10,"",VLOOKUP(A280,Q1.SL!B:F,4,FALSE))</f>
        <v/>
      </c>
      <c r="G280" s="20" t="str">
        <f>IF(C280&gt;Inf.!$I$10,"",VLOOKUP(A280,Q1.SL!B:F,5,FALSE))</f>
        <v/>
      </c>
      <c r="H280" s="50"/>
      <c r="I280" s="50"/>
      <c r="J280" s="51"/>
      <c r="K280" s="50"/>
      <c r="L280" s="12" t="str">
        <f>IFERROR(IF(C280&gt;Inf.!$I$10,"",I280),"")</f>
        <v/>
      </c>
      <c r="M280" s="8" t="str">
        <f>IFERROR(IF(Inf.!$C$10="Onsight",IF(L280="TOP",10^7+(10-J280)+(3-K280)*10,L280*10^5+(3-K280)*10),IF(L280="TOP",10^7+(3-K280)*10,L280*10^5+(3-K280)*10)),"")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IFERROR(N280*100+Rec.!I273,"")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IF(Rec.!H274&gt;0,COUNT(Rec.!H$2:H274),"")</f>
        <v/>
      </c>
      <c r="D281" s="36" t="str">
        <f>IF(C281&gt;Inf.!$I$10,"",VLOOKUP(A281,Q1.SL!B:F,2,FALSE))</f>
        <v/>
      </c>
      <c r="E281" s="36" t="str">
        <f>IF(C281&gt;Inf.!$I$10,"",VLOOKUP(A281,Q1.SL!B:F,3,FALSE))</f>
        <v/>
      </c>
      <c r="F281" s="20" t="str">
        <f>IF(C281&gt;Inf.!$I$10,"",VLOOKUP(A281,Q1.SL!B:F,4,FALSE))</f>
        <v/>
      </c>
      <c r="G281" s="20" t="str">
        <f>IF(C281&gt;Inf.!$I$10,"",VLOOKUP(A281,Q1.SL!B:F,5,FALSE))</f>
        <v/>
      </c>
      <c r="H281" s="50"/>
      <c r="I281" s="50"/>
      <c r="J281" s="51"/>
      <c r="K281" s="50"/>
      <c r="L281" s="12" t="str">
        <f>IFERROR(IF(C281&gt;Inf.!$I$10,"",I281),"")</f>
        <v/>
      </c>
      <c r="M281" s="8" t="str">
        <f>IFERROR(IF(Inf.!$C$10="Onsight",IF(L281="TOP",10^7+(10-J281)+(3-K281)*10,L281*10^5+(3-K281)*10),IF(L281="TOP",10^7+(3-K281)*10,L281*10^5+(3-K281)*10)),"")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IFERROR(N281*100+Rec.!I274,"")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IF(Rec.!H275&gt;0,COUNT(Rec.!H$2:H275),"")</f>
        <v/>
      </c>
      <c r="D282" s="36" t="str">
        <f>IF(C282&gt;Inf.!$I$10,"",VLOOKUP(A282,Q1.SL!B:F,2,FALSE))</f>
        <v/>
      </c>
      <c r="E282" s="36" t="str">
        <f>IF(C282&gt;Inf.!$I$10,"",VLOOKUP(A282,Q1.SL!B:F,3,FALSE))</f>
        <v/>
      </c>
      <c r="F282" s="20" t="str">
        <f>IF(C282&gt;Inf.!$I$10,"",VLOOKUP(A282,Q1.SL!B:F,4,FALSE))</f>
        <v/>
      </c>
      <c r="G282" s="20" t="str">
        <f>IF(C282&gt;Inf.!$I$10,"",VLOOKUP(A282,Q1.SL!B:F,5,FALSE))</f>
        <v/>
      </c>
      <c r="H282" s="50"/>
      <c r="I282" s="50"/>
      <c r="J282" s="51"/>
      <c r="K282" s="50"/>
      <c r="L282" s="12" t="str">
        <f>IFERROR(IF(C282&gt;Inf.!$I$10,"",I282),"")</f>
        <v/>
      </c>
      <c r="M282" s="8" t="str">
        <f>IFERROR(IF(Inf.!$C$10="Onsight",IF(L282="TOP",10^7+(10-J282)+(3-K282)*10,L282*10^5+(3-K282)*10),IF(L282="TOP",10^7+(3-K282)*10,L282*10^5+(3-K282)*10)),"")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IFERROR(N282*100+Rec.!I275,"")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IF(Rec.!H276&gt;0,COUNT(Rec.!H$2:H276),"")</f>
        <v/>
      </c>
      <c r="D283" s="36" t="str">
        <f>IF(C283&gt;Inf.!$I$10,"",VLOOKUP(A283,Q1.SL!B:F,2,FALSE))</f>
        <v/>
      </c>
      <c r="E283" s="36" t="str">
        <f>IF(C283&gt;Inf.!$I$10,"",VLOOKUP(A283,Q1.SL!B:F,3,FALSE))</f>
        <v/>
      </c>
      <c r="F283" s="20" t="str">
        <f>IF(C283&gt;Inf.!$I$10,"",VLOOKUP(A283,Q1.SL!B:F,4,FALSE))</f>
        <v/>
      </c>
      <c r="G283" s="20" t="str">
        <f>IF(C283&gt;Inf.!$I$10,"",VLOOKUP(A283,Q1.SL!B:F,5,FALSE))</f>
        <v/>
      </c>
      <c r="H283" s="50"/>
      <c r="I283" s="50"/>
      <c r="J283" s="51"/>
      <c r="K283" s="50"/>
      <c r="L283" s="12" t="str">
        <f>IFERROR(IF(C283&gt;Inf.!$I$10,"",I283),"")</f>
        <v/>
      </c>
      <c r="M283" s="8" t="str">
        <f>IFERROR(IF(Inf.!$C$10="Onsight",IF(L283="TOP",10^7+(10-J283)+(3-K283)*10,L283*10^5+(3-K283)*10),IF(L283="TOP",10^7+(3-K283)*10,L283*10^5+(3-K283)*10)),"")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IFERROR(N283*100+Rec.!I276,"")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IF(Rec.!H277&gt;0,COUNT(Rec.!H$2:H277),"")</f>
        <v/>
      </c>
      <c r="D284" s="36" t="str">
        <f>IF(C284&gt;Inf.!$I$10,"",VLOOKUP(A284,Q1.SL!B:F,2,FALSE))</f>
        <v/>
      </c>
      <c r="E284" s="36" t="str">
        <f>IF(C284&gt;Inf.!$I$10,"",VLOOKUP(A284,Q1.SL!B:F,3,FALSE))</f>
        <v/>
      </c>
      <c r="F284" s="20" t="str">
        <f>IF(C284&gt;Inf.!$I$10,"",VLOOKUP(A284,Q1.SL!B:F,4,FALSE))</f>
        <v/>
      </c>
      <c r="G284" s="20" t="str">
        <f>IF(C284&gt;Inf.!$I$10,"",VLOOKUP(A284,Q1.SL!B:F,5,FALSE))</f>
        <v/>
      </c>
      <c r="H284" s="50"/>
      <c r="I284" s="50"/>
      <c r="J284" s="51"/>
      <c r="K284" s="50"/>
      <c r="L284" s="12" t="str">
        <f>IFERROR(IF(C284&gt;Inf.!$I$10,"",I284),"")</f>
        <v/>
      </c>
      <c r="M284" s="8" t="str">
        <f>IFERROR(IF(Inf.!$C$10="Onsight",IF(L284="TOP",10^7+(10-J284)+(3-K284)*10,L284*10^5+(3-K284)*10),IF(L284="TOP",10^7+(3-K284)*10,L284*10^5+(3-K284)*10)),"")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IFERROR(N284*100+Rec.!I277,"")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IF(Rec.!H278&gt;0,COUNT(Rec.!H$2:H278),"")</f>
        <v/>
      </c>
      <c r="D285" s="36" t="str">
        <f>IF(C285&gt;Inf.!$I$10,"",VLOOKUP(A285,Q1.SL!B:F,2,FALSE))</f>
        <v/>
      </c>
      <c r="E285" s="36" t="str">
        <f>IF(C285&gt;Inf.!$I$10,"",VLOOKUP(A285,Q1.SL!B:F,3,FALSE))</f>
        <v/>
      </c>
      <c r="F285" s="20" t="str">
        <f>IF(C285&gt;Inf.!$I$10,"",VLOOKUP(A285,Q1.SL!B:F,4,FALSE))</f>
        <v/>
      </c>
      <c r="G285" s="20" t="str">
        <f>IF(C285&gt;Inf.!$I$10,"",VLOOKUP(A285,Q1.SL!B:F,5,FALSE))</f>
        <v/>
      </c>
      <c r="H285" s="50"/>
      <c r="I285" s="50"/>
      <c r="J285" s="51"/>
      <c r="K285" s="50"/>
      <c r="L285" s="12" t="str">
        <f>IFERROR(IF(C285&gt;Inf.!$I$10,"",I285),"")</f>
        <v/>
      </c>
      <c r="M285" s="8" t="str">
        <f>IFERROR(IF(Inf.!$C$10="Onsight",IF(L285="TOP",10^7+(10-J285)+(3-K285)*10,L285*10^5+(3-K285)*10),IF(L285="TOP",10^7+(3-K285)*10,L285*10^5+(3-K285)*10)),"")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IFERROR(N285*100+Rec.!I278,"")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IF(Rec.!H279&gt;0,COUNT(Rec.!H$2:H279),"")</f>
        <v/>
      </c>
      <c r="D286" s="36" t="str">
        <f>IF(C286&gt;Inf.!$I$10,"",VLOOKUP(A286,Q1.SL!B:F,2,FALSE))</f>
        <v/>
      </c>
      <c r="E286" s="36" t="str">
        <f>IF(C286&gt;Inf.!$I$10,"",VLOOKUP(A286,Q1.SL!B:F,3,FALSE))</f>
        <v/>
      </c>
      <c r="F286" s="20" t="str">
        <f>IF(C286&gt;Inf.!$I$10,"",VLOOKUP(A286,Q1.SL!B:F,4,FALSE))</f>
        <v/>
      </c>
      <c r="G286" s="20" t="str">
        <f>IF(C286&gt;Inf.!$I$10,"",VLOOKUP(A286,Q1.SL!B:F,5,FALSE))</f>
        <v/>
      </c>
      <c r="H286" s="50"/>
      <c r="I286" s="50"/>
      <c r="J286" s="51"/>
      <c r="K286" s="50"/>
      <c r="L286" s="12" t="str">
        <f>IFERROR(IF(C286&gt;Inf.!$I$10,"",I286),"")</f>
        <v/>
      </c>
      <c r="M286" s="8" t="str">
        <f>IFERROR(IF(Inf.!$C$10="Onsight",IF(L286="TOP",10^7+(10-J286)+(3-K286)*10,L286*10^5+(3-K286)*10),IF(L286="TOP",10^7+(3-K286)*10,L286*10^5+(3-K286)*10)),"")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IFERROR(N286*100+Rec.!I279,"")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IF(Rec.!H280&gt;0,COUNT(Rec.!H$2:H280),"")</f>
        <v/>
      </c>
      <c r="D287" s="36" t="str">
        <f>IF(C287&gt;Inf.!$I$10,"",VLOOKUP(A287,Q1.SL!B:F,2,FALSE))</f>
        <v/>
      </c>
      <c r="E287" s="36" t="str">
        <f>IF(C287&gt;Inf.!$I$10,"",VLOOKUP(A287,Q1.SL!B:F,3,FALSE))</f>
        <v/>
      </c>
      <c r="F287" s="20" t="str">
        <f>IF(C287&gt;Inf.!$I$10,"",VLOOKUP(A287,Q1.SL!B:F,4,FALSE))</f>
        <v/>
      </c>
      <c r="G287" s="20" t="str">
        <f>IF(C287&gt;Inf.!$I$10,"",VLOOKUP(A287,Q1.SL!B:F,5,FALSE))</f>
        <v/>
      </c>
      <c r="H287" s="50"/>
      <c r="I287" s="50"/>
      <c r="J287" s="51"/>
      <c r="K287" s="50"/>
      <c r="L287" s="12" t="str">
        <f>IFERROR(IF(C287&gt;Inf.!$I$10,"",I287),"")</f>
        <v/>
      </c>
      <c r="M287" s="8" t="str">
        <f>IFERROR(IF(Inf.!$C$10="Onsight",IF(L287="TOP",10^7+(10-J287)+(3-K287)*10,L287*10^5+(3-K287)*10),IF(L287="TOP",10^7+(3-K287)*10,L287*10^5+(3-K287)*10)),"")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IFERROR(N287*100+Rec.!I280,"")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IF(Rec.!H281&gt;0,COUNT(Rec.!H$2:H281),"")</f>
        <v/>
      </c>
      <c r="D288" s="36" t="str">
        <f>IF(C288&gt;Inf.!$I$10,"",VLOOKUP(A288,Q1.SL!B:F,2,FALSE))</f>
        <v/>
      </c>
      <c r="E288" s="36" t="str">
        <f>IF(C288&gt;Inf.!$I$10,"",VLOOKUP(A288,Q1.SL!B:F,3,FALSE))</f>
        <v/>
      </c>
      <c r="F288" s="20" t="str">
        <f>IF(C288&gt;Inf.!$I$10,"",VLOOKUP(A288,Q1.SL!B:F,4,FALSE))</f>
        <v/>
      </c>
      <c r="G288" s="20" t="str">
        <f>IF(C288&gt;Inf.!$I$10,"",VLOOKUP(A288,Q1.SL!B:F,5,FALSE))</f>
        <v/>
      </c>
      <c r="H288" s="50"/>
      <c r="I288" s="50"/>
      <c r="J288" s="51"/>
      <c r="K288" s="50"/>
      <c r="L288" s="12" t="str">
        <f>IFERROR(IF(C288&gt;Inf.!$I$10,"",I288),"")</f>
        <v/>
      </c>
      <c r="M288" s="8" t="str">
        <f>IFERROR(IF(Inf.!$C$10="Onsight",IF(L288="TOP",10^7+(10-J288)+(3-K288)*10,L288*10^5+(3-K288)*10),IF(L288="TOP",10^7+(3-K288)*10,L288*10^5+(3-K288)*10)),"")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IFERROR(N288*100+Rec.!I281,"")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IF(Rec.!H282&gt;0,COUNT(Rec.!H$2:H282),"")</f>
        <v/>
      </c>
      <c r="D289" s="36" t="str">
        <f>IF(C289&gt;Inf.!$I$10,"",VLOOKUP(A289,Q1.SL!B:F,2,FALSE))</f>
        <v/>
      </c>
      <c r="E289" s="36" t="str">
        <f>IF(C289&gt;Inf.!$I$10,"",VLOOKUP(A289,Q1.SL!B:F,3,FALSE))</f>
        <v/>
      </c>
      <c r="F289" s="20" t="str">
        <f>IF(C289&gt;Inf.!$I$10,"",VLOOKUP(A289,Q1.SL!B:F,4,FALSE))</f>
        <v/>
      </c>
      <c r="G289" s="20" t="str">
        <f>IF(C289&gt;Inf.!$I$10,"",VLOOKUP(A289,Q1.SL!B:F,5,FALSE))</f>
        <v/>
      </c>
      <c r="H289" s="66"/>
      <c r="I289" s="66"/>
      <c r="J289" s="51"/>
      <c r="K289" s="66"/>
      <c r="L289" s="12" t="str">
        <f>IFERROR(IF(C289&gt;Inf.!$I$10,"",I289),"")</f>
        <v/>
      </c>
      <c r="M289" s="8" t="str">
        <f>IFERROR(IF(Inf.!$C$10="Onsight",IF(L289="TOP",10^7+(10-J289)+(3-K289)*10,L289*10^5+(3-K289)*10),IF(L289="TOP",10^7+(3-K289)*10,L289*10^5+(3-K289)*10)),"")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IFERROR(N289*100+Rec.!I282,"")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IF(Rec.!H283&gt;0,COUNT(Rec.!H$2:H283),"")</f>
        <v/>
      </c>
      <c r="D290" s="36" t="str">
        <f>IF(C290&gt;Inf.!$I$10,"",VLOOKUP(A290,Q1.SL!B:F,2,FALSE))</f>
        <v/>
      </c>
      <c r="E290" s="36" t="str">
        <f>IF(C290&gt;Inf.!$I$10,"",VLOOKUP(A290,Q1.SL!B:F,3,FALSE))</f>
        <v/>
      </c>
      <c r="F290" s="20" t="str">
        <f>IF(C290&gt;Inf.!$I$10,"",VLOOKUP(A290,Q1.SL!B:F,4,FALSE))</f>
        <v/>
      </c>
      <c r="G290" s="20" t="str">
        <f>IF(C290&gt;Inf.!$I$10,"",VLOOKUP(A290,Q1.SL!B:F,5,FALSE))</f>
        <v/>
      </c>
      <c r="H290" s="66"/>
      <c r="I290" s="66"/>
      <c r="J290" s="51"/>
      <c r="K290" s="66"/>
      <c r="L290" s="12" t="str">
        <f>IFERROR(IF(C290&gt;Inf.!$I$10,"",I290),"")</f>
        <v/>
      </c>
      <c r="M290" s="8" t="str">
        <f>IFERROR(IF(Inf.!$C$10="Onsight",IF(L290="TOP",10^7+(10-J290)+(3-K290)*10,L290*10^5+(3-K290)*10),IF(L290="TOP",10^7+(3-K290)*10,L290*10^5+(3-K290)*10)),"")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IFERROR(N290*100+Rec.!I283,"")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IF(Rec.!H284&gt;0,COUNT(Rec.!H$2:H284),"")</f>
        <v/>
      </c>
      <c r="D291" s="36" t="str">
        <f>IF(C291&gt;Inf.!$I$10,"",VLOOKUP(A291,Q1.SL!B:F,2,FALSE))</f>
        <v/>
      </c>
      <c r="E291" s="36" t="str">
        <f>IF(C291&gt;Inf.!$I$10,"",VLOOKUP(A291,Q1.SL!B:F,3,FALSE))</f>
        <v/>
      </c>
      <c r="F291" s="20" t="str">
        <f>IF(C291&gt;Inf.!$I$10,"",VLOOKUP(A291,Q1.SL!B:F,4,FALSE))</f>
        <v/>
      </c>
      <c r="G291" s="20" t="str">
        <f>IF(C291&gt;Inf.!$I$10,"",VLOOKUP(A291,Q1.SL!B:F,5,FALSE))</f>
        <v/>
      </c>
      <c r="H291" s="66"/>
      <c r="I291" s="66"/>
      <c r="J291" s="51"/>
      <c r="K291" s="66"/>
      <c r="L291" s="12" t="str">
        <f>IFERROR(IF(C291&gt;Inf.!$I$10,"",I291),"")</f>
        <v/>
      </c>
      <c r="M291" s="8" t="str">
        <f>IFERROR(IF(Inf.!$C$10="Onsight",IF(L291="TOP",10^7+(10-J291)+(3-K291)*10,L291*10^5+(3-K291)*10),IF(L291="TOP",10^7+(3-K291)*10,L291*10^5+(3-K291)*10)),"")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IFERROR(N291*100+Rec.!I284,"")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IF(Rec.!H285&gt;0,COUNT(Rec.!H$2:H285),"")</f>
        <v/>
      </c>
      <c r="D292" s="36" t="str">
        <f>IF(C292&gt;Inf.!$I$10,"",VLOOKUP(A292,Q1.SL!B:F,2,FALSE))</f>
        <v/>
      </c>
      <c r="E292" s="36" t="str">
        <f>IF(C292&gt;Inf.!$I$10,"",VLOOKUP(A292,Q1.SL!B:F,3,FALSE))</f>
        <v/>
      </c>
      <c r="F292" s="20" t="str">
        <f>IF(C292&gt;Inf.!$I$10,"",VLOOKUP(A292,Q1.SL!B:F,4,FALSE))</f>
        <v/>
      </c>
      <c r="G292" s="20" t="str">
        <f>IF(C292&gt;Inf.!$I$10,"",VLOOKUP(A292,Q1.SL!B:F,5,FALSE))</f>
        <v/>
      </c>
      <c r="H292" s="66"/>
      <c r="I292" s="66"/>
      <c r="J292" s="51"/>
      <c r="K292" s="66"/>
      <c r="L292" s="12" t="str">
        <f>IFERROR(IF(C292&gt;Inf.!$I$10,"",I292),"")</f>
        <v/>
      </c>
      <c r="M292" s="8" t="str">
        <f>IFERROR(IF(Inf.!$C$10="Onsight",IF(L292="TOP",10^7+(10-J292)+(3-K292)*10,L292*10^5+(3-K292)*10),IF(L292="TOP",10^7+(3-K292)*10,L292*10^5+(3-K292)*10)),"")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IFERROR(N292*100+Rec.!I285,"")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IF(Rec.!H286&gt;0,COUNT(Rec.!H$2:H286),"")</f>
        <v/>
      </c>
      <c r="D293" s="36" t="str">
        <f>IF(C293&gt;Inf.!$I$10,"",VLOOKUP(A293,Q1.SL!B:F,2,FALSE))</f>
        <v/>
      </c>
      <c r="E293" s="36" t="str">
        <f>IF(C293&gt;Inf.!$I$10,"",VLOOKUP(A293,Q1.SL!B:F,3,FALSE))</f>
        <v/>
      </c>
      <c r="F293" s="20" t="str">
        <f>IF(C293&gt;Inf.!$I$10,"",VLOOKUP(A293,Q1.SL!B:F,4,FALSE))</f>
        <v/>
      </c>
      <c r="G293" s="20" t="str">
        <f>IF(C293&gt;Inf.!$I$10,"",VLOOKUP(A293,Q1.SL!B:F,5,FALSE))</f>
        <v/>
      </c>
      <c r="H293" s="66"/>
      <c r="I293" s="66"/>
      <c r="J293" s="51"/>
      <c r="K293" s="66"/>
      <c r="L293" s="12" t="str">
        <f>IFERROR(IF(C293&gt;Inf.!$I$10,"",I293),"")</f>
        <v/>
      </c>
      <c r="M293" s="8" t="str">
        <f>IFERROR(IF(Inf.!$C$10="Onsight",IF(L293="TOP",10^7+(10-J293)+(3-K293)*10,L293*10^5+(3-K293)*10),IF(L293="TOP",10^7+(3-K293)*10,L293*10^5+(3-K293)*10)),"")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IFERROR(N293*100+Rec.!I286,"")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IF(Rec.!H287&gt;0,COUNT(Rec.!H$2:H287),"")</f>
        <v/>
      </c>
      <c r="D294" s="36" t="str">
        <f>IF(C294&gt;Inf.!$I$10,"",VLOOKUP(A294,Q1.SL!B:F,2,FALSE))</f>
        <v/>
      </c>
      <c r="E294" s="36" t="str">
        <f>IF(C294&gt;Inf.!$I$10,"",VLOOKUP(A294,Q1.SL!B:F,3,FALSE))</f>
        <v/>
      </c>
      <c r="F294" s="20" t="str">
        <f>IF(C294&gt;Inf.!$I$10,"",VLOOKUP(A294,Q1.SL!B:F,4,FALSE))</f>
        <v/>
      </c>
      <c r="G294" s="20" t="str">
        <f>IF(C294&gt;Inf.!$I$10,"",VLOOKUP(A294,Q1.SL!B:F,5,FALSE))</f>
        <v/>
      </c>
      <c r="H294" s="66"/>
      <c r="I294" s="66"/>
      <c r="J294" s="51"/>
      <c r="K294" s="66"/>
      <c r="L294" s="12" t="str">
        <f>IFERROR(IF(C294&gt;Inf.!$I$10,"",I294),"")</f>
        <v/>
      </c>
      <c r="M294" s="8" t="str">
        <f>IFERROR(IF(Inf.!$C$10="Onsight",IF(L294="TOP",10^7+(10-J294)+(3-K294)*10,L294*10^5+(3-K294)*10),IF(L294="TOP",10^7+(3-K294)*10,L294*10^5+(3-K294)*10)),"")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IFERROR(N294*100+Rec.!I287,"")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IF(Rec.!H288&gt;0,COUNT(Rec.!H$2:H288),"")</f>
        <v/>
      </c>
      <c r="D295" s="36" t="str">
        <f>IF(C295&gt;Inf.!$I$10,"",VLOOKUP(A295,Q1.SL!B:F,2,FALSE))</f>
        <v/>
      </c>
      <c r="E295" s="36" t="str">
        <f>IF(C295&gt;Inf.!$I$10,"",VLOOKUP(A295,Q1.SL!B:F,3,FALSE))</f>
        <v/>
      </c>
      <c r="F295" s="20" t="str">
        <f>IF(C295&gt;Inf.!$I$10,"",VLOOKUP(A295,Q1.SL!B:F,4,FALSE))</f>
        <v/>
      </c>
      <c r="G295" s="20" t="str">
        <f>IF(C295&gt;Inf.!$I$10,"",VLOOKUP(A295,Q1.SL!B:F,5,FALSE))</f>
        <v/>
      </c>
      <c r="H295" s="66"/>
      <c r="I295" s="66"/>
      <c r="J295" s="51"/>
      <c r="K295" s="66"/>
      <c r="L295" s="12" t="str">
        <f>IFERROR(IF(C295&gt;Inf.!$I$10,"",I295),"")</f>
        <v/>
      </c>
      <c r="M295" s="8" t="str">
        <f>IFERROR(IF(Inf.!$C$10="Onsight",IF(L295="TOP",10^7+(10-J295)+(3-K295)*10,L295*10^5+(3-K295)*10),IF(L295="TOP",10^7+(3-K295)*10,L295*10^5+(3-K295)*10)),"")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IFERROR(N295*100+Rec.!I288,"")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IF(Rec.!H289&gt;0,COUNT(Rec.!H$2:H289),"")</f>
        <v/>
      </c>
      <c r="D296" s="36" t="str">
        <f>IF(C296&gt;Inf.!$I$10,"",VLOOKUP(A296,Q1.SL!B:F,2,FALSE))</f>
        <v/>
      </c>
      <c r="E296" s="36" t="str">
        <f>IF(C296&gt;Inf.!$I$10,"",VLOOKUP(A296,Q1.SL!B:F,3,FALSE))</f>
        <v/>
      </c>
      <c r="F296" s="20" t="str">
        <f>IF(C296&gt;Inf.!$I$10,"",VLOOKUP(A296,Q1.SL!B:F,4,FALSE))</f>
        <v/>
      </c>
      <c r="G296" s="20" t="str">
        <f>IF(C296&gt;Inf.!$I$10,"",VLOOKUP(A296,Q1.SL!B:F,5,FALSE))</f>
        <v/>
      </c>
      <c r="H296" s="66"/>
      <c r="I296" s="66"/>
      <c r="J296" s="51"/>
      <c r="K296" s="66"/>
      <c r="L296" s="12" t="str">
        <f>IFERROR(IF(C296&gt;Inf.!$I$10,"",I296),"")</f>
        <v/>
      </c>
      <c r="M296" s="8" t="str">
        <f>IFERROR(IF(Inf.!$C$10="Onsight",IF(L296="TOP",10^7+(10-J296)+(3-K296)*10,L296*10^5+(3-K296)*10),IF(L296="TOP",10^7+(3-K296)*10,L296*10^5+(3-K296)*10)),"")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IFERROR(N296*100+Rec.!I289,"")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IF(Rec.!H290&gt;0,COUNT(Rec.!H$2:H290),"")</f>
        <v/>
      </c>
      <c r="D297" s="36" t="str">
        <f>IF(C297&gt;Inf.!$I$10,"",VLOOKUP(A297,Q1.SL!B:F,2,FALSE))</f>
        <v/>
      </c>
      <c r="E297" s="36" t="str">
        <f>IF(C297&gt;Inf.!$I$10,"",VLOOKUP(A297,Q1.SL!B:F,3,FALSE))</f>
        <v/>
      </c>
      <c r="F297" s="20" t="str">
        <f>IF(C297&gt;Inf.!$I$10,"",VLOOKUP(A297,Q1.SL!B:F,4,FALSE))</f>
        <v/>
      </c>
      <c r="G297" s="20" t="str">
        <f>IF(C297&gt;Inf.!$I$10,"",VLOOKUP(A297,Q1.SL!B:F,5,FALSE))</f>
        <v/>
      </c>
      <c r="H297" s="66"/>
      <c r="I297" s="66"/>
      <c r="J297" s="51"/>
      <c r="K297" s="66"/>
      <c r="L297" s="12" t="str">
        <f>IFERROR(IF(C297&gt;Inf.!$I$10,"",I297),"")</f>
        <v/>
      </c>
      <c r="M297" s="8" t="str">
        <f>IFERROR(IF(Inf.!$C$10="Onsight",IF(L297="TOP",10^7+(10-J297)+(3-K297)*10,L297*10^5+(3-K297)*10),IF(L297="TOP",10^7+(3-K297)*10,L297*10^5+(3-K297)*10)),"")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IFERROR(N297*100+Rec.!I290,"")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IF(Rec.!H291&gt;0,COUNT(Rec.!H$2:H291),"")</f>
        <v/>
      </c>
      <c r="D298" s="36" t="str">
        <f>IF(C298&gt;Inf.!$I$10,"",VLOOKUP(A298,Q1.SL!B:F,2,FALSE))</f>
        <v/>
      </c>
      <c r="E298" s="36" t="str">
        <f>IF(C298&gt;Inf.!$I$10,"",VLOOKUP(A298,Q1.SL!B:F,3,FALSE))</f>
        <v/>
      </c>
      <c r="F298" s="20" t="str">
        <f>IF(C298&gt;Inf.!$I$10,"",VLOOKUP(A298,Q1.SL!B:F,4,FALSE))</f>
        <v/>
      </c>
      <c r="G298" s="20" t="str">
        <f>IF(C298&gt;Inf.!$I$10,"",VLOOKUP(A298,Q1.SL!B:F,5,FALSE))</f>
        <v/>
      </c>
      <c r="H298" s="66"/>
      <c r="I298" s="66"/>
      <c r="J298" s="51"/>
      <c r="K298" s="66"/>
      <c r="L298" s="12" t="str">
        <f>IFERROR(IF(C298&gt;Inf.!$I$10,"",I298),"")</f>
        <v/>
      </c>
      <c r="M298" s="8" t="str">
        <f>IFERROR(IF(Inf.!$C$10="Onsight",IF(L298="TOP",10^7+(10-J298)+(3-K298)*10,L298*10^5+(3-K298)*10),IF(L298="TOP",10^7+(3-K298)*10,L298*10^5+(3-K298)*10)),"")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IFERROR(N298*100+Rec.!I291,"")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IF(Rec.!H292&gt;0,COUNT(Rec.!H$2:H292),"")</f>
        <v/>
      </c>
      <c r="D299" s="36" t="str">
        <f>IF(C299&gt;Inf.!$I$10,"",VLOOKUP(A299,Q1.SL!B:F,2,FALSE))</f>
        <v/>
      </c>
      <c r="E299" s="36" t="str">
        <f>IF(C299&gt;Inf.!$I$10,"",VLOOKUP(A299,Q1.SL!B:F,3,FALSE))</f>
        <v/>
      </c>
      <c r="F299" s="20" t="str">
        <f>IF(C299&gt;Inf.!$I$10,"",VLOOKUP(A299,Q1.SL!B:F,4,FALSE))</f>
        <v/>
      </c>
      <c r="G299" s="20" t="str">
        <f>IF(C299&gt;Inf.!$I$10,"",VLOOKUP(A299,Q1.SL!B:F,5,FALSE))</f>
        <v/>
      </c>
      <c r="H299" s="66"/>
      <c r="I299" s="66"/>
      <c r="J299" s="51"/>
      <c r="K299" s="66"/>
      <c r="L299" s="12" t="str">
        <f>IFERROR(IF(C299&gt;Inf.!$I$10,"",I299),"")</f>
        <v/>
      </c>
      <c r="M299" s="8" t="str">
        <f>IFERROR(IF(Inf.!$C$10="Onsight",IF(L299="TOP",10^7+(10-J299)+(3-K299)*10,L299*10^5+(3-K299)*10),IF(L299="TOP",10^7+(3-K299)*10,L299*10^5+(3-K299)*10)),"")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IFERROR(N299*100+Rec.!I292,"")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IF(Rec.!H293&gt;0,COUNT(Rec.!H$2:H293),"")</f>
        <v/>
      </c>
      <c r="D300" s="36" t="str">
        <f>IF(C300&gt;Inf.!$I$10,"",VLOOKUP(A300,Q1.SL!B:F,2,FALSE))</f>
        <v/>
      </c>
      <c r="E300" s="36" t="str">
        <f>IF(C300&gt;Inf.!$I$10,"",VLOOKUP(A300,Q1.SL!B:F,3,FALSE))</f>
        <v/>
      </c>
      <c r="F300" s="20" t="str">
        <f>IF(C300&gt;Inf.!$I$10,"",VLOOKUP(A300,Q1.SL!B:F,4,FALSE))</f>
        <v/>
      </c>
      <c r="G300" s="20" t="str">
        <f>IF(C300&gt;Inf.!$I$10,"",VLOOKUP(A300,Q1.SL!B:F,5,FALSE))</f>
        <v/>
      </c>
      <c r="H300" s="66"/>
      <c r="I300" s="66"/>
      <c r="J300" s="51"/>
      <c r="K300" s="66"/>
      <c r="L300" s="12" t="str">
        <f>IFERROR(IF(C300&gt;Inf.!$I$10,"",I300),"")</f>
        <v/>
      </c>
      <c r="M300" s="8" t="str">
        <f>IFERROR(IF(Inf.!$C$10="Onsight",IF(L300="TOP",10^7+(10-J300)+(3-K300)*10,L300*10^5+(3-K300)*10),IF(L300="TOP",10^7+(3-K300)*10,L300*10^5+(3-K300)*10)),"")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IFERROR(N300*100+Rec.!I293,"")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IF(Rec.!H294&gt;0,COUNT(Rec.!H$2:H294),"")</f>
        <v/>
      </c>
      <c r="D301" s="36" t="str">
        <f>IF(C301&gt;Inf.!$I$10,"",VLOOKUP(A301,Q1.SL!B:F,2,FALSE))</f>
        <v/>
      </c>
      <c r="E301" s="36" t="str">
        <f>IF(C301&gt;Inf.!$I$10,"",VLOOKUP(A301,Q1.SL!B:F,3,FALSE))</f>
        <v/>
      </c>
      <c r="F301" s="20" t="str">
        <f>IF(C301&gt;Inf.!$I$10,"",VLOOKUP(A301,Q1.SL!B:F,4,FALSE))</f>
        <v/>
      </c>
      <c r="G301" s="20" t="str">
        <f>IF(C301&gt;Inf.!$I$10,"",VLOOKUP(A301,Q1.SL!B:F,5,FALSE))</f>
        <v/>
      </c>
      <c r="H301" s="66"/>
      <c r="I301" s="66"/>
      <c r="J301" s="51"/>
      <c r="K301" s="66"/>
      <c r="L301" s="12" t="str">
        <f>IFERROR(IF(C301&gt;Inf.!$I$10,"",I301),"")</f>
        <v/>
      </c>
      <c r="M301" s="8" t="str">
        <f>IFERROR(IF(Inf.!$C$10="Onsight",IF(L301="TOP",10^7+(10-J301)+(3-K301)*10,L301*10^5+(3-K301)*10),IF(L301="TOP",10^7+(3-K301)*10,L301*10^5+(3-K301)*10)),"")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IFERROR(N301*100+Rec.!I294,"")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IF(Rec.!H295&gt;0,COUNT(Rec.!H$2:H295),"")</f>
        <v/>
      </c>
      <c r="D302" s="36" t="str">
        <f>IF(C302&gt;Inf.!$I$10,"",VLOOKUP(A302,Q1.SL!B:F,2,FALSE))</f>
        <v/>
      </c>
      <c r="E302" s="36" t="str">
        <f>IF(C302&gt;Inf.!$I$10,"",VLOOKUP(A302,Q1.SL!B:F,3,FALSE))</f>
        <v/>
      </c>
      <c r="F302" s="20" t="str">
        <f>IF(C302&gt;Inf.!$I$10,"",VLOOKUP(A302,Q1.SL!B:F,4,FALSE))</f>
        <v/>
      </c>
      <c r="G302" s="20" t="str">
        <f>IF(C302&gt;Inf.!$I$10,"",VLOOKUP(A302,Q1.SL!B:F,5,FALSE))</f>
        <v/>
      </c>
      <c r="H302" s="66"/>
      <c r="I302" s="66"/>
      <c r="J302" s="51"/>
      <c r="K302" s="66"/>
      <c r="L302" s="12" t="str">
        <f>IFERROR(IF(C302&gt;Inf.!$I$10,"",I302),"")</f>
        <v/>
      </c>
      <c r="M302" s="8" t="str">
        <f>IFERROR(IF(Inf.!$C$10="Onsight",IF(L302="TOP",10^7+(10-J302)+(3-K302)*10,L302*10^5+(3-K302)*10),IF(L302="TOP",10^7+(3-K302)*10,L302*10^5+(3-K302)*10)),"")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IFERROR(N302*100+Rec.!I295,"")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IF(Rec.!H296&gt;0,COUNT(Rec.!H$2:H296),"")</f>
        <v/>
      </c>
      <c r="D303" s="36" t="str">
        <f>IF(C303&gt;Inf.!$I$10,"",VLOOKUP(A303,Q1.SL!B:F,2,FALSE))</f>
        <v/>
      </c>
      <c r="E303" s="36" t="str">
        <f>IF(C303&gt;Inf.!$I$10,"",VLOOKUP(A303,Q1.SL!B:F,3,FALSE))</f>
        <v/>
      </c>
      <c r="F303" s="20" t="str">
        <f>IF(C303&gt;Inf.!$I$10,"",VLOOKUP(A303,Q1.SL!B:F,4,FALSE))</f>
        <v/>
      </c>
      <c r="G303" s="20" t="str">
        <f>IF(C303&gt;Inf.!$I$10,"",VLOOKUP(A303,Q1.SL!B:F,5,FALSE))</f>
        <v/>
      </c>
      <c r="H303" s="66"/>
      <c r="I303" s="66"/>
      <c r="J303" s="51"/>
      <c r="K303" s="66"/>
      <c r="L303" s="12" t="str">
        <f>IFERROR(IF(C303&gt;Inf.!$I$10,"",I303),"")</f>
        <v/>
      </c>
      <c r="M303" s="8" t="str">
        <f>IFERROR(IF(Inf.!$C$10="Onsight",IF(L303="TOP",10^7+(10-J303)+(3-K303)*10,L303*10^5+(3-K303)*10),IF(L303="TOP",10^7+(3-K303)*10,L303*10^5+(3-K303)*10)),"")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IFERROR(N303*100+Rec.!I296,"")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IF(Rec.!H297&gt;0,COUNT(Rec.!H$2:H297),"")</f>
        <v/>
      </c>
      <c r="D304" s="36" t="str">
        <f>IF(C304&gt;Inf.!$I$10,"",VLOOKUP(A304,Q1.SL!B:F,2,FALSE))</f>
        <v/>
      </c>
      <c r="E304" s="36" t="str">
        <f>IF(C304&gt;Inf.!$I$10,"",VLOOKUP(A304,Q1.SL!B:F,3,FALSE))</f>
        <v/>
      </c>
      <c r="F304" s="20" t="str">
        <f>IF(C304&gt;Inf.!$I$10,"",VLOOKUP(A304,Q1.SL!B:F,4,FALSE))</f>
        <v/>
      </c>
      <c r="G304" s="20" t="str">
        <f>IF(C304&gt;Inf.!$I$10,"",VLOOKUP(A304,Q1.SL!B:F,5,FALSE))</f>
        <v/>
      </c>
      <c r="H304" s="66"/>
      <c r="I304" s="66"/>
      <c r="J304" s="51"/>
      <c r="K304" s="66"/>
      <c r="L304" s="12" t="str">
        <f>IFERROR(IF(C304&gt;Inf.!$I$10,"",I304),"")</f>
        <v/>
      </c>
      <c r="M304" s="8" t="str">
        <f>IFERROR(IF(Inf.!$C$10="Onsight",IF(L304="TOP",10^7+(10-J304)+(3-K304)*10,L304*10^5+(3-K304)*10),IF(L304="TOP",10^7+(3-K304)*10,L304*10^5+(3-K304)*10)),"")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IFERROR(N304*100+Rec.!I297,"")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IF(Rec.!H298&gt;0,COUNT(Rec.!H$2:H298),"")</f>
        <v/>
      </c>
      <c r="D305" s="36" t="str">
        <f>IF(C305&gt;Inf.!$I$10,"",VLOOKUP(A305,Q1.SL!B:F,2,FALSE))</f>
        <v/>
      </c>
      <c r="E305" s="36" t="str">
        <f>IF(C305&gt;Inf.!$I$10,"",VLOOKUP(A305,Q1.SL!B:F,3,FALSE))</f>
        <v/>
      </c>
      <c r="F305" s="20" t="str">
        <f>IF(C305&gt;Inf.!$I$10,"",VLOOKUP(A305,Q1.SL!B:F,4,FALSE))</f>
        <v/>
      </c>
      <c r="G305" s="20" t="str">
        <f>IF(C305&gt;Inf.!$I$10,"",VLOOKUP(A305,Q1.SL!B:F,5,FALSE))</f>
        <v/>
      </c>
      <c r="H305" s="66"/>
      <c r="I305" s="66"/>
      <c r="J305" s="51"/>
      <c r="K305" s="66"/>
      <c r="L305" s="12" t="str">
        <f>IFERROR(IF(C305&gt;Inf.!$I$10,"",I305),"")</f>
        <v/>
      </c>
      <c r="M305" s="8" t="str">
        <f>IFERROR(IF(Inf.!$C$10="Onsight",IF(L305="TOP",10^7+(10-J305)+(3-K305)*10,L305*10^5+(3-K305)*10),IF(L305="TOP",10^7+(3-K305)*10,L305*10^5+(3-K305)*10)),"")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IFERROR(N305*100+Rec.!I298,"")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IF(Rec.!H299&gt;0,COUNT(Rec.!H$2:H299),"")</f>
        <v/>
      </c>
      <c r="D306" s="36" t="str">
        <f>IF(C306&gt;Inf.!$I$10,"",VLOOKUP(A306,Q1.SL!B:F,2,FALSE))</f>
        <v/>
      </c>
      <c r="E306" s="36" t="str">
        <f>IF(C306&gt;Inf.!$I$10,"",VLOOKUP(A306,Q1.SL!B:F,3,FALSE))</f>
        <v/>
      </c>
      <c r="F306" s="20" t="str">
        <f>IF(C306&gt;Inf.!$I$10,"",VLOOKUP(A306,Q1.SL!B:F,4,FALSE))</f>
        <v/>
      </c>
      <c r="G306" s="20" t="str">
        <f>IF(C306&gt;Inf.!$I$10,"",VLOOKUP(A306,Q1.SL!B:F,5,FALSE))</f>
        <v/>
      </c>
      <c r="H306" s="66"/>
      <c r="I306" s="66"/>
      <c r="J306" s="51"/>
      <c r="K306" s="66"/>
      <c r="L306" s="12" t="str">
        <f>IFERROR(IF(C306&gt;Inf.!$I$10,"",I306),"")</f>
        <v/>
      </c>
      <c r="M306" s="8" t="str">
        <f>IFERROR(IF(Inf.!$C$10="Onsight",IF(L306="TOP",10^7+(10-J306)+(3-K306)*10,L306*10^5+(3-K306)*10),IF(L306="TOP",10^7+(3-K306)*10,L306*10^5+(3-K306)*10)),"")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IFERROR(N306*100+Rec.!I299,"")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IF(Rec.!H300&gt;0,COUNT(Rec.!H$2:H300),"")</f>
        <v/>
      </c>
      <c r="D307" s="36" t="str">
        <f>IF(C307&gt;Inf.!$I$10,"",VLOOKUP(A307,Q1.SL!B:F,2,FALSE))</f>
        <v/>
      </c>
      <c r="E307" s="36" t="str">
        <f>IF(C307&gt;Inf.!$I$10,"",VLOOKUP(A307,Q1.SL!B:F,3,FALSE))</f>
        <v/>
      </c>
      <c r="F307" s="20" t="str">
        <f>IF(C307&gt;Inf.!$I$10,"",VLOOKUP(A307,Q1.SL!B:F,4,FALSE))</f>
        <v/>
      </c>
      <c r="G307" s="20" t="str">
        <f>IF(C307&gt;Inf.!$I$10,"",VLOOKUP(A307,Q1.SL!B:F,5,FALSE))</f>
        <v/>
      </c>
      <c r="H307" s="66"/>
      <c r="I307" s="66"/>
      <c r="J307" s="51"/>
      <c r="K307" s="66"/>
      <c r="L307" s="12" t="str">
        <f>IFERROR(IF(C307&gt;Inf.!$I$10,"",I307),"")</f>
        <v/>
      </c>
      <c r="M307" s="8" t="str">
        <f>IFERROR(IF(Inf.!$C$10="Onsight",IF(L307="TOP",10^7+(10-J307)+(3-K307)*10,L307*10^5+(3-K307)*10),IF(L307="TOP",10^7+(3-K307)*10,L307*10^5+(3-K307)*10)),"")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IFERROR(N307*100+Rec.!I300,"")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IF(Rec.!H301&gt;0,COUNT(Rec.!H$2:H301),"")</f>
        <v/>
      </c>
      <c r="D308" s="36" t="str">
        <f>IF(C308&gt;Inf.!$I$10,"",VLOOKUP(A308,Q1.SL!B:F,2,FALSE))</f>
        <v/>
      </c>
      <c r="E308" s="36" t="str">
        <f>IF(C308&gt;Inf.!$I$10,"",VLOOKUP(A308,Q1.SL!B:F,3,FALSE))</f>
        <v/>
      </c>
      <c r="F308" s="20" t="str">
        <f>IF(C308&gt;Inf.!$I$10,"",VLOOKUP(A308,Q1.SL!B:F,4,FALSE))</f>
        <v/>
      </c>
      <c r="G308" s="20" t="str">
        <f>IF(C308&gt;Inf.!$I$10,"",VLOOKUP(A308,Q1.SL!B:F,5,FALSE))</f>
        <v/>
      </c>
      <c r="H308" s="66"/>
      <c r="I308" s="66"/>
      <c r="J308" s="51"/>
      <c r="K308" s="66"/>
      <c r="L308" s="12" t="str">
        <f>IFERROR(IF(C308&gt;Inf.!$I$10,"",I308),"")</f>
        <v/>
      </c>
      <c r="M308" s="8" t="str">
        <f>IFERROR(IF(Inf.!$C$10="Onsight",IF(L308="TOP",10^7+(10-J308)+(3-K308)*10,L308*10^5+(3-K308)*10),IF(L308="TOP",10^7+(3-K308)*10,L308*10^5+(3-K308)*10)),"")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IFERROR(N308*100+Rec.!I301,"")</f>
        <v/>
      </c>
      <c r="P308" s="8" t="str">
        <f t="shared" si="18"/>
        <v/>
      </c>
    </row>
  </sheetData>
  <mergeCells count="5">
    <mergeCell ref="C1:H1"/>
    <mergeCell ref="C2:H2"/>
    <mergeCell ref="F6:G6"/>
    <mergeCell ref="F5:G5"/>
    <mergeCell ref="F4:G4"/>
  </mergeCells>
  <conditionalFormatting sqref="D9:K308">
    <cfRule type="expression" dxfId="43" priority="4">
      <formula>$D9&lt;&gt;""</formula>
    </cfRule>
  </conditionalFormatting>
  <conditionalFormatting sqref="C9:C308">
    <cfRule type="expression" dxfId="42" priority="1">
      <formula>$B9&lt;&gt;""</formula>
    </cfRule>
  </conditionalFormatting>
  <dataValidations count="1">
    <dataValidation type="list" allowBlank="1" showInputMessage="1" showErrorMessage="1" sqref="K9:K308">
      <formula1>"1,2"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09"/>
  <sheetViews>
    <sheetView zoomScaleNormal="100" workbookViewId="0">
      <pane ySplit="8" topLeftCell="A9" activePane="bottomLeft" state="frozen"/>
      <selection pane="bottomLeft" activeCell="D14" sqref="D14"/>
    </sheetView>
  </sheetViews>
  <sheetFormatPr defaultRowHeight="15"/>
  <cols>
    <col min="1" max="1" width="5.7109375" customWidth="1"/>
    <col min="2" max="2" width="17.28515625" customWidth="1"/>
    <col min="3" max="3" width="16.42578125" customWidth="1"/>
    <col min="4" max="4" width="6.5703125" customWidth="1"/>
    <col min="5" max="5" width="8.42578125" bestFit="1" customWidth="1"/>
    <col min="6" max="6" width="8" customWidth="1"/>
    <col min="7" max="7" width="6.85546875" customWidth="1"/>
    <col min="8" max="8" width="9.42578125" bestFit="1" customWidth="1"/>
    <col min="9" max="9" width="12.7109375" style="41" customWidth="1"/>
    <col min="10" max="10" width="9" hidden="1" customWidth="1"/>
  </cols>
  <sheetData>
    <row r="1" spans="1:12" s="41" customFormat="1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147"/>
      <c r="I1" s="147"/>
      <c r="L1" s="44"/>
    </row>
    <row r="2" spans="1:12" s="41" customFormat="1" ht="18" customHeight="1">
      <c r="A2" s="146" t="str">
        <f>"Resultlist Qualification(2) "&amp;Inf.!C7 &amp;" "&amp;Inf.!C8&amp;" Lead"</f>
        <v>Resultlist Qualification(2) Women  Lead</v>
      </c>
      <c r="B2" s="146"/>
      <c r="C2" s="146"/>
      <c r="D2" s="146"/>
      <c r="E2" s="146"/>
      <c r="F2" s="146"/>
      <c r="G2" s="146"/>
      <c r="H2" s="146"/>
      <c r="I2" s="146"/>
      <c r="L2" s="44"/>
    </row>
    <row r="3" spans="1:12" s="41" customFormat="1" ht="18" customHeight="1">
      <c r="D3" s="43"/>
      <c r="E3" s="43"/>
      <c r="G3" s="150"/>
      <c r="H3" s="150"/>
      <c r="L3" s="44"/>
    </row>
    <row r="4" spans="1:12" s="41" customFormat="1" ht="18" customHeight="1">
      <c r="B4" s="80" t="s">
        <v>18</v>
      </c>
      <c r="C4" s="151" t="str">
        <f>Inf.!C5</f>
        <v xml:space="preserve">Zilina LaSkala, Slovakia </v>
      </c>
      <c r="D4" s="151"/>
      <c r="E4" s="46"/>
      <c r="F4" s="46"/>
      <c r="G4" s="46"/>
      <c r="H4" s="46"/>
      <c r="I4" s="47"/>
      <c r="L4" s="44"/>
    </row>
    <row r="5" spans="1:12" s="41" customFormat="1" ht="18" customHeight="1">
      <c r="B5" s="80" t="s">
        <v>19</v>
      </c>
      <c r="C5" s="152">
        <f>Inf.!F4</f>
        <v>44877</v>
      </c>
      <c r="D5" s="152"/>
      <c r="E5" s="46"/>
      <c r="F5" s="80" t="s">
        <v>29</v>
      </c>
      <c r="G5" s="149"/>
      <c r="H5" s="149"/>
      <c r="I5" s="47"/>
      <c r="L5" s="44"/>
    </row>
    <row r="6" spans="1:12" s="41" customFormat="1" ht="18" customHeight="1">
      <c r="B6" s="80"/>
      <c r="C6" s="82"/>
      <c r="D6" s="57"/>
      <c r="E6" s="46"/>
      <c r="F6" s="46"/>
      <c r="G6" s="46"/>
      <c r="H6" s="46"/>
      <c r="I6" s="47"/>
      <c r="L6" s="44"/>
    </row>
    <row r="7" spans="1:12" s="41" customFormat="1" ht="18" customHeight="1">
      <c r="B7" s="80"/>
      <c r="C7" s="82"/>
      <c r="D7" s="57"/>
      <c r="E7" s="46"/>
      <c r="F7" s="46"/>
      <c r="G7" s="46"/>
      <c r="H7" s="46"/>
      <c r="I7" s="47"/>
      <c r="L7" s="44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23</v>
      </c>
      <c r="G8" s="16" t="s">
        <v>24</v>
      </c>
      <c r="H8" s="37" t="s">
        <v>41</v>
      </c>
      <c r="I8" s="16" t="s">
        <v>30</v>
      </c>
      <c r="J8" s="15" t="s">
        <v>58</v>
      </c>
      <c r="K8" s="15"/>
      <c r="L8" s="11"/>
    </row>
    <row r="9" spans="1:12" ht="21.95" customHeight="1">
      <c r="A9" s="20">
        <f>VLOOKUP(E9,Q2.SL!G:O,8,FALSE)</f>
        <v>1</v>
      </c>
      <c r="B9" s="21" t="str">
        <f>IFERROR(VLOOKUP(E9,Rec.!B:H,4,FALSE),"")</f>
        <v>Kosek</v>
      </c>
      <c r="C9" s="21" t="str">
        <f>IFERROR(VLOOKUP(E9,Rec.!B:H,5,FALSE),"")</f>
        <v>Olga</v>
      </c>
      <c r="D9" s="20" t="str">
        <f>IFERROR(VLOOKUP(E9,Rec.!B:H,6,FALSE),"")</f>
        <v>POL</v>
      </c>
      <c r="E9" s="20">
        <f>IFERROR(VLOOKUP(ROW()-8,Q2.SL!B:Q,6,FALSE),"")</f>
        <v>7</v>
      </c>
      <c r="F9" s="20" t="str">
        <f>VLOOKUP(E9,Q2.SL!G:O,6,FALSE)</f>
        <v>TOP</v>
      </c>
      <c r="G9" s="39">
        <f>IF(ROW()-8&gt;Inf.!$I$10,"",VLOOKUP(E9,Q2.SL!G:O,4,FALSE))</f>
        <v>4.32</v>
      </c>
      <c r="H9" s="20">
        <f>IF(ROW()-8&gt;Inf.!$I$10,"",VLOOKUP(E9,Q2.SL!G:O,5,FALSE))</f>
        <v>0</v>
      </c>
      <c r="I9" s="58"/>
      <c r="J9" t="str">
        <f t="shared" ref="J9:J72" ca="1" si="0">IFERROR(_xlfn.RANK.AVG(A9,A:A,1),"")</f>
        <v/>
      </c>
    </row>
    <row r="10" spans="1:12" ht="21.95" customHeight="1">
      <c r="A10" s="20">
        <f>VLOOKUP(E10,Q2.SL!G:O,8,FALSE)</f>
        <v>2</v>
      </c>
      <c r="B10" s="21" t="str">
        <f>IFERROR(VLOOKUP(E10,Rec.!B:H,4,FALSE),"")</f>
        <v>Šoltesová</v>
      </c>
      <c r="C10" s="21" t="str">
        <f>IFERROR(VLOOKUP(E10,Rec.!B:H,5,FALSE),"")</f>
        <v>Maria</v>
      </c>
      <c r="D10" s="20" t="str">
        <f>IFERROR(VLOOKUP(E10,Rec.!B:H,6,FALSE),"")</f>
        <v>SVK</v>
      </c>
      <c r="E10" s="20">
        <f>IFERROR(VLOOKUP(ROW()-8,Q2.SL!B:Q,6,FALSE),"")</f>
        <v>10</v>
      </c>
      <c r="F10" s="20">
        <f>VLOOKUP(E10,Q2.SL!G:O,6,FALSE)</f>
        <v>1.1619999999999999</v>
      </c>
      <c r="G10" s="39">
        <f>IF(ROW()-8&gt;Inf.!$I$10,"",VLOOKUP(E10,Q2.SL!G:O,4,FALSE))</f>
        <v>0</v>
      </c>
      <c r="H10" s="20">
        <f>IF(ROW()-8&gt;Inf.!$I$10,"",VLOOKUP(E10,Q2.SL!G:O,5,FALSE))</f>
        <v>0</v>
      </c>
      <c r="I10" s="58"/>
      <c r="J10" t="str">
        <f t="shared" ca="1" si="0"/>
        <v/>
      </c>
    </row>
    <row r="11" spans="1:12" ht="21.95" customHeight="1">
      <c r="A11" s="20">
        <f>VLOOKUP(E11,Q2.SL!G:O,8,FALSE)</f>
        <v>3</v>
      </c>
      <c r="B11" s="21" t="str">
        <f>IFERROR(VLOOKUP(E11,Rec.!B:H,4,FALSE),"")</f>
        <v>Fucelova</v>
      </c>
      <c r="C11" s="21" t="str">
        <f>IFERROR(VLOOKUP(E11,Rec.!B:H,5,FALSE),"")</f>
        <v>Maria</v>
      </c>
      <c r="D11" s="20" t="s">
        <v>80</v>
      </c>
      <c r="E11" s="20">
        <f>IFERROR(VLOOKUP(ROW()-8,Q2.SL!B:Q,6,FALSE),"")</f>
        <v>23</v>
      </c>
      <c r="F11" s="20">
        <f>VLOOKUP(E11,Q2.SL!G:O,6,FALSE)</f>
        <v>1.1100000000000001</v>
      </c>
      <c r="G11" s="39">
        <f>IF(ROW()-8&gt;Inf.!$I$10,"",VLOOKUP(E11,Q2.SL!G:O,4,FALSE))</f>
        <v>0</v>
      </c>
      <c r="H11" s="20">
        <f>IF(ROW()-8&gt;Inf.!$I$10,"",VLOOKUP(E11,Q2.SL!G:O,5,FALSE))</f>
        <v>0</v>
      </c>
      <c r="I11" s="58"/>
      <c r="J11" t="str">
        <f t="shared" ca="1" si="0"/>
        <v/>
      </c>
    </row>
    <row r="12" spans="1:12" ht="21.95" customHeight="1">
      <c r="A12" s="20">
        <f>VLOOKUP(E12,Q2.SL!G:O,8,FALSE)</f>
        <v>4</v>
      </c>
      <c r="B12" s="21" t="str">
        <f>IFERROR(VLOOKUP(E12,Rec.!B:H,4,FALSE),"")</f>
        <v>Gabcikova</v>
      </c>
      <c r="C12" s="21" t="str">
        <f>IFERROR(VLOOKUP(E12,Rec.!B:H,5,FALSE),"")</f>
        <v>Rebeka</v>
      </c>
      <c r="D12" s="20" t="str">
        <f>IFERROR(VLOOKUP(E12,Rec.!B:H,6,FALSE),"")</f>
        <v>SVK</v>
      </c>
      <c r="E12" s="20">
        <f>IFERROR(VLOOKUP(ROW()-8,Q2.SL!B:Q,6,FALSE),"")</f>
        <v>2</v>
      </c>
      <c r="F12" s="20">
        <f>VLOOKUP(E12,Q2.SL!G:O,6,FALSE)</f>
        <v>1.08</v>
      </c>
      <c r="G12" s="39">
        <f>IF(ROW()-8&gt;Inf.!$I$10,"",VLOOKUP(E12,Q2.SL!G:O,4,FALSE))</f>
        <v>0</v>
      </c>
      <c r="H12" s="20">
        <f>IF(ROW()-8&gt;Inf.!$I$10,"",VLOOKUP(E12,Q2.SL!G:O,5,FALSE))</f>
        <v>0</v>
      </c>
      <c r="I12" s="58"/>
      <c r="J12" t="str">
        <f t="shared" ca="1" si="0"/>
        <v/>
      </c>
    </row>
    <row r="13" spans="1:12" ht="21.95" customHeight="1">
      <c r="A13" s="20">
        <f>VLOOKUP(E13,Q2.SL!G:O,8,FALSE)</f>
        <v>5</v>
      </c>
      <c r="B13" s="21" t="str">
        <f>IFERROR(VLOOKUP(E13,Rec.!B:H,4,FALSE),"")</f>
        <v>Sukačová</v>
      </c>
      <c r="C13" s="21" t="str">
        <f>IFERROR(VLOOKUP(E13,Rec.!B:H,5,FALSE),"")</f>
        <v>Tereza</v>
      </c>
      <c r="D13" s="20" t="str">
        <f>IFERROR(VLOOKUP(E13,Rec.!B:H,6,FALSE),"")</f>
        <v>CZE</v>
      </c>
      <c r="E13" s="20">
        <f>IFERROR(VLOOKUP(ROW()-8,Q2.SL!B:Q,6,FALSE),"")</f>
        <v>15</v>
      </c>
      <c r="F13" s="20">
        <f>VLOOKUP(E13,Q2.SL!G:O,6,FALSE)</f>
        <v>1.07</v>
      </c>
      <c r="G13" s="39">
        <f>IF(ROW()-8&gt;Inf.!$I$10,"",VLOOKUP(E13,Q2.SL!G:O,4,FALSE))</f>
        <v>0</v>
      </c>
      <c r="H13" s="20">
        <f>IF(ROW()-8&gt;Inf.!$I$10,"",VLOOKUP(E13,Q2.SL!G:O,5,FALSE))</f>
        <v>0</v>
      </c>
      <c r="I13" s="58"/>
      <c r="J13" t="str">
        <f t="shared" ca="1" si="0"/>
        <v/>
      </c>
    </row>
    <row r="14" spans="1:12" ht="21.95" customHeight="1">
      <c r="A14" s="20">
        <f>VLOOKUP(E14,Q2.SL!G:O,8,FALSE)</f>
        <v>5</v>
      </c>
      <c r="B14" s="21" t="str">
        <f>IFERROR(VLOOKUP(E14,Rec.!B:H,4,FALSE),"")</f>
        <v>Vicianová</v>
      </c>
      <c r="C14" s="21" t="str">
        <f>IFERROR(VLOOKUP(E14,Rec.!B:H,5,FALSE),"")</f>
        <v>Silvia</v>
      </c>
      <c r="D14" s="20" t="str">
        <f>IFERROR(VLOOKUP(E14,Rec.!B:H,6,FALSE),"")</f>
        <v>SVK</v>
      </c>
      <c r="E14" s="20">
        <f>IFERROR(VLOOKUP(ROW()-8,Q2.SL!B:Q,6,FALSE),"")</f>
        <v>19</v>
      </c>
      <c r="F14" s="20">
        <f>VLOOKUP(E14,Q2.SL!G:O,6,FALSE)</f>
        <v>1.07</v>
      </c>
      <c r="G14" s="39">
        <f>IF(ROW()-8&gt;Inf.!$I$10,"",VLOOKUP(E14,Q2.SL!G:O,4,FALSE))</f>
        <v>0</v>
      </c>
      <c r="H14" s="20">
        <f>IF(ROW()-8&gt;Inf.!$I$10,"",VLOOKUP(E14,Q2.SL!G:O,5,FALSE))</f>
        <v>0</v>
      </c>
      <c r="I14" s="58"/>
      <c r="J14" t="str">
        <f t="shared" ca="1" si="0"/>
        <v/>
      </c>
    </row>
    <row r="15" spans="1:12" ht="21.95" customHeight="1">
      <c r="A15" s="20" t="str">
        <f>VLOOKUP(E15,Q2.SL!G:O,8,FALSE)</f>
        <v/>
      </c>
      <c r="B15" s="21" t="str">
        <f>IFERROR(VLOOKUP(E15,Rec.!B:H,4,FALSE),"")</f>
        <v/>
      </c>
      <c r="C15" s="21" t="str">
        <f>IFERROR(VLOOKUP(E15,Rec.!B:H,5,FALSE),"")</f>
        <v/>
      </c>
      <c r="D15" s="20" t="str">
        <f>IFERROR(VLOOKUP(E15,Rec.!B:H,6,FALSE),"")</f>
        <v/>
      </c>
      <c r="E15" s="20" t="str">
        <f>IFERROR(VLOOKUP(ROW()-8,Q2.SL!B:Q,6,FALSE),"")</f>
        <v/>
      </c>
      <c r="F15" s="20" t="str">
        <f>VLOOKUP(E15,Q2.SL!G:O,6,FALSE)</f>
        <v/>
      </c>
      <c r="G15" s="39" t="str">
        <f>IF(ROW()-8&gt;Inf.!$I$10,"",VLOOKUP(E15,Q2.SL!G:O,4,FALSE))</f>
        <v/>
      </c>
      <c r="H15" s="20" t="str">
        <f>IF(ROW()-8&gt;Inf.!$I$10,"",VLOOKUP(E15,Q2.SL!G:O,5,FALSE))</f>
        <v/>
      </c>
      <c r="I15" s="58"/>
      <c r="J15" t="str">
        <f t="shared" ca="1" si="0"/>
        <v/>
      </c>
    </row>
    <row r="16" spans="1:12" ht="21.95" customHeight="1">
      <c r="A16" s="20" t="str">
        <f>VLOOKUP(E16,Q2.SL!G:O,8,FALSE)</f>
        <v/>
      </c>
      <c r="B16" s="21" t="str">
        <f>IFERROR(VLOOKUP(E16,Rec.!B:H,4,FALSE),"")</f>
        <v/>
      </c>
      <c r="C16" s="21" t="str">
        <f>IFERROR(VLOOKUP(E16,Rec.!B:H,5,FALSE),"")</f>
        <v/>
      </c>
      <c r="D16" s="20" t="str">
        <f>IFERROR(VLOOKUP(E16,Rec.!B:H,6,FALSE),"")</f>
        <v/>
      </c>
      <c r="E16" s="20" t="str">
        <f>IFERROR(VLOOKUP(ROW()-8,Q2.SL!B:Q,6,FALSE),"")</f>
        <v/>
      </c>
      <c r="F16" s="20" t="str">
        <f>VLOOKUP(E16,Q2.SL!G:O,6,FALSE)</f>
        <v/>
      </c>
      <c r="G16" s="39" t="str">
        <f>IF(ROW()-8&gt;Inf.!$I$10,"",VLOOKUP(E16,Q2.SL!G:O,4,FALSE))</f>
        <v/>
      </c>
      <c r="H16" s="20" t="str">
        <f>IF(ROW()-8&gt;Inf.!$I$10,"",VLOOKUP(E16,Q2.SL!G:O,5,FALSE))</f>
        <v/>
      </c>
      <c r="I16" s="58"/>
      <c r="J16" t="str">
        <f t="shared" ca="1" si="0"/>
        <v/>
      </c>
    </row>
    <row r="17" spans="1:10" ht="21.95" customHeight="1">
      <c r="A17" s="20" t="str">
        <f>VLOOKUP(E17,Q2.SL!G:O,8,FALSE)</f>
        <v/>
      </c>
      <c r="B17" s="21" t="str">
        <f>IFERROR(VLOOKUP(E17,Rec.!B:H,4,FALSE),"")</f>
        <v/>
      </c>
      <c r="C17" s="21" t="str">
        <f>IFERROR(VLOOKUP(E17,Rec.!B:H,5,FALSE),"")</f>
        <v/>
      </c>
      <c r="D17" s="20" t="str">
        <f>IFERROR(VLOOKUP(E17,Rec.!B:H,6,FALSE),"")</f>
        <v/>
      </c>
      <c r="E17" s="20" t="str">
        <f>IFERROR(VLOOKUP(ROW()-8,Q2.SL!B:Q,6,FALSE),"")</f>
        <v/>
      </c>
      <c r="F17" s="20" t="str">
        <f>VLOOKUP(E17,Q2.SL!G:O,6,FALSE)</f>
        <v/>
      </c>
      <c r="G17" s="39" t="str">
        <f>IF(ROW()-8&gt;Inf.!$I$10,"",VLOOKUP(E17,Q2.SL!G:O,4,FALSE))</f>
        <v/>
      </c>
      <c r="H17" s="20" t="str">
        <f>IF(ROW()-8&gt;Inf.!$I$10,"",VLOOKUP(E17,Q2.SL!G:O,5,FALSE))</f>
        <v/>
      </c>
      <c r="I17" s="58"/>
      <c r="J17" t="str">
        <f t="shared" ca="1" si="0"/>
        <v/>
      </c>
    </row>
    <row r="18" spans="1:10" ht="21.95" customHeight="1">
      <c r="A18" s="20" t="str">
        <f>VLOOKUP(E18,Q2.SL!G:O,8,FALSE)</f>
        <v/>
      </c>
      <c r="B18" s="21" t="str">
        <f>IFERROR(VLOOKUP(E18,Rec.!B:H,4,FALSE),"")</f>
        <v/>
      </c>
      <c r="C18" s="21" t="str">
        <f>IFERROR(VLOOKUP(E18,Rec.!B:H,5,FALSE),"")</f>
        <v/>
      </c>
      <c r="D18" s="20" t="str">
        <f>IFERROR(VLOOKUP(E18,Rec.!B:H,6,FALSE),"")</f>
        <v/>
      </c>
      <c r="E18" s="20" t="str">
        <f>IFERROR(VLOOKUP(ROW()-8,Q2.SL!B:Q,6,FALSE),"")</f>
        <v/>
      </c>
      <c r="F18" s="20" t="str">
        <f>VLOOKUP(E18,Q2.SL!G:O,6,FALSE)</f>
        <v/>
      </c>
      <c r="G18" s="39" t="str">
        <f>IF(ROW()-8&gt;Inf.!$I$10,"",VLOOKUP(E18,Q2.SL!G:O,4,FALSE))</f>
        <v/>
      </c>
      <c r="H18" s="20" t="str">
        <f>IF(ROW()-8&gt;Inf.!$I$10,"",VLOOKUP(E18,Q2.SL!G:O,5,FALSE))</f>
        <v/>
      </c>
      <c r="I18" s="58"/>
      <c r="J18" t="str">
        <f t="shared" ca="1" si="0"/>
        <v/>
      </c>
    </row>
    <row r="19" spans="1:10" ht="21.95" customHeight="1">
      <c r="A19" s="20" t="str">
        <f>VLOOKUP(E19,Q2.SL!G:O,8,FALSE)</f>
        <v/>
      </c>
      <c r="B19" s="21" t="str">
        <f>IFERROR(VLOOKUP(E19,Rec.!B:H,4,FALSE),"")</f>
        <v/>
      </c>
      <c r="C19" s="21" t="str">
        <f>IFERROR(VLOOKUP(E19,Rec.!B:H,5,FALSE),"")</f>
        <v/>
      </c>
      <c r="D19" s="20" t="str">
        <f>IFERROR(VLOOKUP(E19,Rec.!B:H,6,FALSE),"")</f>
        <v/>
      </c>
      <c r="E19" s="20" t="str">
        <f>IFERROR(VLOOKUP(ROW()-8,Q2.SL!B:Q,6,FALSE),"")</f>
        <v/>
      </c>
      <c r="F19" s="20" t="str">
        <f>VLOOKUP(E19,Q2.SL!G:O,6,FALSE)</f>
        <v/>
      </c>
      <c r="G19" s="39" t="str">
        <f>IF(ROW()-8&gt;Inf.!$I$10,"",VLOOKUP(E19,Q2.SL!G:O,4,FALSE))</f>
        <v/>
      </c>
      <c r="H19" s="20" t="str">
        <f>IF(ROW()-8&gt;Inf.!$I$10,"",VLOOKUP(E19,Q2.SL!G:O,5,FALSE))</f>
        <v/>
      </c>
      <c r="I19" s="58"/>
      <c r="J19" t="str">
        <f t="shared" ca="1" si="0"/>
        <v/>
      </c>
    </row>
    <row r="20" spans="1:10" ht="21.95" customHeight="1">
      <c r="A20" s="20" t="str">
        <f>VLOOKUP(E20,Q2.SL!G:O,8,FALSE)</f>
        <v/>
      </c>
      <c r="B20" s="21" t="str">
        <f>IFERROR(VLOOKUP(E20,Rec.!B:H,4,FALSE),"")</f>
        <v/>
      </c>
      <c r="C20" s="21" t="str">
        <f>IFERROR(VLOOKUP(E20,Rec.!B:H,5,FALSE),"")</f>
        <v/>
      </c>
      <c r="D20" s="20" t="str">
        <f>IFERROR(VLOOKUP(E20,Rec.!B:H,6,FALSE),"")</f>
        <v/>
      </c>
      <c r="E20" s="20" t="str">
        <f>IFERROR(VLOOKUP(ROW()-8,Q2.SL!B:Q,6,FALSE),"")</f>
        <v/>
      </c>
      <c r="F20" s="20" t="str">
        <f>VLOOKUP(E20,Q2.SL!G:O,6,FALSE)</f>
        <v/>
      </c>
      <c r="G20" s="39" t="str">
        <f>IF(ROW()-8&gt;Inf.!$I$10,"",VLOOKUP(E20,Q2.SL!G:O,4,FALSE))</f>
        <v/>
      </c>
      <c r="H20" s="20" t="str">
        <f>IF(ROW()-8&gt;Inf.!$I$10,"",VLOOKUP(E20,Q2.SL!G:O,5,FALSE))</f>
        <v/>
      </c>
      <c r="I20" s="58"/>
      <c r="J20" t="str">
        <f t="shared" ca="1" si="0"/>
        <v/>
      </c>
    </row>
    <row r="21" spans="1:10" ht="21.95" customHeight="1">
      <c r="A21" s="20" t="str">
        <f>VLOOKUP(E21,Q2.SL!G:O,8,FALSE)</f>
        <v/>
      </c>
      <c r="B21" s="21" t="str">
        <f>IFERROR(VLOOKUP(E21,Rec.!B:H,4,FALSE),"")</f>
        <v/>
      </c>
      <c r="C21" s="21" t="str">
        <f>IFERROR(VLOOKUP(E21,Rec.!B:H,5,FALSE),"")</f>
        <v/>
      </c>
      <c r="D21" s="20" t="str">
        <f>IFERROR(VLOOKUP(E21,Rec.!B:H,6,FALSE),"")</f>
        <v/>
      </c>
      <c r="E21" s="20" t="str">
        <f>IFERROR(VLOOKUP(ROW()-8,Q2.SL!B:Q,6,FALSE),"")</f>
        <v/>
      </c>
      <c r="F21" s="20" t="str">
        <f>VLOOKUP(E21,Q2.SL!G:O,6,FALSE)</f>
        <v/>
      </c>
      <c r="G21" s="39" t="str">
        <f>IF(ROW()-8&gt;Inf.!$I$10,"",VLOOKUP(E21,Q2.SL!G:O,4,FALSE))</f>
        <v/>
      </c>
      <c r="H21" s="20" t="str">
        <f>IF(ROW()-8&gt;Inf.!$I$10,"",VLOOKUP(E21,Q2.SL!G:O,5,FALSE))</f>
        <v/>
      </c>
      <c r="I21" s="58"/>
      <c r="J21" t="str">
        <f t="shared" ca="1" si="0"/>
        <v/>
      </c>
    </row>
    <row r="22" spans="1:10" ht="21.95" customHeight="1">
      <c r="A22" s="20" t="str">
        <f>VLOOKUP(E22,Q2.SL!G:O,8,FALSE)</f>
        <v/>
      </c>
      <c r="B22" s="21" t="str">
        <f>IFERROR(VLOOKUP(E22,Rec.!B:H,4,FALSE),"")</f>
        <v/>
      </c>
      <c r="C22" s="21" t="str">
        <f>IFERROR(VLOOKUP(E22,Rec.!B:H,5,FALSE),"")</f>
        <v/>
      </c>
      <c r="D22" s="20" t="str">
        <f>IFERROR(VLOOKUP(E22,Rec.!B:H,6,FALSE),"")</f>
        <v/>
      </c>
      <c r="E22" s="20" t="str">
        <f>IFERROR(VLOOKUP(ROW()-8,Q2.SL!B:Q,6,FALSE),"")</f>
        <v/>
      </c>
      <c r="F22" s="20" t="str">
        <f>VLOOKUP(E22,Q2.SL!G:O,6,FALSE)</f>
        <v/>
      </c>
      <c r="G22" s="39" t="str">
        <f>IF(ROW()-8&gt;Inf.!$I$10,"",VLOOKUP(E22,Q2.SL!G:O,4,FALSE))</f>
        <v/>
      </c>
      <c r="H22" s="20" t="str">
        <f>IF(ROW()-8&gt;Inf.!$I$10,"",VLOOKUP(E22,Q2.SL!G:O,5,FALSE))</f>
        <v/>
      </c>
      <c r="I22" s="58"/>
      <c r="J22" t="str">
        <f t="shared" ca="1" si="0"/>
        <v/>
      </c>
    </row>
    <row r="23" spans="1:10" ht="21.95" customHeight="1">
      <c r="A23" s="20" t="str">
        <f>VLOOKUP(E23,Q2.SL!G:O,8,FALSE)</f>
        <v/>
      </c>
      <c r="B23" s="21" t="str">
        <f>IFERROR(VLOOKUP(E23,Rec.!B:H,4,FALSE),"")</f>
        <v/>
      </c>
      <c r="C23" s="21" t="str">
        <f>IFERROR(VLOOKUP(E23,Rec.!B:H,5,FALSE),"")</f>
        <v/>
      </c>
      <c r="D23" s="20" t="str">
        <f>IFERROR(VLOOKUP(E23,Rec.!B:H,6,FALSE),"")</f>
        <v/>
      </c>
      <c r="E23" s="20" t="str">
        <f>IFERROR(VLOOKUP(ROW()-8,Q2.SL!B:Q,6,FALSE),"")</f>
        <v/>
      </c>
      <c r="F23" s="20" t="str">
        <f>VLOOKUP(E23,Q2.SL!G:O,6,FALSE)</f>
        <v/>
      </c>
      <c r="G23" s="39" t="str">
        <f>IF(ROW()-8&gt;Inf.!$I$10,"",VLOOKUP(E23,Q2.SL!G:O,4,FALSE))</f>
        <v/>
      </c>
      <c r="H23" s="20" t="str">
        <f>IF(ROW()-8&gt;Inf.!$I$10,"",VLOOKUP(E23,Q2.SL!G:O,5,FALSE))</f>
        <v/>
      </c>
      <c r="I23" s="58"/>
      <c r="J23" t="str">
        <f t="shared" ca="1" si="0"/>
        <v/>
      </c>
    </row>
    <row r="24" spans="1:10" ht="21.95" customHeight="1">
      <c r="A24" s="20" t="str">
        <f>VLOOKUP(E24,Q2.SL!G:O,8,FALSE)</f>
        <v/>
      </c>
      <c r="B24" s="21" t="str">
        <f>IFERROR(VLOOKUP(E24,Rec.!B:H,4,FALSE),"")</f>
        <v/>
      </c>
      <c r="C24" s="21" t="str">
        <f>IFERROR(VLOOKUP(E24,Rec.!B:H,5,FALSE),"")</f>
        <v/>
      </c>
      <c r="D24" s="20" t="str">
        <f>IFERROR(VLOOKUP(E24,Rec.!B:H,6,FALSE),"")</f>
        <v/>
      </c>
      <c r="E24" s="20" t="str">
        <f>IFERROR(VLOOKUP(ROW()-8,Q2.SL!B:Q,6,FALSE),"")</f>
        <v/>
      </c>
      <c r="F24" s="20" t="str">
        <f>VLOOKUP(E24,Q2.SL!G:O,6,FALSE)</f>
        <v/>
      </c>
      <c r="G24" s="39" t="str">
        <f>IF(ROW()-8&gt;Inf.!$I$10,"",VLOOKUP(E24,Q2.SL!G:O,4,FALSE))</f>
        <v/>
      </c>
      <c r="H24" s="20" t="str">
        <f>IF(ROW()-8&gt;Inf.!$I$10,"",VLOOKUP(E24,Q2.SL!G:O,5,FALSE))</f>
        <v/>
      </c>
      <c r="I24" s="58"/>
      <c r="J24" t="str">
        <f t="shared" ca="1" si="0"/>
        <v/>
      </c>
    </row>
    <row r="25" spans="1:10" ht="21.95" customHeight="1">
      <c r="A25" s="20" t="str">
        <f>VLOOKUP(E25,Q2.SL!G:O,8,FALSE)</f>
        <v/>
      </c>
      <c r="B25" s="21" t="str">
        <f>IFERROR(VLOOKUP(E25,Rec.!B:H,4,FALSE),"")</f>
        <v/>
      </c>
      <c r="C25" s="21" t="str">
        <f>IFERROR(VLOOKUP(E25,Rec.!B:H,5,FALSE),"")</f>
        <v/>
      </c>
      <c r="D25" s="20" t="str">
        <f>IFERROR(VLOOKUP(E25,Rec.!B:H,6,FALSE),"")</f>
        <v/>
      </c>
      <c r="E25" s="20" t="str">
        <f>IFERROR(VLOOKUP(ROW()-8,Q2.SL!B:Q,6,FALSE),"")</f>
        <v/>
      </c>
      <c r="F25" s="20" t="str">
        <f>VLOOKUP(E25,Q2.SL!G:O,6,FALSE)</f>
        <v/>
      </c>
      <c r="G25" s="39" t="str">
        <f>IF(ROW()-8&gt;Inf.!$I$10,"",VLOOKUP(E25,Q2.SL!G:O,4,FALSE))</f>
        <v/>
      </c>
      <c r="H25" s="20" t="str">
        <f>IF(ROW()-8&gt;Inf.!$I$10,"",VLOOKUP(E25,Q2.SL!G:O,5,FALSE))</f>
        <v/>
      </c>
      <c r="I25" s="58"/>
      <c r="J25" t="str">
        <f t="shared" ca="1" si="0"/>
        <v/>
      </c>
    </row>
    <row r="26" spans="1:10" ht="21.95" customHeight="1">
      <c r="A26" s="20" t="str">
        <f>VLOOKUP(E26,Q2.SL!G:O,8,FALSE)</f>
        <v/>
      </c>
      <c r="B26" s="21" t="str">
        <f>IFERROR(VLOOKUP(E26,Rec.!B:H,4,FALSE),"")</f>
        <v/>
      </c>
      <c r="C26" s="21" t="str">
        <f>IFERROR(VLOOKUP(E26,Rec.!B:H,5,FALSE),"")</f>
        <v/>
      </c>
      <c r="D26" s="20" t="str">
        <f>IFERROR(VLOOKUP(E26,Rec.!B:H,6,FALSE),"")</f>
        <v/>
      </c>
      <c r="E26" s="20" t="str">
        <f>IFERROR(VLOOKUP(ROW()-8,Q2.SL!B:Q,6,FALSE),"")</f>
        <v/>
      </c>
      <c r="F26" s="20" t="str">
        <f>VLOOKUP(E26,Q2.SL!G:O,6,FALSE)</f>
        <v/>
      </c>
      <c r="G26" s="39" t="str">
        <f>IF(ROW()-8&gt;Inf.!$I$10,"",VLOOKUP(E26,Q2.SL!G:O,4,FALSE))</f>
        <v/>
      </c>
      <c r="H26" s="20" t="str">
        <f>IF(ROW()-8&gt;Inf.!$I$10,"",VLOOKUP(E26,Q2.SL!G:O,5,FALSE))</f>
        <v/>
      </c>
      <c r="I26" s="58"/>
      <c r="J26" t="str">
        <f t="shared" ca="1" si="0"/>
        <v/>
      </c>
    </row>
    <row r="27" spans="1:10" ht="21.95" customHeight="1">
      <c r="A27" s="20" t="str">
        <f>VLOOKUP(E27,Q2.SL!G:O,8,FALSE)</f>
        <v/>
      </c>
      <c r="B27" s="21" t="str">
        <f>IFERROR(VLOOKUP(E27,Rec.!B:H,4,FALSE),"")</f>
        <v/>
      </c>
      <c r="C27" s="21" t="str">
        <f>IFERROR(VLOOKUP(E27,Rec.!B:H,5,FALSE),"")</f>
        <v/>
      </c>
      <c r="D27" s="20" t="str">
        <f>IFERROR(VLOOKUP(E27,Rec.!B:H,6,FALSE),"")</f>
        <v/>
      </c>
      <c r="E27" s="20" t="str">
        <f>IFERROR(VLOOKUP(ROW()-8,Q2.SL!B:Q,6,FALSE),"")</f>
        <v/>
      </c>
      <c r="F27" s="20" t="str">
        <f>VLOOKUP(E27,Q2.SL!G:O,6,FALSE)</f>
        <v/>
      </c>
      <c r="G27" s="39" t="str">
        <f>IF(ROW()-8&gt;Inf.!$I$10,"",VLOOKUP(E27,Q2.SL!G:O,4,FALSE))</f>
        <v/>
      </c>
      <c r="H27" s="20" t="str">
        <f>IF(ROW()-8&gt;Inf.!$I$10,"",VLOOKUP(E27,Q2.SL!G:O,5,FALSE))</f>
        <v/>
      </c>
      <c r="I27" s="58"/>
      <c r="J27" t="str">
        <f t="shared" ca="1" si="0"/>
        <v/>
      </c>
    </row>
    <row r="28" spans="1:10" ht="21.95" customHeight="1">
      <c r="A28" s="20" t="str">
        <f>VLOOKUP(E28,Q2.SL!G:O,8,FALSE)</f>
        <v/>
      </c>
      <c r="B28" s="21" t="str">
        <f>IFERROR(VLOOKUP(E28,Rec.!B:H,4,FALSE),"")</f>
        <v/>
      </c>
      <c r="C28" s="21" t="str">
        <f>IFERROR(VLOOKUP(E28,Rec.!B:H,5,FALSE),"")</f>
        <v/>
      </c>
      <c r="D28" s="20" t="str">
        <f>IFERROR(VLOOKUP(E28,Rec.!B:H,6,FALSE),"")</f>
        <v/>
      </c>
      <c r="E28" s="20" t="str">
        <f>IFERROR(VLOOKUP(ROW()-8,Q2.SL!B:Q,6,FALSE),"")</f>
        <v/>
      </c>
      <c r="F28" s="20" t="str">
        <f>VLOOKUP(E28,Q2.SL!G:O,6,FALSE)</f>
        <v/>
      </c>
      <c r="G28" s="39" t="str">
        <f>IF(ROW()-8&gt;Inf.!$I$10,"",VLOOKUP(E28,Q2.SL!G:O,4,FALSE))</f>
        <v/>
      </c>
      <c r="H28" s="20" t="str">
        <f>IF(ROW()-8&gt;Inf.!$I$10,"",VLOOKUP(E28,Q2.SL!G:O,5,FALSE))</f>
        <v/>
      </c>
      <c r="I28" s="58"/>
      <c r="J28" t="str">
        <f t="shared" ca="1" si="0"/>
        <v/>
      </c>
    </row>
    <row r="29" spans="1:10" ht="21.95" customHeight="1">
      <c r="A29" s="20" t="str">
        <f>VLOOKUP(E29,Q2.SL!G:O,8,FALSE)</f>
        <v/>
      </c>
      <c r="B29" s="21" t="str">
        <f>IFERROR(VLOOKUP(E29,Rec.!B:H,4,FALSE),"")</f>
        <v/>
      </c>
      <c r="C29" s="21" t="str">
        <f>IFERROR(VLOOKUP(E29,Rec.!B:H,5,FALSE),"")</f>
        <v/>
      </c>
      <c r="D29" s="20" t="str">
        <f>IFERROR(VLOOKUP(E29,Rec.!B:H,6,FALSE),"")</f>
        <v/>
      </c>
      <c r="E29" s="20" t="str">
        <f>IFERROR(VLOOKUP(ROW()-8,Q2.SL!B:Q,6,FALSE),"")</f>
        <v/>
      </c>
      <c r="F29" s="20" t="str">
        <f>VLOOKUP(E29,Q2.SL!G:O,6,FALSE)</f>
        <v/>
      </c>
      <c r="G29" s="39" t="str">
        <f>IF(ROW()-8&gt;Inf.!$I$10,"",VLOOKUP(E29,Q2.SL!G:O,4,FALSE))</f>
        <v/>
      </c>
      <c r="H29" s="20" t="str">
        <f>IF(ROW()-8&gt;Inf.!$I$10,"",VLOOKUP(E29,Q2.SL!G:O,5,FALSE))</f>
        <v/>
      </c>
      <c r="I29" s="58"/>
      <c r="J29" t="str">
        <f t="shared" ca="1" si="0"/>
        <v/>
      </c>
    </row>
    <row r="30" spans="1:10" ht="21.95" customHeight="1">
      <c r="A30" s="20" t="str">
        <f>VLOOKUP(E30,Q2.SL!G:O,8,FALSE)</f>
        <v/>
      </c>
      <c r="B30" s="21" t="str">
        <f>IFERROR(VLOOKUP(E30,Rec.!B:H,4,FALSE),"")</f>
        <v/>
      </c>
      <c r="C30" s="21" t="str">
        <f>IFERROR(VLOOKUP(E30,Rec.!B:H,5,FALSE),"")</f>
        <v/>
      </c>
      <c r="D30" s="20" t="str">
        <f>IFERROR(VLOOKUP(E30,Rec.!B:H,6,FALSE),"")</f>
        <v/>
      </c>
      <c r="E30" s="20" t="str">
        <f>IFERROR(VLOOKUP(ROW()-8,Q2.SL!B:Q,6,FALSE),"")</f>
        <v/>
      </c>
      <c r="F30" s="20" t="str">
        <f>VLOOKUP(E30,Q2.SL!G:O,6,FALSE)</f>
        <v/>
      </c>
      <c r="G30" s="39" t="str">
        <f>IF(ROW()-8&gt;Inf.!$I$10,"",VLOOKUP(E30,Q2.SL!G:O,4,FALSE))</f>
        <v/>
      </c>
      <c r="H30" s="20" t="str">
        <f>IF(ROW()-8&gt;Inf.!$I$10,"",VLOOKUP(E30,Q2.SL!G:O,5,FALSE))</f>
        <v/>
      </c>
      <c r="I30" s="58"/>
      <c r="J30" t="str">
        <f t="shared" ca="1" si="0"/>
        <v/>
      </c>
    </row>
    <row r="31" spans="1:10" ht="21.95" customHeight="1">
      <c r="A31" s="20" t="str">
        <f>VLOOKUP(E31,Q2.SL!G:O,8,FALSE)</f>
        <v/>
      </c>
      <c r="B31" s="21" t="str">
        <f>IFERROR(VLOOKUP(E31,Rec.!B:H,4,FALSE),"")</f>
        <v/>
      </c>
      <c r="C31" s="21" t="str">
        <f>IFERROR(VLOOKUP(E31,Rec.!B:H,5,FALSE),"")</f>
        <v/>
      </c>
      <c r="D31" s="20" t="str">
        <f>IFERROR(VLOOKUP(E31,Rec.!B:H,6,FALSE),"")</f>
        <v/>
      </c>
      <c r="E31" s="20" t="str">
        <f>IFERROR(VLOOKUP(ROW()-8,Q2.SL!B:Q,6,FALSE),"")</f>
        <v/>
      </c>
      <c r="F31" s="20" t="str">
        <f>VLOOKUP(E31,Q2.SL!G:O,6,FALSE)</f>
        <v/>
      </c>
      <c r="G31" s="39" t="str">
        <f>IF(ROW()-8&gt;Inf.!$I$10,"",VLOOKUP(E31,Q2.SL!G:O,4,FALSE))</f>
        <v/>
      </c>
      <c r="H31" s="20" t="str">
        <f>IF(ROW()-8&gt;Inf.!$I$10,"",VLOOKUP(E31,Q2.SL!G:O,5,FALSE))</f>
        <v/>
      </c>
      <c r="I31" s="58"/>
      <c r="J31" t="str">
        <f t="shared" ca="1" si="0"/>
        <v/>
      </c>
    </row>
    <row r="32" spans="1:10" ht="21.95" customHeight="1">
      <c r="A32" s="20" t="str">
        <f>VLOOKUP(E32,Q2.SL!G:O,8,FALSE)</f>
        <v/>
      </c>
      <c r="B32" s="21" t="str">
        <f>IFERROR(VLOOKUP(E32,Rec.!B:H,4,FALSE),"")</f>
        <v/>
      </c>
      <c r="C32" s="21" t="str">
        <f>IFERROR(VLOOKUP(E32,Rec.!B:H,5,FALSE),"")</f>
        <v/>
      </c>
      <c r="D32" s="20" t="str">
        <f>IFERROR(VLOOKUP(E32,Rec.!B:H,6,FALSE),"")</f>
        <v/>
      </c>
      <c r="E32" s="20" t="str">
        <f>IFERROR(VLOOKUP(ROW()-8,Q2.SL!B:Q,6,FALSE),"")</f>
        <v/>
      </c>
      <c r="F32" s="20" t="str">
        <f>VLOOKUP(E32,Q2.SL!G:O,6,FALSE)</f>
        <v/>
      </c>
      <c r="G32" s="39" t="str">
        <f>IF(ROW()-8&gt;Inf.!$I$10,"",VLOOKUP(E32,Q2.SL!G:O,4,FALSE))</f>
        <v/>
      </c>
      <c r="H32" s="20" t="str">
        <f>IF(ROW()-8&gt;Inf.!$I$10,"",VLOOKUP(E32,Q2.SL!G:O,5,FALSE))</f>
        <v/>
      </c>
      <c r="I32" s="58"/>
      <c r="J32" t="str">
        <f t="shared" ca="1" si="0"/>
        <v/>
      </c>
    </row>
    <row r="33" spans="1:10" ht="21.95" customHeight="1">
      <c r="A33" s="20" t="str">
        <f>VLOOKUP(E33,Q2.SL!G:O,8,FALSE)</f>
        <v/>
      </c>
      <c r="B33" s="21" t="str">
        <f>IFERROR(VLOOKUP(E33,Rec.!B:H,4,FALSE),"")</f>
        <v/>
      </c>
      <c r="C33" s="21" t="str">
        <f>IFERROR(VLOOKUP(E33,Rec.!B:H,5,FALSE),"")</f>
        <v/>
      </c>
      <c r="D33" s="20" t="str">
        <f>IFERROR(VLOOKUP(E33,Rec.!B:H,6,FALSE),"")</f>
        <v/>
      </c>
      <c r="E33" s="20" t="str">
        <f>IFERROR(VLOOKUP(ROW()-8,Q2.SL!B:Q,6,FALSE),"")</f>
        <v/>
      </c>
      <c r="F33" s="20" t="str">
        <f>VLOOKUP(E33,Q2.SL!G:O,6,FALSE)</f>
        <v/>
      </c>
      <c r="G33" s="39" t="str">
        <f>IF(ROW()-8&gt;Inf.!$I$10,"",VLOOKUP(E33,Q2.SL!G:O,4,FALSE))</f>
        <v/>
      </c>
      <c r="H33" s="20" t="str">
        <f>IF(ROW()-8&gt;Inf.!$I$10,"",VLOOKUP(E33,Q2.SL!G:O,5,FALSE))</f>
        <v/>
      </c>
      <c r="I33" s="58"/>
      <c r="J33" t="str">
        <f t="shared" ca="1" si="0"/>
        <v/>
      </c>
    </row>
    <row r="34" spans="1:10" ht="21.95" customHeight="1">
      <c r="A34" s="20" t="str">
        <f>VLOOKUP(E34,Q2.SL!G:O,8,FALSE)</f>
        <v/>
      </c>
      <c r="B34" s="21" t="str">
        <f>IFERROR(VLOOKUP(E34,Rec.!B:H,4,FALSE),"")</f>
        <v/>
      </c>
      <c r="C34" s="21" t="str">
        <f>IFERROR(VLOOKUP(E34,Rec.!B:H,5,FALSE),"")</f>
        <v/>
      </c>
      <c r="D34" s="20" t="str">
        <f>IFERROR(VLOOKUP(E34,Rec.!B:H,6,FALSE),"")</f>
        <v/>
      </c>
      <c r="E34" s="20" t="str">
        <f>IFERROR(VLOOKUP(ROW()-8,Q2.SL!B:Q,6,FALSE),"")</f>
        <v/>
      </c>
      <c r="F34" s="20" t="str">
        <f>VLOOKUP(E34,Q2.SL!G:O,6,FALSE)</f>
        <v/>
      </c>
      <c r="G34" s="39" t="str">
        <f>IF(ROW()-8&gt;Inf.!$I$10,"",VLOOKUP(E34,Q2.SL!G:O,4,FALSE))</f>
        <v/>
      </c>
      <c r="H34" s="20" t="str">
        <f>IF(ROW()-8&gt;Inf.!$I$10,"",VLOOKUP(E34,Q2.SL!G:O,5,FALSE))</f>
        <v/>
      </c>
      <c r="I34" s="58"/>
      <c r="J34" t="str">
        <f t="shared" ca="1" si="0"/>
        <v/>
      </c>
    </row>
    <row r="35" spans="1:10" ht="21.95" customHeight="1">
      <c r="A35" s="20" t="str">
        <f>VLOOKUP(E35,Q2.SL!G:O,8,FALSE)</f>
        <v/>
      </c>
      <c r="B35" s="21" t="str">
        <f>IFERROR(VLOOKUP(E35,Rec.!B:H,4,FALSE),"")</f>
        <v/>
      </c>
      <c r="C35" s="21" t="str">
        <f>IFERROR(VLOOKUP(E35,Rec.!B:H,5,FALSE),"")</f>
        <v/>
      </c>
      <c r="D35" s="20" t="str">
        <f>IFERROR(VLOOKUP(E35,Rec.!B:H,6,FALSE),"")</f>
        <v/>
      </c>
      <c r="E35" s="20" t="str">
        <f>IFERROR(VLOOKUP(ROW()-8,Q2.SL!B:Q,6,FALSE),"")</f>
        <v/>
      </c>
      <c r="F35" s="20" t="str">
        <f>VLOOKUP(E35,Q2.SL!G:O,6,FALSE)</f>
        <v/>
      </c>
      <c r="G35" s="39" t="str">
        <f>IF(ROW()-8&gt;Inf.!$I$10,"",VLOOKUP(E35,Q2.SL!G:O,4,FALSE))</f>
        <v/>
      </c>
      <c r="H35" s="20" t="str">
        <f>IF(ROW()-8&gt;Inf.!$I$10,"",VLOOKUP(E35,Q2.SL!G:O,5,FALSE))</f>
        <v/>
      </c>
      <c r="I35" s="58"/>
      <c r="J35" t="str">
        <f t="shared" ca="1" si="0"/>
        <v/>
      </c>
    </row>
    <row r="36" spans="1:10" ht="21.95" customHeight="1">
      <c r="A36" s="20" t="str">
        <f>VLOOKUP(E36,Q2.SL!G:O,8,FALSE)</f>
        <v/>
      </c>
      <c r="B36" s="21" t="str">
        <f>IFERROR(VLOOKUP(E36,Rec.!B:H,4,FALSE),"")</f>
        <v/>
      </c>
      <c r="C36" s="21" t="str">
        <f>IFERROR(VLOOKUP(E36,Rec.!B:H,5,FALSE),"")</f>
        <v/>
      </c>
      <c r="D36" s="20" t="str">
        <f>IFERROR(VLOOKUP(E36,Rec.!B:H,6,FALSE),"")</f>
        <v/>
      </c>
      <c r="E36" s="20" t="str">
        <f>IFERROR(VLOOKUP(ROW()-8,Q2.SL!B:Q,6,FALSE),"")</f>
        <v/>
      </c>
      <c r="F36" s="20" t="str">
        <f>VLOOKUP(E36,Q2.SL!G:O,6,FALSE)</f>
        <v/>
      </c>
      <c r="G36" s="39" t="str">
        <f>IF(ROW()-8&gt;Inf.!$I$10,"",VLOOKUP(E36,Q2.SL!G:O,4,FALSE))</f>
        <v/>
      </c>
      <c r="H36" s="20" t="str">
        <f>IF(ROW()-8&gt;Inf.!$I$10,"",VLOOKUP(E36,Q2.SL!G:O,5,FALSE))</f>
        <v/>
      </c>
      <c r="I36" s="58"/>
      <c r="J36" t="str">
        <f t="shared" ca="1" si="0"/>
        <v/>
      </c>
    </row>
    <row r="37" spans="1:10" ht="21.95" customHeight="1">
      <c r="A37" s="20" t="str">
        <f>VLOOKUP(E37,Q2.SL!G:O,8,FALSE)</f>
        <v/>
      </c>
      <c r="B37" s="21" t="str">
        <f>IFERROR(VLOOKUP(E37,Rec.!B:H,4,FALSE),"")</f>
        <v/>
      </c>
      <c r="C37" s="21" t="str">
        <f>IFERROR(VLOOKUP(E37,Rec.!B:H,5,FALSE),"")</f>
        <v/>
      </c>
      <c r="D37" s="20" t="str">
        <f>IFERROR(VLOOKUP(E37,Rec.!B:H,6,FALSE),"")</f>
        <v/>
      </c>
      <c r="E37" s="20" t="str">
        <f>IFERROR(VLOOKUP(ROW()-8,Q2.SL!B:Q,6,FALSE),"")</f>
        <v/>
      </c>
      <c r="F37" s="20" t="str">
        <f>VLOOKUP(E37,Q2.SL!G:O,6,FALSE)</f>
        <v/>
      </c>
      <c r="G37" s="39" t="str">
        <f>IF(ROW()-8&gt;Inf.!$I$10,"",VLOOKUP(E37,Q2.SL!G:O,4,FALSE))</f>
        <v/>
      </c>
      <c r="H37" s="20" t="str">
        <f>IF(ROW()-8&gt;Inf.!$I$10,"",VLOOKUP(E37,Q2.SL!G:O,5,FALSE))</f>
        <v/>
      </c>
      <c r="I37" s="58"/>
      <c r="J37" t="str">
        <f t="shared" ca="1" si="0"/>
        <v/>
      </c>
    </row>
    <row r="38" spans="1:10" ht="21.95" customHeight="1">
      <c r="A38" s="20" t="str">
        <f>VLOOKUP(E38,Q2.SL!G:O,8,FALSE)</f>
        <v/>
      </c>
      <c r="B38" s="21" t="str">
        <f>IFERROR(VLOOKUP(E38,Rec.!B:H,4,FALSE),"")</f>
        <v/>
      </c>
      <c r="C38" s="21" t="str">
        <f>IFERROR(VLOOKUP(E38,Rec.!B:H,5,FALSE),"")</f>
        <v/>
      </c>
      <c r="D38" s="20" t="str">
        <f>IFERROR(VLOOKUP(E38,Rec.!B:H,6,FALSE),"")</f>
        <v/>
      </c>
      <c r="E38" s="20" t="str">
        <f>IFERROR(VLOOKUP(ROW()-8,Q2.SL!B:Q,6,FALSE),"")</f>
        <v/>
      </c>
      <c r="F38" s="20" t="str">
        <f>VLOOKUP(E38,Q2.SL!G:O,6,FALSE)</f>
        <v/>
      </c>
      <c r="G38" s="39" t="str">
        <f>IF(ROW()-8&gt;Inf.!$I$10,"",VLOOKUP(E38,Q2.SL!G:O,4,FALSE))</f>
        <v/>
      </c>
      <c r="H38" s="20" t="str">
        <f>IF(ROW()-8&gt;Inf.!$I$10,"",VLOOKUP(E38,Q2.SL!G:O,5,FALSE))</f>
        <v/>
      </c>
      <c r="I38" s="58"/>
      <c r="J38" t="str">
        <f t="shared" ca="1" si="0"/>
        <v/>
      </c>
    </row>
    <row r="39" spans="1:10" ht="21.95" customHeight="1">
      <c r="A39" s="20" t="str">
        <f>VLOOKUP(E39,Q2.SL!G:O,8,FALSE)</f>
        <v/>
      </c>
      <c r="B39" s="21" t="str">
        <f>IFERROR(VLOOKUP(E39,Rec.!B:H,4,FALSE),"")</f>
        <v/>
      </c>
      <c r="C39" s="21" t="str">
        <f>IFERROR(VLOOKUP(E39,Rec.!B:H,5,FALSE),"")</f>
        <v/>
      </c>
      <c r="D39" s="20" t="str">
        <f>IFERROR(VLOOKUP(E39,Rec.!B:H,6,FALSE),"")</f>
        <v/>
      </c>
      <c r="E39" s="20" t="str">
        <f>IFERROR(VLOOKUP(ROW()-8,Q2.SL!B:Q,6,FALSE),"")</f>
        <v/>
      </c>
      <c r="F39" s="20" t="str">
        <f>VLOOKUP(E39,Q2.SL!G:O,6,FALSE)</f>
        <v/>
      </c>
      <c r="G39" s="39" t="str">
        <f>IF(ROW()-8&gt;Inf.!$I$10,"",VLOOKUP(E39,Q2.SL!G:O,4,FALSE))</f>
        <v/>
      </c>
      <c r="H39" s="20" t="str">
        <f>IF(ROW()-8&gt;Inf.!$I$10,"",VLOOKUP(E39,Q2.SL!G:O,5,FALSE))</f>
        <v/>
      </c>
      <c r="I39" s="58"/>
      <c r="J39" t="str">
        <f t="shared" ca="1" si="0"/>
        <v/>
      </c>
    </row>
    <row r="40" spans="1:10" ht="21.95" customHeight="1">
      <c r="A40" s="20" t="str">
        <f>VLOOKUP(E40,Q2.SL!G:O,8,FALSE)</f>
        <v/>
      </c>
      <c r="B40" s="21" t="str">
        <f>IFERROR(VLOOKUP(E40,Rec.!B:H,4,FALSE),"")</f>
        <v/>
      </c>
      <c r="C40" s="21" t="str">
        <f>IFERROR(VLOOKUP(E40,Rec.!B:H,5,FALSE),"")</f>
        <v/>
      </c>
      <c r="D40" s="20" t="str">
        <f>IFERROR(VLOOKUP(E40,Rec.!B:H,6,FALSE),"")</f>
        <v/>
      </c>
      <c r="E40" s="20" t="str">
        <f>IFERROR(VLOOKUP(ROW()-8,Q2.SL!B:Q,6,FALSE),"")</f>
        <v/>
      </c>
      <c r="F40" s="20" t="str">
        <f>VLOOKUP(E40,Q2.SL!G:O,6,FALSE)</f>
        <v/>
      </c>
      <c r="G40" s="39" t="str">
        <f>IF(ROW()-8&gt;Inf.!$I$10,"",VLOOKUP(E40,Q2.SL!G:O,4,FALSE))</f>
        <v/>
      </c>
      <c r="H40" s="20" t="str">
        <f>IF(ROW()-8&gt;Inf.!$I$10,"",VLOOKUP(E40,Q2.SL!G:O,5,FALSE))</f>
        <v/>
      </c>
      <c r="I40" s="58"/>
      <c r="J40" t="str">
        <f t="shared" ca="1" si="0"/>
        <v/>
      </c>
    </row>
    <row r="41" spans="1:10" ht="21.95" customHeight="1">
      <c r="A41" s="20" t="str">
        <f>VLOOKUP(E41,Q2.SL!G:O,8,FALSE)</f>
        <v/>
      </c>
      <c r="B41" s="21" t="str">
        <f>IFERROR(VLOOKUP(E41,Rec.!B:H,4,FALSE),"")</f>
        <v/>
      </c>
      <c r="C41" s="21" t="str">
        <f>IFERROR(VLOOKUP(E41,Rec.!B:H,5,FALSE),"")</f>
        <v/>
      </c>
      <c r="D41" s="20" t="str">
        <f>IFERROR(VLOOKUP(E41,Rec.!B:H,6,FALSE),"")</f>
        <v/>
      </c>
      <c r="E41" s="20" t="str">
        <f>IFERROR(VLOOKUP(ROW()-8,Q2.SL!B:Q,6,FALSE),"")</f>
        <v/>
      </c>
      <c r="F41" s="20" t="str">
        <f>VLOOKUP(E41,Q2.SL!G:O,6,FALSE)</f>
        <v/>
      </c>
      <c r="G41" s="39" t="str">
        <f>IF(ROW()-8&gt;Inf.!$I$10,"",VLOOKUP(E41,Q2.SL!G:O,4,FALSE))</f>
        <v/>
      </c>
      <c r="H41" s="20" t="str">
        <f>IF(ROW()-8&gt;Inf.!$I$10,"",VLOOKUP(E41,Q2.SL!G:O,5,FALSE))</f>
        <v/>
      </c>
      <c r="I41" s="58"/>
      <c r="J41" t="str">
        <f t="shared" ca="1" si="0"/>
        <v/>
      </c>
    </row>
    <row r="42" spans="1:10" ht="21.95" customHeight="1">
      <c r="A42" s="20" t="str">
        <f>VLOOKUP(E42,Q2.SL!G:O,8,FALSE)</f>
        <v/>
      </c>
      <c r="B42" s="21" t="str">
        <f>IFERROR(VLOOKUP(E42,Rec.!B:H,4,FALSE),"")</f>
        <v/>
      </c>
      <c r="C42" s="21" t="str">
        <f>IFERROR(VLOOKUP(E42,Rec.!B:H,5,FALSE),"")</f>
        <v/>
      </c>
      <c r="D42" s="20" t="str">
        <f>IFERROR(VLOOKUP(E42,Rec.!B:H,6,FALSE),"")</f>
        <v/>
      </c>
      <c r="E42" s="20" t="str">
        <f>IFERROR(VLOOKUP(ROW()-8,Q2.SL!B:Q,6,FALSE),"")</f>
        <v/>
      </c>
      <c r="F42" s="20" t="str">
        <f>VLOOKUP(E42,Q2.SL!G:O,6,FALSE)</f>
        <v/>
      </c>
      <c r="G42" s="39" t="str">
        <f>IF(ROW()-8&gt;Inf.!$I$10,"",VLOOKUP(E42,Q2.SL!G:O,4,FALSE))</f>
        <v/>
      </c>
      <c r="H42" s="20" t="str">
        <f>IF(ROW()-8&gt;Inf.!$I$10,"",VLOOKUP(E42,Q2.SL!G:O,5,FALSE))</f>
        <v/>
      </c>
      <c r="I42" s="58"/>
      <c r="J42" t="str">
        <f t="shared" ca="1" si="0"/>
        <v/>
      </c>
    </row>
    <row r="43" spans="1:10" ht="21.95" customHeight="1">
      <c r="A43" s="20" t="str">
        <f>VLOOKUP(E43,Q2.SL!G:O,8,FALSE)</f>
        <v/>
      </c>
      <c r="B43" s="21" t="str">
        <f>IFERROR(VLOOKUP(E43,Rec.!B:H,4,FALSE),"")</f>
        <v/>
      </c>
      <c r="C43" s="21" t="str">
        <f>IFERROR(VLOOKUP(E43,Rec.!B:H,5,FALSE),"")</f>
        <v/>
      </c>
      <c r="D43" s="20" t="str">
        <f>IFERROR(VLOOKUP(E43,Rec.!B:H,6,FALSE),"")</f>
        <v/>
      </c>
      <c r="E43" s="20" t="str">
        <f>IFERROR(VLOOKUP(ROW()-8,Q2.SL!B:Q,6,FALSE),"")</f>
        <v/>
      </c>
      <c r="F43" s="20" t="str">
        <f>VLOOKUP(E43,Q2.SL!G:O,6,FALSE)</f>
        <v/>
      </c>
      <c r="G43" s="39" t="str">
        <f>IF(ROW()-8&gt;Inf.!$I$10,"",VLOOKUP(E43,Q2.SL!G:O,4,FALSE))</f>
        <v/>
      </c>
      <c r="H43" s="20" t="str">
        <f>IF(ROW()-8&gt;Inf.!$I$10,"",VLOOKUP(E43,Q2.SL!G:O,5,FALSE))</f>
        <v/>
      </c>
      <c r="I43" s="58"/>
      <c r="J43" t="str">
        <f t="shared" ca="1" si="0"/>
        <v/>
      </c>
    </row>
    <row r="44" spans="1:10" ht="21.95" customHeight="1">
      <c r="A44" s="20" t="str">
        <f>VLOOKUP(E44,Q2.SL!G:O,8,FALSE)</f>
        <v/>
      </c>
      <c r="B44" s="21" t="str">
        <f>IFERROR(VLOOKUP(E44,Rec.!B:H,4,FALSE),"")</f>
        <v/>
      </c>
      <c r="C44" s="21" t="str">
        <f>IFERROR(VLOOKUP(E44,Rec.!B:H,5,FALSE),"")</f>
        <v/>
      </c>
      <c r="D44" s="20" t="str">
        <f>IFERROR(VLOOKUP(E44,Rec.!B:H,6,FALSE),"")</f>
        <v/>
      </c>
      <c r="E44" s="20" t="str">
        <f>IFERROR(VLOOKUP(ROW()-8,Q2.SL!B:Q,6,FALSE),"")</f>
        <v/>
      </c>
      <c r="F44" s="20" t="str">
        <f>VLOOKUP(E44,Q2.SL!G:O,6,FALSE)</f>
        <v/>
      </c>
      <c r="G44" s="39" t="str">
        <f>IF(ROW()-8&gt;Inf.!$I$10,"",VLOOKUP(E44,Q2.SL!G:O,4,FALSE))</f>
        <v/>
      </c>
      <c r="H44" s="20" t="str">
        <f>IF(ROW()-8&gt;Inf.!$I$10,"",VLOOKUP(E44,Q2.SL!G:O,5,FALSE))</f>
        <v/>
      </c>
      <c r="I44" s="58"/>
      <c r="J44" t="str">
        <f t="shared" ca="1" si="0"/>
        <v/>
      </c>
    </row>
    <row r="45" spans="1:10" ht="21.95" customHeight="1">
      <c r="A45" s="20" t="str">
        <f>VLOOKUP(E45,Q2.SL!G:O,8,FALSE)</f>
        <v/>
      </c>
      <c r="B45" s="21" t="str">
        <f>IFERROR(VLOOKUP(E45,Rec.!B:H,4,FALSE),"")</f>
        <v/>
      </c>
      <c r="C45" s="21" t="str">
        <f>IFERROR(VLOOKUP(E45,Rec.!B:H,5,FALSE),"")</f>
        <v/>
      </c>
      <c r="D45" s="20" t="str">
        <f>IFERROR(VLOOKUP(E45,Rec.!B:H,6,FALSE),"")</f>
        <v/>
      </c>
      <c r="E45" s="20" t="str">
        <f>IFERROR(VLOOKUP(ROW()-8,Q2.SL!B:Q,6,FALSE),"")</f>
        <v/>
      </c>
      <c r="F45" s="20" t="str">
        <f>VLOOKUP(E45,Q2.SL!G:O,6,FALSE)</f>
        <v/>
      </c>
      <c r="G45" s="39" t="str">
        <f>IF(ROW()-8&gt;Inf.!$I$10,"",VLOOKUP(E45,Q2.SL!G:O,4,FALSE))</f>
        <v/>
      </c>
      <c r="H45" s="20" t="str">
        <f>IF(ROW()-8&gt;Inf.!$I$10,"",VLOOKUP(E45,Q2.SL!G:O,5,FALSE))</f>
        <v/>
      </c>
      <c r="I45" s="58"/>
      <c r="J45" t="str">
        <f t="shared" ca="1" si="0"/>
        <v/>
      </c>
    </row>
    <row r="46" spans="1:10" ht="21.95" customHeight="1">
      <c r="A46" s="20" t="str">
        <f>VLOOKUP(E46,Q2.SL!G:O,8,FALSE)</f>
        <v/>
      </c>
      <c r="B46" s="21" t="str">
        <f>IFERROR(VLOOKUP(E46,Rec.!B:H,4,FALSE),"")</f>
        <v/>
      </c>
      <c r="C46" s="21" t="str">
        <f>IFERROR(VLOOKUP(E46,Rec.!B:H,5,FALSE),"")</f>
        <v/>
      </c>
      <c r="D46" s="20" t="str">
        <f>IFERROR(VLOOKUP(E46,Rec.!B:H,6,FALSE),"")</f>
        <v/>
      </c>
      <c r="E46" s="20" t="str">
        <f>IFERROR(VLOOKUP(ROW()-8,Q2.SL!B:Q,6,FALSE),"")</f>
        <v/>
      </c>
      <c r="F46" s="20" t="str">
        <f>VLOOKUP(E46,Q2.SL!G:O,6,FALSE)</f>
        <v/>
      </c>
      <c r="G46" s="39" t="str">
        <f>IF(ROW()-8&gt;Inf.!$I$10,"",VLOOKUP(E46,Q2.SL!G:O,4,FALSE))</f>
        <v/>
      </c>
      <c r="H46" s="20" t="str">
        <f>IF(ROW()-8&gt;Inf.!$I$10,"",VLOOKUP(E46,Q2.SL!G:O,5,FALSE))</f>
        <v/>
      </c>
      <c r="I46" s="58"/>
      <c r="J46" t="str">
        <f t="shared" ca="1" si="0"/>
        <v/>
      </c>
    </row>
    <row r="47" spans="1:10" ht="21.95" customHeight="1">
      <c r="A47" s="20" t="str">
        <f>VLOOKUP(E47,Q2.SL!G:O,8,FALSE)</f>
        <v/>
      </c>
      <c r="B47" s="21" t="str">
        <f>IFERROR(VLOOKUP(E47,Rec.!B:H,4,FALSE),"")</f>
        <v/>
      </c>
      <c r="C47" s="21" t="str">
        <f>IFERROR(VLOOKUP(E47,Rec.!B:H,5,FALSE),"")</f>
        <v/>
      </c>
      <c r="D47" s="20" t="str">
        <f>IFERROR(VLOOKUP(E47,Rec.!B:H,6,FALSE),"")</f>
        <v/>
      </c>
      <c r="E47" s="20" t="str">
        <f>IFERROR(VLOOKUP(ROW()-8,Q2.SL!B:Q,6,FALSE),"")</f>
        <v/>
      </c>
      <c r="F47" s="20" t="str">
        <f>VLOOKUP(E47,Q2.SL!G:O,6,FALSE)</f>
        <v/>
      </c>
      <c r="G47" s="39" t="str">
        <f>IF(ROW()-8&gt;Inf.!$I$10,"",VLOOKUP(E47,Q2.SL!G:O,4,FALSE))</f>
        <v/>
      </c>
      <c r="H47" s="20" t="str">
        <f>IF(ROW()-8&gt;Inf.!$I$10,"",VLOOKUP(E47,Q2.SL!G:O,5,FALSE))</f>
        <v/>
      </c>
      <c r="I47" s="58"/>
      <c r="J47" t="str">
        <f t="shared" ca="1" si="0"/>
        <v/>
      </c>
    </row>
    <row r="48" spans="1:10" ht="21.95" customHeight="1">
      <c r="A48" s="20" t="str">
        <f>VLOOKUP(E48,Q2.SL!G:O,8,FALSE)</f>
        <v/>
      </c>
      <c r="B48" s="21" t="str">
        <f>IFERROR(VLOOKUP(E48,Rec.!B:H,4,FALSE),"")</f>
        <v/>
      </c>
      <c r="C48" s="21" t="str">
        <f>IFERROR(VLOOKUP(E48,Rec.!B:H,5,FALSE),"")</f>
        <v/>
      </c>
      <c r="D48" s="20" t="str">
        <f>IFERROR(VLOOKUP(E48,Rec.!B:H,6,FALSE),"")</f>
        <v/>
      </c>
      <c r="E48" s="20" t="str">
        <f>IFERROR(VLOOKUP(ROW()-8,Q2.SL!B:Q,6,FALSE),"")</f>
        <v/>
      </c>
      <c r="F48" s="20" t="str">
        <f>VLOOKUP(E48,Q2.SL!G:O,6,FALSE)</f>
        <v/>
      </c>
      <c r="G48" s="39" t="str">
        <f>IF(ROW()-8&gt;Inf.!$I$10,"",VLOOKUP(E48,Q2.SL!G:O,4,FALSE))</f>
        <v/>
      </c>
      <c r="H48" s="20" t="str">
        <f>IF(ROW()-8&gt;Inf.!$I$10,"",VLOOKUP(E48,Q2.SL!G:O,5,FALSE))</f>
        <v/>
      </c>
      <c r="I48" s="58"/>
      <c r="J48" t="str">
        <f t="shared" ca="1" si="0"/>
        <v/>
      </c>
    </row>
    <row r="49" spans="1:10" ht="21.95" customHeight="1">
      <c r="A49" s="20" t="str">
        <f>VLOOKUP(E49,Q2.SL!G:O,8,FALSE)</f>
        <v/>
      </c>
      <c r="B49" s="21" t="str">
        <f>IFERROR(VLOOKUP(E49,Rec.!B:H,4,FALSE),"")</f>
        <v/>
      </c>
      <c r="C49" s="21" t="str">
        <f>IFERROR(VLOOKUP(E49,Rec.!B:H,5,FALSE),"")</f>
        <v/>
      </c>
      <c r="D49" s="20" t="str">
        <f>IFERROR(VLOOKUP(E49,Rec.!B:H,6,FALSE),"")</f>
        <v/>
      </c>
      <c r="E49" s="20" t="str">
        <f>IFERROR(VLOOKUP(ROW()-8,Q2.SL!B:Q,6,FALSE),"")</f>
        <v/>
      </c>
      <c r="F49" s="20" t="str">
        <f>VLOOKUP(E49,Q2.SL!G:O,6,FALSE)</f>
        <v/>
      </c>
      <c r="G49" s="39" t="str">
        <f>IF(ROW()-8&gt;Inf.!$I$10,"",VLOOKUP(E49,Q2.SL!G:O,4,FALSE))</f>
        <v/>
      </c>
      <c r="H49" s="20" t="str">
        <f>IF(ROW()-8&gt;Inf.!$I$10,"",VLOOKUP(E49,Q2.SL!G:O,5,FALSE))</f>
        <v/>
      </c>
      <c r="I49" s="58"/>
      <c r="J49" t="str">
        <f t="shared" ca="1" si="0"/>
        <v/>
      </c>
    </row>
    <row r="50" spans="1:10" ht="21.95" customHeight="1">
      <c r="A50" s="20" t="str">
        <f>VLOOKUP(E50,Q2.SL!G:O,8,FALSE)</f>
        <v/>
      </c>
      <c r="B50" s="21" t="str">
        <f>IFERROR(VLOOKUP(E50,Rec.!B:H,4,FALSE),"")</f>
        <v/>
      </c>
      <c r="C50" s="21" t="str">
        <f>IFERROR(VLOOKUP(E50,Rec.!B:H,5,FALSE),"")</f>
        <v/>
      </c>
      <c r="D50" s="20" t="str">
        <f>IFERROR(VLOOKUP(E50,Rec.!B:H,6,FALSE),"")</f>
        <v/>
      </c>
      <c r="E50" s="20" t="str">
        <f>IFERROR(VLOOKUP(ROW()-8,Q2.SL!B:Q,6,FALSE),"")</f>
        <v/>
      </c>
      <c r="F50" s="20" t="str">
        <f>VLOOKUP(E50,Q2.SL!G:O,6,FALSE)</f>
        <v/>
      </c>
      <c r="G50" s="39" t="str">
        <f>IF(ROW()-8&gt;Inf.!$I$10,"",VLOOKUP(E50,Q2.SL!G:O,4,FALSE))</f>
        <v/>
      </c>
      <c r="H50" s="20" t="str">
        <f>IF(ROW()-8&gt;Inf.!$I$10,"",VLOOKUP(E50,Q2.SL!G:O,5,FALSE))</f>
        <v/>
      </c>
      <c r="I50" s="58"/>
      <c r="J50" t="str">
        <f t="shared" ca="1" si="0"/>
        <v/>
      </c>
    </row>
    <row r="51" spans="1:10" ht="21.95" customHeight="1">
      <c r="A51" s="20" t="str">
        <f>VLOOKUP(E51,Q2.SL!G:O,8,FALSE)</f>
        <v/>
      </c>
      <c r="B51" s="21" t="str">
        <f>IFERROR(VLOOKUP(E51,Rec.!B:H,4,FALSE),"")</f>
        <v/>
      </c>
      <c r="C51" s="21" t="str">
        <f>IFERROR(VLOOKUP(E51,Rec.!B:H,5,FALSE),"")</f>
        <v/>
      </c>
      <c r="D51" s="20" t="str">
        <f>IFERROR(VLOOKUP(E51,Rec.!B:H,6,FALSE),"")</f>
        <v/>
      </c>
      <c r="E51" s="20" t="str">
        <f>IFERROR(VLOOKUP(ROW()-8,Q2.SL!B:Q,6,FALSE),"")</f>
        <v/>
      </c>
      <c r="F51" s="20" t="str">
        <f>VLOOKUP(E51,Q2.SL!G:O,6,FALSE)</f>
        <v/>
      </c>
      <c r="G51" s="39" t="str">
        <f>IF(ROW()-8&gt;Inf.!$I$10,"",VLOOKUP(E51,Q2.SL!G:O,4,FALSE))</f>
        <v/>
      </c>
      <c r="H51" s="20" t="str">
        <f>IF(ROW()-8&gt;Inf.!$I$10,"",VLOOKUP(E51,Q2.SL!G:O,5,FALSE))</f>
        <v/>
      </c>
      <c r="I51" s="58"/>
      <c r="J51" t="str">
        <f t="shared" ca="1" si="0"/>
        <v/>
      </c>
    </row>
    <row r="52" spans="1:10" ht="21.95" customHeight="1">
      <c r="A52" s="20" t="str">
        <f>VLOOKUP(E52,Q2.SL!G:O,8,FALSE)</f>
        <v/>
      </c>
      <c r="B52" s="21" t="str">
        <f>IFERROR(VLOOKUP(E52,Rec.!B:H,4,FALSE),"")</f>
        <v/>
      </c>
      <c r="C52" s="21" t="str">
        <f>IFERROR(VLOOKUP(E52,Rec.!B:H,5,FALSE),"")</f>
        <v/>
      </c>
      <c r="D52" s="20" t="str">
        <f>IFERROR(VLOOKUP(E52,Rec.!B:H,6,FALSE),"")</f>
        <v/>
      </c>
      <c r="E52" s="20" t="str">
        <f>IFERROR(VLOOKUP(ROW()-8,Q2.SL!B:Q,6,FALSE),"")</f>
        <v/>
      </c>
      <c r="F52" s="20" t="str">
        <f>VLOOKUP(E52,Q2.SL!G:O,6,FALSE)</f>
        <v/>
      </c>
      <c r="G52" s="39" t="str">
        <f>IF(ROW()-8&gt;Inf.!$I$10,"",VLOOKUP(E52,Q2.SL!G:O,4,FALSE))</f>
        <v/>
      </c>
      <c r="H52" s="20" t="str">
        <f>IF(ROW()-8&gt;Inf.!$I$10,"",VLOOKUP(E52,Q2.SL!G:O,5,FALSE))</f>
        <v/>
      </c>
      <c r="I52" s="58"/>
      <c r="J52" t="str">
        <f t="shared" ca="1" si="0"/>
        <v/>
      </c>
    </row>
    <row r="53" spans="1:10" ht="21.95" customHeight="1">
      <c r="A53" s="20" t="str">
        <f>VLOOKUP(E53,Q2.SL!G:O,8,FALSE)</f>
        <v/>
      </c>
      <c r="B53" s="21" t="str">
        <f>IFERROR(VLOOKUP(E53,Rec.!B:H,4,FALSE),"")</f>
        <v/>
      </c>
      <c r="C53" s="21" t="str">
        <f>IFERROR(VLOOKUP(E53,Rec.!B:H,5,FALSE),"")</f>
        <v/>
      </c>
      <c r="D53" s="20" t="str">
        <f>IFERROR(VLOOKUP(E53,Rec.!B:H,6,FALSE),"")</f>
        <v/>
      </c>
      <c r="E53" s="20" t="str">
        <f>IFERROR(VLOOKUP(ROW()-8,Q2.SL!B:Q,6,FALSE),"")</f>
        <v/>
      </c>
      <c r="F53" s="20" t="str">
        <f>VLOOKUP(E53,Q2.SL!G:O,6,FALSE)</f>
        <v/>
      </c>
      <c r="G53" s="39" t="str">
        <f>IF(ROW()-8&gt;Inf.!$I$10,"",VLOOKUP(E53,Q2.SL!G:O,4,FALSE))</f>
        <v/>
      </c>
      <c r="H53" s="20" t="str">
        <f>IF(ROW()-8&gt;Inf.!$I$10,"",VLOOKUP(E53,Q2.SL!G:O,5,FALSE))</f>
        <v/>
      </c>
      <c r="I53" s="58"/>
      <c r="J53" t="str">
        <f t="shared" ca="1" si="0"/>
        <v/>
      </c>
    </row>
    <row r="54" spans="1:10" ht="21.95" customHeight="1">
      <c r="A54" s="20" t="str">
        <f>VLOOKUP(E54,Q2.SL!G:O,8,FALSE)</f>
        <v/>
      </c>
      <c r="B54" s="21" t="str">
        <f>IFERROR(VLOOKUP(E54,Rec.!B:H,4,FALSE),"")</f>
        <v/>
      </c>
      <c r="C54" s="21" t="str">
        <f>IFERROR(VLOOKUP(E54,Rec.!B:H,5,FALSE),"")</f>
        <v/>
      </c>
      <c r="D54" s="20" t="str">
        <f>IFERROR(VLOOKUP(E54,Rec.!B:H,6,FALSE),"")</f>
        <v/>
      </c>
      <c r="E54" s="20" t="str">
        <f>IFERROR(VLOOKUP(ROW()-8,Q2.SL!B:Q,6,FALSE),"")</f>
        <v/>
      </c>
      <c r="F54" s="20" t="str">
        <f>VLOOKUP(E54,Q2.SL!G:O,6,FALSE)</f>
        <v/>
      </c>
      <c r="G54" s="39" t="str">
        <f>IF(ROW()-8&gt;Inf.!$I$10,"",VLOOKUP(E54,Q2.SL!G:O,4,FALSE))</f>
        <v/>
      </c>
      <c r="H54" s="20" t="str">
        <f>IF(ROW()-8&gt;Inf.!$I$10,"",VLOOKUP(E54,Q2.SL!G:O,5,FALSE))</f>
        <v/>
      </c>
      <c r="I54" s="58"/>
      <c r="J54" t="str">
        <f t="shared" ca="1" si="0"/>
        <v/>
      </c>
    </row>
    <row r="55" spans="1:10" ht="21.95" customHeight="1">
      <c r="A55" s="20" t="str">
        <f>VLOOKUP(E55,Q2.SL!G:O,8,FALSE)</f>
        <v/>
      </c>
      <c r="B55" s="21" t="str">
        <f>IFERROR(VLOOKUP(E55,Rec.!B:H,4,FALSE),"")</f>
        <v/>
      </c>
      <c r="C55" s="21" t="str">
        <f>IFERROR(VLOOKUP(E55,Rec.!B:H,5,FALSE),"")</f>
        <v/>
      </c>
      <c r="D55" s="20" t="str">
        <f>IFERROR(VLOOKUP(E55,Rec.!B:H,6,FALSE),"")</f>
        <v/>
      </c>
      <c r="E55" s="20" t="str">
        <f>IFERROR(VLOOKUP(ROW()-8,Q2.SL!B:Q,6,FALSE),"")</f>
        <v/>
      </c>
      <c r="F55" s="20" t="str">
        <f>VLOOKUP(E55,Q2.SL!G:O,6,FALSE)</f>
        <v/>
      </c>
      <c r="G55" s="39" t="str">
        <f>IF(ROW()-8&gt;Inf.!$I$10,"",VLOOKUP(E55,Q2.SL!G:O,4,FALSE))</f>
        <v/>
      </c>
      <c r="H55" s="20" t="str">
        <f>IF(ROW()-8&gt;Inf.!$I$10,"",VLOOKUP(E55,Q2.SL!G:O,5,FALSE))</f>
        <v/>
      </c>
      <c r="I55" s="58"/>
      <c r="J55" t="str">
        <f t="shared" ca="1" si="0"/>
        <v/>
      </c>
    </row>
    <row r="56" spans="1:10" ht="21.95" customHeight="1">
      <c r="A56" s="20" t="str">
        <f>VLOOKUP(E56,Q2.SL!G:O,8,FALSE)</f>
        <v/>
      </c>
      <c r="B56" s="21" t="str">
        <f>IFERROR(VLOOKUP(E56,Rec.!B:H,4,FALSE),"")</f>
        <v/>
      </c>
      <c r="C56" s="21" t="str">
        <f>IFERROR(VLOOKUP(E56,Rec.!B:H,5,FALSE),"")</f>
        <v/>
      </c>
      <c r="D56" s="20" t="str">
        <f>IFERROR(VLOOKUP(E56,Rec.!B:H,6,FALSE),"")</f>
        <v/>
      </c>
      <c r="E56" s="20" t="str">
        <f>IFERROR(VLOOKUP(ROW()-8,Q2.SL!B:Q,6,FALSE),"")</f>
        <v/>
      </c>
      <c r="F56" s="20" t="str">
        <f>VLOOKUP(E56,Q2.SL!G:O,6,FALSE)</f>
        <v/>
      </c>
      <c r="G56" s="39" t="str">
        <f>IF(ROW()-8&gt;Inf.!$I$10,"",VLOOKUP(E56,Q2.SL!G:O,4,FALSE))</f>
        <v/>
      </c>
      <c r="H56" s="20" t="str">
        <f>IF(ROW()-8&gt;Inf.!$I$10,"",VLOOKUP(E56,Q2.SL!G:O,5,FALSE))</f>
        <v/>
      </c>
      <c r="I56" s="58"/>
      <c r="J56" t="str">
        <f t="shared" ca="1" si="0"/>
        <v/>
      </c>
    </row>
    <row r="57" spans="1:10" ht="21.95" customHeight="1">
      <c r="A57" s="20" t="str">
        <f>VLOOKUP(E57,Q2.SL!G:O,8,FALSE)</f>
        <v/>
      </c>
      <c r="B57" s="21" t="str">
        <f>IFERROR(VLOOKUP(E57,Rec.!B:H,4,FALSE),"")</f>
        <v/>
      </c>
      <c r="C57" s="21" t="str">
        <f>IFERROR(VLOOKUP(E57,Rec.!B:H,5,FALSE),"")</f>
        <v/>
      </c>
      <c r="D57" s="20" t="str">
        <f>IFERROR(VLOOKUP(E57,Rec.!B:H,6,FALSE),"")</f>
        <v/>
      </c>
      <c r="E57" s="20" t="str">
        <f>IFERROR(VLOOKUP(ROW()-8,Q2.SL!B:Q,6,FALSE),"")</f>
        <v/>
      </c>
      <c r="F57" s="20" t="str">
        <f>VLOOKUP(E57,Q2.SL!G:O,6,FALSE)</f>
        <v/>
      </c>
      <c r="G57" s="39" t="str">
        <f>IF(ROW()-8&gt;Inf.!$I$10,"",VLOOKUP(E57,Q2.SL!G:O,4,FALSE))</f>
        <v/>
      </c>
      <c r="H57" s="20" t="str">
        <f>IF(ROW()-8&gt;Inf.!$I$10,"",VLOOKUP(E57,Q2.SL!G:O,5,FALSE))</f>
        <v/>
      </c>
      <c r="I57" s="58"/>
      <c r="J57" t="str">
        <f t="shared" ca="1" si="0"/>
        <v/>
      </c>
    </row>
    <row r="58" spans="1:10" ht="21.95" customHeight="1">
      <c r="A58" s="20" t="str">
        <f>VLOOKUP(E58,Q2.SL!G:O,8,FALSE)</f>
        <v/>
      </c>
      <c r="B58" s="21" t="str">
        <f>IFERROR(VLOOKUP(E58,Rec.!B:H,4,FALSE),"")</f>
        <v/>
      </c>
      <c r="C58" s="21" t="str">
        <f>IFERROR(VLOOKUP(E58,Rec.!B:H,5,FALSE),"")</f>
        <v/>
      </c>
      <c r="D58" s="20" t="str">
        <f>IFERROR(VLOOKUP(E58,Rec.!B:H,6,FALSE),"")</f>
        <v/>
      </c>
      <c r="E58" s="20" t="str">
        <f>IFERROR(VLOOKUP(ROW()-8,Q2.SL!B:Q,6,FALSE),"")</f>
        <v/>
      </c>
      <c r="F58" s="20" t="str">
        <f>VLOOKUP(E58,Q2.SL!G:O,6,FALSE)</f>
        <v/>
      </c>
      <c r="G58" s="39" t="str">
        <f>IF(ROW()-8&gt;Inf.!$I$10,"",VLOOKUP(E58,Q2.SL!G:O,4,FALSE))</f>
        <v/>
      </c>
      <c r="H58" s="20" t="str">
        <f>IF(ROW()-8&gt;Inf.!$I$10,"",VLOOKUP(E58,Q2.SL!G:O,5,FALSE))</f>
        <v/>
      </c>
      <c r="I58" s="58"/>
      <c r="J58" t="str">
        <f t="shared" ca="1" si="0"/>
        <v/>
      </c>
    </row>
    <row r="59" spans="1:10" ht="21.95" customHeight="1">
      <c r="A59" s="20" t="str">
        <f>VLOOKUP(E59,Q2.SL!G:O,8,FALSE)</f>
        <v/>
      </c>
      <c r="B59" s="21" t="str">
        <f>IFERROR(VLOOKUP(E59,Rec.!B:H,4,FALSE),"")</f>
        <v/>
      </c>
      <c r="C59" s="21" t="str">
        <f>IFERROR(VLOOKUP(E59,Rec.!B:H,5,FALSE),"")</f>
        <v/>
      </c>
      <c r="D59" s="20" t="str">
        <f>IFERROR(VLOOKUP(E59,Rec.!B:H,6,FALSE),"")</f>
        <v/>
      </c>
      <c r="E59" s="20" t="str">
        <f>IFERROR(VLOOKUP(ROW()-8,Q2.SL!B:Q,6,FALSE),"")</f>
        <v/>
      </c>
      <c r="F59" s="20" t="str">
        <f>VLOOKUP(E59,Q2.SL!G:O,6,FALSE)</f>
        <v/>
      </c>
      <c r="G59" s="39" t="str">
        <f>IF(ROW()-8&gt;Inf.!$I$10,"",VLOOKUP(E59,Q2.SL!G:O,4,FALSE))</f>
        <v/>
      </c>
      <c r="H59" s="20" t="str">
        <f>IF(ROW()-8&gt;Inf.!$I$10,"",VLOOKUP(E59,Q2.SL!G:O,5,FALSE))</f>
        <v/>
      </c>
      <c r="I59" s="58"/>
      <c r="J59" t="str">
        <f t="shared" ca="1" si="0"/>
        <v/>
      </c>
    </row>
    <row r="60" spans="1:10" ht="21.95" customHeight="1">
      <c r="A60" s="20" t="str">
        <f>VLOOKUP(E60,Q2.SL!G:O,8,FALSE)</f>
        <v/>
      </c>
      <c r="B60" s="21" t="str">
        <f>IFERROR(VLOOKUP(E60,Rec.!B:H,4,FALSE),"")</f>
        <v/>
      </c>
      <c r="C60" s="21" t="str">
        <f>IFERROR(VLOOKUP(E60,Rec.!B:H,5,FALSE),"")</f>
        <v/>
      </c>
      <c r="D60" s="20" t="str">
        <f>IFERROR(VLOOKUP(E60,Rec.!B:H,6,FALSE),"")</f>
        <v/>
      </c>
      <c r="E60" s="20" t="str">
        <f>IFERROR(VLOOKUP(ROW()-8,Q2.SL!B:Q,6,FALSE),"")</f>
        <v/>
      </c>
      <c r="F60" s="20" t="str">
        <f>VLOOKUP(E60,Q2.SL!G:O,6,FALSE)</f>
        <v/>
      </c>
      <c r="G60" s="39" t="str">
        <f>IF(ROW()-8&gt;Inf.!$I$10,"",VLOOKUP(E60,Q2.SL!G:O,4,FALSE))</f>
        <v/>
      </c>
      <c r="H60" s="20" t="str">
        <f>IF(ROW()-8&gt;Inf.!$I$10,"",VLOOKUP(E60,Q2.SL!G:O,5,FALSE))</f>
        <v/>
      </c>
      <c r="I60" s="58"/>
      <c r="J60" t="str">
        <f t="shared" ca="1" si="0"/>
        <v/>
      </c>
    </row>
    <row r="61" spans="1:10" ht="21.95" customHeight="1">
      <c r="A61" s="20" t="str">
        <f>VLOOKUP(E61,Q2.SL!G:O,8,FALSE)</f>
        <v/>
      </c>
      <c r="B61" s="21" t="str">
        <f>IFERROR(VLOOKUP(E61,Rec.!B:H,4,FALSE),"")</f>
        <v/>
      </c>
      <c r="C61" s="21" t="str">
        <f>IFERROR(VLOOKUP(E61,Rec.!B:H,5,FALSE),"")</f>
        <v/>
      </c>
      <c r="D61" s="20" t="str">
        <f>IFERROR(VLOOKUP(E61,Rec.!B:H,6,FALSE),"")</f>
        <v/>
      </c>
      <c r="E61" s="20" t="str">
        <f>IFERROR(VLOOKUP(ROW()-8,Q2.SL!B:Q,6,FALSE),"")</f>
        <v/>
      </c>
      <c r="F61" s="20" t="str">
        <f>VLOOKUP(E61,Q2.SL!G:O,6,FALSE)</f>
        <v/>
      </c>
      <c r="G61" s="39" t="str">
        <f>IF(ROW()-8&gt;Inf.!$I$10,"",VLOOKUP(E61,Q2.SL!G:O,4,FALSE))</f>
        <v/>
      </c>
      <c r="H61" s="20" t="str">
        <f>IF(ROW()-8&gt;Inf.!$I$10,"",VLOOKUP(E61,Q2.SL!G:O,5,FALSE))</f>
        <v/>
      </c>
      <c r="I61" s="58"/>
      <c r="J61" t="str">
        <f t="shared" ca="1" si="0"/>
        <v/>
      </c>
    </row>
    <row r="62" spans="1:10" ht="21.95" customHeight="1">
      <c r="A62" s="20" t="str">
        <f>VLOOKUP(E62,Q2.SL!G:O,8,FALSE)</f>
        <v/>
      </c>
      <c r="B62" s="21" t="str">
        <f>IFERROR(VLOOKUP(E62,Rec.!B:H,4,FALSE),"")</f>
        <v/>
      </c>
      <c r="C62" s="21" t="str">
        <f>IFERROR(VLOOKUP(E62,Rec.!B:H,5,FALSE),"")</f>
        <v/>
      </c>
      <c r="D62" s="20" t="str">
        <f>IFERROR(VLOOKUP(E62,Rec.!B:H,6,FALSE),"")</f>
        <v/>
      </c>
      <c r="E62" s="20" t="str">
        <f>IFERROR(VLOOKUP(ROW()-8,Q2.SL!B:Q,6,FALSE),"")</f>
        <v/>
      </c>
      <c r="F62" s="20" t="str">
        <f>VLOOKUP(E62,Q2.SL!G:O,6,FALSE)</f>
        <v/>
      </c>
      <c r="G62" s="39" t="str">
        <f>IF(ROW()-8&gt;Inf.!$I$10,"",VLOOKUP(E62,Q2.SL!G:O,4,FALSE))</f>
        <v/>
      </c>
      <c r="H62" s="20" t="str">
        <f>IF(ROW()-8&gt;Inf.!$I$10,"",VLOOKUP(E62,Q2.SL!G:O,5,FALSE))</f>
        <v/>
      </c>
      <c r="I62" s="58"/>
      <c r="J62" t="str">
        <f t="shared" ca="1" si="0"/>
        <v/>
      </c>
    </row>
    <row r="63" spans="1:10" ht="21.95" customHeight="1">
      <c r="A63" s="20" t="str">
        <f>VLOOKUP(E63,Q2.SL!G:O,8,FALSE)</f>
        <v/>
      </c>
      <c r="B63" s="21" t="str">
        <f>IFERROR(VLOOKUP(E63,Rec.!B:H,4,FALSE),"")</f>
        <v/>
      </c>
      <c r="C63" s="21" t="str">
        <f>IFERROR(VLOOKUP(E63,Rec.!B:H,5,FALSE),"")</f>
        <v/>
      </c>
      <c r="D63" s="20" t="str">
        <f>IFERROR(VLOOKUP(E63,Rec.!B:H,6,FALSE),"")</f>
        <v/>
      </c>
      <c r="E63" s="20" t="str">
        <f>IFERROR(VLOOKUP(ROW()-8,Q2.SL!B:Q,6,FALSE),"")</f>
        <v/>
      </c>
      <c r="F63" s="20" t="str">
        <f>VLOOKUP(E63,Q2.SL!G:O,6,FALSE)</f>
        <v/>
      </c>
      <c r="G63" s="39" t="str">
        <f>IF(ROW()-8&gt;Inf.!$I$10,"",VLOOKUP(E63,Q2.SL!G:O,4,FALSE))</f>
        <v/>
      </c>
      <c r="H63" s="20" t="str">
        <f>IF(ROW()-8&gt;Inf.!$I$10,"",VLOOKUP(E63,Q2.SL!G:O,5,FALSE))</f>
        <v/>
      </c>
      <c r="I63" s="58"/>
      <c r="J63" t="str">
        <f t="shared" ca="1" si="0"/>
        <v/>
      </c>
    </row>
    <row r="64" spans="1:10" ht="21.95" customHeight="1">
      <c r="A64" s="20" t="str">
        <f>VLOOKUP(E64,Q2.SL!G:O,8,FALSE)</f>
        <v/>
      </c>
      <c r="B64" s="21" t="str">
        <f>IFERROR(VLOOKUP(E64,Rec.!B:H,4,FALSE),"")</f>
        <v/>
      </c>
      <c r="C64" s="21" t="str">
        <f>IFERROR(VLOOKUP(E64,Rec.!B:H,5,FALSE),"")</f>
        <v/>
      </c>
      <c r="D64" s="20" t="str">
        <f>IFERROR(VLOOKUP(E64,Rec.!B:H,6,FALSE),"")</f>
        <v/>
      </c>
      <c r="E64" s="20" t="str">
        <f>IFERROR(VLOOKUP(ROW()-8,Q2.SL!B:Q,6,FALSE),"")</f>
        <v/>
      </c>
      <c r="F64" s="20" t="str">
        <f>VLOOKUP(E64,Q2.SL!G:O,6,FALSE)</f>
        <v/>
      </c>
      <c r="G64" s="39" t="str">
        <f>IF(ROW()-8&gt;Inf.!$I$10,"",VLOOKUP(E64,Q2.SL!G:O,4,FALSE))</f>
        <v/>
      </c>
      <c r="H64" s="20" t="str">
        <f>IF(ROW()-8&gt;Inf.!$I$10,"",VLOOKUP(E64,Q2.SL!G:O,5,FALSE))</f>
        <v/>
      </c>
      <c r="I64" s="58"/>
      <c r="J64" t="str">
        <f t="shared" ca="1" si="0"/>
        <v/>
      </c>
    </row>
    <row r="65" spans="1:10" ht="21.95" customHeight="1">
      <c r="A65" s="20" t="str">
        <f>VLOOKUP(E65,Q2.SL!G:O,8,FALSE)</f>
        <v/>
      </c>
      <c r="B65" s="21" t="str">
        <f>IFERROR(VLOOKUP(E65,Rec.!B:H,4,FALSE),"")</f>
        <v/>
      </c>
      <c r="C65" s="21" t="str">
        <f>IFERROR(VLOOKUP(E65,Rec.!B:H,5,FALSE),"")</f>
        <v/>
      </c>
      <c r="D65" s="20" t="str">
        <f>IFERROR(VLOOKUP(E65,Rec.!B:H,6,FALSE),"")</f>
        <v/>
      </c>
      <c r="E65" s="20" t="str">
        <f>IFERROR(VLOOKUP(ROW()-8,Q2.SL!B:Q,6,FALSE),"")</f>
        <v/>
      </c>
      <c r="F65" s="20" t="str">
        <f>VLOOKUP(E65,Q2.SL!G:O,6,FALSE)</f>
        <v/>
      </c>
      <c r="G65" s="39" t="str">
        <f>IF(ROW()-8&gt;Inf.!$I$10,"",VLOOKUP(E65,Q2.SL!G:O,4,FALSE))</f>
        <v/>
      </c>
      <c r="H65" s="20" t="str">
        <f>IF(ROW()-8&gt;Inf.!$I$10,"",VLOOKUP(E65,Q2.SL!G:O,5,FALSE))</f>
        <v/>
      </c>
      <c r="I65" s="58"/>
      <c r="J65" t="str">
        <f t="shared" ca="1" si="0"/>
        <v/>
      </c>
    </row>
    <row r="66" spans="1:10" ht="21.95" customHeight="1">
      <c r="A66" s="20" t="str">
        <f>VLOOKUP(E66,Q2.SL!G:O,8,FALSE)</f>
        <v/>
      </c>
      <c r="B66" s="21" t="str">
        <f>IFERROR(VLOOKUP(E66,Rec.!B:H,4,FALSE),"")</f>
        <v/>
      </c>
      <c r="C66" s="21" t="str">
        <f>IFERROR(VLOOKUP(E66,Rec.!B:H,5,FALSE),"")</f>
        <v/>
      </c>
      <c r="D66" s="20" t="str">
        <f>IFERROR(VLOOKUP(E66,Rec.!B:H,6,FALSE),"")</f>
        <v/>
      </c>
      <c r="E66" s="20" t="str">
        <f>IFERROR(VLOOKUP(ROW()-8,Q2.SL!B:Q,6,FALSE),"")</f>
        <v/>
      </c>
      <c r="F66" s="20" t="str">
        <f>VLOOKUP(E66,Q2.SL!G:O,6,FALSE)</f>
        <v/>
      </c>
      <c r="G66" s="39" t="str">
        <f>IF(ROW()-8&gt;Inf.!$I$10,"",VLOOKUP(E66,Q2.SL!G:O,4,FALSE))</f>
        <v/>
      </c>
      <c r="H66" s="20" t="str">
        <f>IF(ROW()-8&gt;Inf.!$I$10,"",VLOOKUP(E66,Q2.SL!G:O,5,FALSE))</f>
        <v/>
      </c>
      <c r="I66" s="58"/>
      <c r="J66" t="str">
        <f t="shared" ca="1" si="0"/>
        <v/>
      </c>
    </row>
    <row r="67" spans="1:10" ht="21.95" customHeight="1">
      <c r="A67" s="20" t="str">
        <f>VLOOKUP(E67,Q2.SL!G:O,8,FALSE)</f>
        <v/>
      </c>
      <c r="B67" s="21" t="str">
        <f>IFERROR(VLOOKUP(E67,Rec.!B:H,4,FALSE),"")</f>
        <v/>
      </c>
      <c r="C67" s="21" t="str">
        <f>IFERROR(VLOOKUP(E67,Rec.!B:H,5,FALSE),"")</f>
        <v/>
      </c>
      <c r="D67" s="20" t="str">
        <f>IFERROR(VLOOKUP(E67,Rec.!B:H,6,FALSE),"")</f>
        <v/>
      </c>
      <c r="E67" s="20" t="str">
        <f>IFERROR(VLOOKUP(ROW()-8,Q2.SL!B:Q,6,FALSE),"")</f>
        <v/>
      </c>
      <c r="F67" s="20" t="str">
        <f>VLOOKUP(E67,Q2.SL!G:O,6,FALSE)</f>
        <v/>
      </c>
      <c r="G67" s="39" t="str">
        <f>IF(ROW()-8&gt;Inf.!$I$10,"",VLOOKUP(E67,Q2.SL!G:O,4,FALSE))</f>
        <v/>
      </c>
      <c r="H67" s="20" t="str">
        <f>IF(ROW()-8&gt;Inf.!$I$10,"",VLOOKUP(E67,Q2.SL!G:O,5,FALSE))</f>
        <v/>
      </c>
      <c r="I67" s="58"/>
      <c r="J67" t="str">
        <f t="shared" ca="1" si="0"/>
        <v/>
      </c>
    </row>
    <row r="68" spans="1:10" ht="21.95" customHeight="1">
      <c r="A68" s="20" t="str">
        <f>VLOOKUP(E68,Q2.SL!G:O,8,FALSE)</f>
        <v/>
      </c>
      <c r="B68" s="21" t="str">
        <f>IFERROR(VLOOKUP(E68,Rec.!B:H,4,FALSE),"")</f>
        <v/>
      </c>
      <c r="C68" s="21" t="str">
        <f>IFERROR(VLOOKUP(E68,Rec.!B:H,5,FALSE),"")</f>
        <v/>
      </c>
      <c r="D68" s="20" t="str">
        <f>IFERROR(VLOOKUP(E68,Rec.!B:H,6,FALSE),"")</f>
        <v/>
      </c>
      <c r="E68" s="20" t="str">
        <f>IFERROR(VLOOKUP(ROW()-8,Q2.SL!B:Q,6,FALSE),"")</f>
        <v/>
      </c>
      <c r="F68" s="20" t="str">
        <f>VLOOKUP(E68,Q2.SL!G:O,6,FALSE)</f>
        <v/>
      </c>
      <c r="G68" s="39" t="str">
        <f>IF(ROW()-8&gt;Inf.!$I$10,"",VLOOKUP(E68,Q2.SL!G:O,4,FALSE))</f>
        <v/>
      </c>
      <c r="H68" s="20" t="str">
        <f>IF(ROW()-8&gt;Inf.!$I$10,"",VLOOKUP(E68,Q2.SL!G:O,5,FALSE))</f>
        <v/>
      </c>
      <c r="I68" s="58"/>
      <c r="J68" t="str">
        <f t="shared" ca="1" si="0"/>
        <v/>
      </c>
    </row>
    <row r="69" spans="1:10" ht="21.95" customHeight="1">
      <c r="A69" s="20" t="str">
        <f>VLOOKUP(E69,Q2.SL!G:O,8,FALSE)</f>
        <v/>
      </c>
      <c r="B69" s="21" t="str">
        <f>IFERROR(VLOOKUP(E69,Rec.!B:H,4,FALSE),"")</f>
        <v/>
      </c>
      <c r="C69" s="21" t="str">
        <f>IFERROR(VLOOKUP(E69,Rec.!B:H,5,FALSE),"")</f>
        <v/>
      </c>
      <c r="D69" s="20" t="str">
        <f>IFERROR(VLOOKUP(E69,Rec.!B:H,6,FALSE),"")</f>
        <v/>
      </c>
      <c r="E69" s="20" t="str">
        <f>IFERROR(VLOOKUP(ROW()-8,Q2.SL!B:Q,6,FALSE),"")</f>
        <v/>
      </c>
      <c r="F69" s="20" t="str">
        <f>VLOOKUP(E69,Q2.SL!G:O,6,FALSE)</f>
        <v/>
      </c>
      <c r="G69" s="39" t="str">
        <f>IF(ROW()-8&gt;Inf.!$I$10,"",VLOOKUP(E69,Q2.SL!G:O,4,FALSE))</f>
        <v/>
      </c>
      <c r="H69" s="20" t="str">
        <f>IF(ROW()-8&gt;Inf.!$I$10,"",VLOOKUP(E69,Q2.SL!G:O,5,FALSE))</f>
        <v/>
      </c>
      <c r="I69" s="58"/>
      <c r="J69" t="str">
        <f t="shared" ca="1" si="0"/>
        <v/>
      </c>
    </row>
    <row r="70" spans="1:10" ht="21.95" customHeight="1">
      <c r="A70" s="20" t="str">
        <f>VLOOKUP(E70,Q2.SL!G:O,8,FALSE)</f>
        <v/>
      </c>
      <c r="B70" s="21" t="str">
        <f>IFERROR(VLOOKUP(E70,Rec.!B:H,4,FALSE),"")</f>
        <v/>
      </c>
      <c r="C70" s="21" t="str">
        <f>IFERROR(VLOOKUP(E70,Rec.!B:H,5,FALSE),"")</f>
        <v/>
      </c>
      <c r="D70" s="20" t="str">
        <f>IFERROR(VLOOKUP(E70,Rec.!B:H,6,FALSE),"")</f>
        <v/>
      </c>
      <c r="E70" s="20" t="str">
        <f>IFERROR(VLOOKUP(ROW()-8,Q2.SL!B:Q,6,FALSE),"")</f>
        <v/>
      </c>
      <c r="F70" s="20" t="str">
        <f>VLOOKUP(E70,Q2.SL!G:O,6,FALSE)</f>
        <v/>
      </c>
      <c r="G70" s="39" t="str">
        <f>IF(ROW()-8&gt;Inf.!$I$10,"",VLOOKUP(E70,Q2.SL!G:O,4,FALSE))</f>
        <v/>
      </c>
      <c r="H70" s="20" t="str">
        <f>IF(ROW()-8&gt;Inf.!$I$10,"",VLOOKUP(E70,Q2.SL!G:O,5,FALSE))</f>
        <v/>
      </c>
      <c r="I70" s="58"/>
      <c r="J70" t="str">
        <f t="shared" ca="1" si="0"/>
        <v/>
      </c>
    </row>
    <row r="71" spans="1:10" ht="21.95" customHeight="1">
      <c r="A71" s="20" t="str">
        <f>VLOOKUP(E71,Q2.SL!G:O,8,FALSE)</f>
        <v/>
      </c>
      <c r="B71" s="21" t="str">
        <f>IFERROR(VLOOKUP(E71,Rec.!B:H,4,FALSE),"")</f>
        <v/>
      </c>
      <c r="C71" s="21" t="str">
        <f>IFERROR(VLOOKUP(E71,Rec.!B:H,5,FALSE),"")</f>
        <v/>
      </c>
      <c r="D71" s="20" t="str">
        <f>IFERROR(VLOOKUP(E71,Rec.!B:H,6,FALSE),"")</f>
        <v/>
      </c>
      <c r="E71" s="20" t="str">
        <f>IFERROR(VLOOKUP(ROW()-8,Q2.SL!B:Q,6,FALSE),"")</f>
        <v/>
      </c>
      <c r="F71" s="20" t="str">
        <f>VLOOKUP(E71,Q2.SL!G:O,6,FALSE)</f>
        <v/>
      </c>
      <c r="G71" s="39" t="str">
        <f>IF(ROW()-8&gt;Inf.!$I$10,"",VLOOKUP(E71,Q2.SL!G:O,4,FALSE))</f>
        <v/>
      </c>
      <c r="H71" s="20" t="str">
        <f>IF(ROW()-8&gt;Inf.!$I$10,"",VLOOKUP(E71,Q2.SL!G:O,5,FALSE))</f>
        <v/>
      </c>
      <c r="I71" s="58"/>
      <c r="J71" t="str">
        <f t="shared" ca="1" si="0"/>
        <v/>
      </c>
    </row>
    <row r="72" spans="1:10" ht="21.95" customHeight="1">
      <c r="A72" s="20" t="str">
        <f>VLOOKUP(E72,Q2.SL!G:O,8,FALSE)</f>
        <v/>
      </c>
      <c r="B72" s="21" t="str">
        <f>IFERROR(VLOOKUP(E72,Rec.!B:H,4,FALSE),"")</f>
        <v/>
      </c>
      <c r="C72" s="21" t="str">
        <f>IFERROR(VLOOKUP(E72,Rec.!B:H,5,FALSE),"")</f>
        <v/>
      </c>
      <c r="D72" s="20" t="str">
        <f>IFERROR(VLOOKUP(E72,Rec.!B:H,6,FALSE),"")</f>
        <v/>
      </c>
      <c r="E72" s="20" t="str">
        <f>IFERROR(VLOOKUP(ROW()-8,Q2.SL!B:Q,6,FALSE),"")</f>
        <v/>
      </c>
      <c r="F72" s="20" t="str">
        <f>VLOOKUP(E72,Q2.SL!G:O,6,FALSE)</f>
        <v/>
      </c>
      <c r="G72" s="39" t="str">
        <f>IF(ROW()-8&gt;Inf.!$I$10,"",VLOOKUP(E72,Q2.SL!G:O,4,FALSE))</f>
        <v/>
      </c>
      <c r="H72" s="20" t="str">
        <f>IF(ROW()-8&gt;Inf.!$I$10,"",VLOOKUP(E72,Q2.SL!G:O,5,FALSE))</f>
        <v/>
      </c>
      <c r="I72" s="58"/>
      <c r="J72" t="str">
        <f t="shared" ca="1" si="0"/>
        <v/>
      </c>
    </row>
    <row r="73" spans="1:10" ht="21.95" customHeight="1">
      <c r="A73" s="20" t="str">
        <f>VLOOKUP(E73,Q2.SL!G:O,8,FALSE)</f>
        <v/>
      </c>
      <c r="B73" s="21" t="str">
        <f>IFERROR(VLOOKUP(E73,Rec.!B:H,4,FALSE),"")</f>
        <v/>
      </c>
      <c r="C73" s="21" t="str">
        <f>IFERROR(VLOOKUP(E73,Rec.!B:H,5,FALSE),"")</f>
        <v/>
      </c>
      <c r="D73" s="20" t="str">
        <f>IFERROR(VLOOKUP(E73,Rec.!B:H,6,FALSE),"")</f>
        <v/>
      </c>
      <c r="E73" s="20" t="str">
        <f>IFERROR(VLOOKUP(ROW()-8,Q2.SL!B:Q,6,FALSE),"")</f>
        <v/>
      </c>
      <c r="F73" s="20" t="str">
        <f>VLOOKUP(E73,Q2.SL!G:O,6,FALSE)</f>
        <v/>
      </c>
      <c r="G73" s="39" t="str">
        <f>IF(ROW()-8&gt;Inf.!$I$10,"",VLOOKUP(E73,Q2.SL!G:O,4,FALSE))</f>
        <v/>
      </c>
      <c r="H73" s="20" t="str">
        <f>IF(ROW()-8&gt;Inf.!$I$10,"",VLOOKUP(E73,Q2.SL!G:O,5,FALSE))</f>
        <v/>
      </c>
      <c r="I73" s="58"/>
      <c r="J73" t="str">
        <f t="shared" ref="J73:J136" ca="1" si="1">IFERROR(_xlfn.RANK.AVG(A73,A:A,1),"")</f>
        <v/>
      </c>
    </row>
    <row r="74" spans="1:10" ht="21.95" customHeight="1">
      <c r="A74" s="20" t="str">
        <f>VLOOKUP(E74,Q2.SL!G:O,8,FALSE)</f>
        <v/>
      </c>
      <c r="B74" s="21" t="str">
        <f>IFERROR(VLOOKUP(E74,Rec.!B:H,4,FALSE),"")</f>
        <v/>
      </c>
      <c r="C74" s="21" t="str">
        <f>IFERROR(VLOOKUP(E74,Rec.!B:H,5,FALSE),"")</f>
        <v/>
      </c>
      <c r="D74" s="20" t="str">
        <f>IFERROR(VLOOKUP(E74,Rec.!B:H,6,FALSE),"")</f>
        <v/>
      </c>
      <c r="E74" s="20" t="str">
        <f>IFERROR(VLOOKUP(ROW()-8,Q2.SL!B:Q,6,FALSE),"")</f>
        <v/>
      </c>
      <c r="F74" s="20" t="str">
        <f>VLOOKUP(E74,Q2.SL!G:O,6,FALSE)</f>
        <v/>
      </c>
      <c r="G74" s="39" t="str">
        <f>IF(ROW()-8&gt;Inf.!$I$10,"",VLOOKUP(E74,Q2.SL!G:O,4,FALSE))</f>
        <v/>
      </c>
      <c r="H74" s="20" t="str">
        <f>IF(ROW()-8&gt;Inf.!$I$10,"",VLOOKUP(E74,Q2.SL!G:O,5,FALSE))</f>
        <v/>
      </c>
      <c r="I74" s="58"/>
      <c r="J74" t="str">
        <f t="shared" ca="1" si="1"/>
        <v/>
      </c>
    </row>
    <row r="75" spans="1:10" ht="21.95" customHeight="1">
      <c r="A75" s="20" t="str">
        <f>VLOOKUP(E75,Q2.SL!G:O,8,FALSE)</f>
        <v/>
      </c>
      <c r="B75" s="21" t="str">
        <f>IFERROR(VLOOKUP(E75,Rec.!B:H,4,FALSE),"")</f>
        <v/>
      </c>
      <c r="C75" s="21" t="str">
        <f>IFERROR(VLOOKUP(E75,Rec.!B:H,5,FALSE),"")</f>
        <v/>
      </c>
      <c r="D75" s="20" t="str">
        <f>IFERROR(VLOOKUP(E75,Rec.!B:H,6,FALSE),"")</f>
        <v/>
      </c>
      <c r="E75" s="20" t="str">
        <f>IFERROR(VLOOKUP(ROW()-8,Q2.SL!B:Q,6,FALSE),"")</f>
        <v/>
      </c>
      <c r="F75" s="20" t="str">
        <f>VLOOKUP(E75,Q2.SL!G:O,6,FALSE)</f>
        <v/>
      </c>
      <c r="G75" s="39" t="str">
        <f>IF(ROW()-8&gt;Inf.!$I$10,"",VLOOKUP(E75,Q2.SL!G:O,4,FALSE))</f>
        <v/>
      </c>
      <c r="H75" s="20" t="str">
        <f>IF(ROW()-8&gt;Inf.!$I$10,"",VLOOKUP(E75,Q2.SL!G:O,5,FALSE))</f>
        <v/>
      </c>
      <c r="I75" s="58"/>
      <c r="J75" t="str">
        <f t="shared" ca="1" si="1"/>
        <v/>
      </c>
    </row>
    <row r="76" spans="1:10" ht="21.95" customHeight="1">
      <c r="A76" s="20" t="str">
        <f>VLOOKUP(E76,Q2.SL!G:O,8,FALSE)</f>
        <v/>
      </c>
      <c r="B76" s="21" t="str">
        <f>IFERROR(VLOOKUP(E76,Rec.!B:H,4,FALSE),"")</f>
        <v/>
      </c>
      <c r="C76" s="21" t="str">
        <f>IFERROR(VLOOKUP(E76,Rec.!B:H,5,FALSE),"")</f>
        <v/>
      </c>
      <c r="D76" s="20" t="str">
        <f>IFERROR(VLOOKUP(E76,Rec.!B:H,6,FALSE),"")</f>
        <v/>
      </c>
      <c r="E76" s="20" t="str">
        <f>IFERROR(VLOOKUP(ROW()-8,Q2.SL!B:Q,6,FALSE),"")</f>
        <v/>
      </c>
      <c r="F76" s="20" t="str">
        <f>VLOOKUP(E76,Q2.SL!G:O,6,FALSE)</f>
        <v/>
      </c>
      <c r="G76" s="39" t="str">
        <f>IF(ROW()-8&gt;Inf.!$I$10,"",VLOOKUP(E76,Q2.SL!G:O,4,FALSE))</f>
        <v/>
      </c>
      <c r="H76" s="20" t="str">
        <f>IF(ROW()-8&gt;Inf.!$I$10,"",VLOOKUP(E76,Q2.SL!G:O,5,FALSE))</f>
        <v/>
      </c>
      <c r="I76" s="58"/>
      <c r="J76" t="str">
        <f t="shared" ca="1" si="1"/>
        <v/>
      </c>
    </row>
    <row r="77" spans="1:10" ht="21.95" customHeight="1">
      <c r="A77" s="20" t="str">
        <f>VLOOKUP(E77,Q2.SL!G:O,8,FALSE)</f>
        <v/>
      </c>
      <c r="B77" s="21" t="str">
        <f>IFERROR(VLOOKUP(E77,Rec.!B:H,4,FALSE),"")</f>
        <v/>
      </c>
      <c r="C77" s="21" t="str">
        <f>IFERROR(VLOOKUP(E77,Rec.!B:H,5,FALSE),"")</f>
        <v/>
      </c>
      <c r="D77" s="20" t="str">
        <f>IFERROR(VLOOKUP(E77,Rec.!B:H,6,FALSE),"")</f>
        <v/>
      </c>
      <c r="E77" s="20" t="str">
        <f>IFERROR(VLOOKUP(ROW()-8,Q2.SL!B:Q,6,FALSE),"")</f>
        <v/>
      </c>
      <c r="F77" s="20" t="str">
        <f>VLOOKUP(E77,Q2.SL!G:O,6,FALSE)</f>
        <v/>
      </c>
      <c r="G77" s="39" t="str">
        <f>IF(ROW()-8&gt;Inf.!$I$10,"",VLOOKUP(E77,Q2.SL!G:O,4,FALSE))</f>
        <v/>
      </c>
      <c r="H77" s="20" t="str">
        <f>IF(ROW()-8&gt;Inf.!$I$10,"",VLOOKUP(E77,Q2.SL!G:O,5,FALSE))</f>
        <v/>
      </c>
      <c r="I77" s="58"/>
      <c r="J77" t="str">
        <f t="shared" ca="1" si="1"/>
        <v/>
      </c>
    </row>
    <row r="78" spans="1:10" ht="21.95" customHeight="1">
      <c r="A78" s="20" t="str">
        <f>VLOOKUP(E78,Q2.SL!G:O,8,FALSE)</f>
        <v/>
      </c>
      <c r="B78" s="21" t="str">
        <f>IFERROR(VLOOKUP(E78,Rec.!B:H,4,FALSE),"")</f>
        <v/>
      </c>
      <c r="C78" s="21" t="str">
        <f>IFERROR(VLOOKUP(E78,Rec.!B:H,5,FALSE),"")</f>
        <v/>
      </c>
      <c r="D78" s="20" t="str">
        <f>IFERROR(VLOOKUP(E78,Rec.!B:H,6,FALSE),"")</f>
        <v/>
      </c>
      <c r="E78" s="20" t="str">
        <f>IFERROR(VLOOKUP(ROW()-8,Q2.SL!B:Q,6,FALSE),"")</f>
        <v/>
      </c>
      <c r="F78" s="20" t="str">
        <f>VLOOKUP(E78,Q2.SL!G:O,6,FALSE)</f>
        <v/>
      </c>
      <c r="G78" s="39" t="str">
        <f>IF(ROW()-8&gt;Inf.!$I$10,"",VLOOKUP(E78,Q2.SL!G:O,4,FALSE))</f>
        <v/>
      </c>
      <c r="H78" s="20" t="str">
        <f>IF(ROW()-8&gt;Inf.!$I$10,"",VLOOKUP(E78,Q2.SL!G:O,5,FALSE))</f>
        <v/>
      </c>
      <c r="I78" s="58"/>
      <c r="J78" t="str">
        <f t="shared" ca="1" si="1"/>
        <v/>
      </c>
    </row>
    <row r="79" spans="1:10" ht="21.95" customHeight="1">
      <c r="A79" s="20" t="str">
        <f>VLOOKUP(E79,Q2.SL!G:O,8,FALSE)</f>
        <v/>
      </c>
      <c r="B79" s="21" t="str">
        <f>IFERROR(VLOOKUP(E79,Rec.!B:H,4,FALSE),"")</f>
        <v/>
      </c>
      <c r="C79" s="21" t="str">
        <f>IFERROR(VLOOKUP(E79,Rec.!B:H,5,FALSE),"")</f>
        <v/>
      </c>
      <c r="D79" s="20" t="str">
        <f>IFERROR(VLOOKUP(E79,Rec.!B:H,6,FALSE),"")</f>
        <v/>
      </c>
      <c r="E79" s="20" t="str">
        <f>IFERROR(VLOOKUP(ROW()-8,Q2.SL!B:Q,6,FALSE),"")</f>
        <v/>
      </c>
      <c r="F79" s="20" t="str">
        <f>VLOOKUP(E79,Q2.SL!G:O,6,FALSE)</f>
        <v/>
      </c>
      <c r="G79" s="39" t="str">
        <f>IF(ROW()-8&gt;Inf.!$I$10,"",VLOOKUP(E79,Q2.SL!G:O,4,FALSE))</f>
        <v/>
      </c>
      <c r="H79" s="20" t="str">
        <f>IF(ROW()-8&gt;Inf.!$I$10,"",VLOOKUP(E79,Q2.SL!G:O,5,FALSE))</f>
        <v/>
      </c>
      <c r="I79" s="58"/>
      <c r="J79" t="str">
        <f t="shared" ca="1" si="1"/>
        <v/>
      </c>
    </row>
    <row r="80" spans="1:10" ht="21.95" customHeight="1">
      <c r="A80" s="20" t="str">
        <f>VLOOKUP(E80,Q2.SL!G:O,8,FALSE)</f>
        <v/>
      </c>
      <c r="B80" s="21" t="str">
        <f>IFERROR(VLOOKUP(E80,Rec.!B:H,4,FALSE),"")</f>
        <v/>
      </c>
      <c r="C80" s="21" t="str">
        <f>IFERROR(VLOOKUP(E80,Rec.!B:H,5,FALSE),"")</f>
        <v/>
      </c>
      <c r="D80" s="20" t="str">
        <f>IFERROR(VLOOKUP(E80,Rec.!B:H,6,FALSE),"")</f>
        <v/>
      </c>
      <c r="E80" s="20" t="str">
        <f>IFERROR(VLOOKUP(ROW()-8,Q2.SL!B:Q,6,FALSE),"")</f>
        <v/>
      </c>
      <c r="F80" s="20" t="str">
        <f>VLOOKUP(E80,Q2.SL!G:O,6,FALSE)</f>
        <v/>
      </c>
      <c r="G80" s="39" t="str">
        <f>IF(ROW()-8&gt;Inf.!$I$10,"",VLOOKUP(E80,Q2.SL!G:O,4,FALSE))</f>
        <v/>
      </c>
      <c r="H80" s="20" t="str">
        <f>IF(ROW()-8&gt;Inf.!$I$10,"",VLOOKUP(E80,Q2.SL!G:O,5,FALSE))</f>
        <v/>
      </c>
      <c r="I80" s="58"/>
      <c r="J80" t="str">
        <f t="shared" ca="1" si="1"/>
        <v/>
      </c>
    </row>
    <row r="81" spans="1:10" ht="21.95" customHeight="1">
      <c r="A81" s="20" t="str">
        <f>VLOOKUP(E81,Q2.SL!G:O,8,FALSE)</f>
        <v/>
      </c>
      <c r="B81" s="21" t="str">
        <f>IFERROR(VLOOKUP(E81,Rec.!B:H,4,FALSE),"")</f>
        <v/>
      </c>
      <c r="C81" s="21" t="str">
        <f>IFERROR(VLOOKUP(E81,Rec.!B:H,5,FALSE),"")</f>
        <v/>
      </c>
      <c r="D81" s="20" t="str">
        <f>IFERROR(VLOOKUP(E81,Rec.!B:H,6,FALSE),"")</f>
        <v/>
      </c>
      <c r="E81" s="20" t="str">
        <f>IFERROR(VLOOKUP(ROW()-8,Q2.SL!B:Q,6,FALSE),"")</f>
        <v/>
      </c>
      <c r="F81" s="20" t="str">
        <f>VLOOKUP(E81,Q2.SL!G:O,6,FALSE)</f>
        <v/>
      </c>
      <c r="G81" s="39" t="str">
        <f>IF(ROW()-8&gt;Inf.!$I$10,"",VLOOKUP(E81,Q2.SL!G:O,4,FALSE))</f>
        <v/>
      </c>
      <c r="H81" s="20" t="str">
        <f>IF(ROW()-8&gt;Inf.!$I$10,"",VLOOKUP(E81,Q2.SL!G:O,5,FALSE))</f>
        <v/>
      </c>
      <c r="I81" s="58"/>
      <c r="J81" t="str">
        <f t="shared" ca="1" si="1"/>
        <v/>
      </c>
    </row>
    <row r="82" spans="1:10" ht="21.95" customHeight="1">
      <c r="A82" s="20" t="str">
        <f>VLOOKUP(E82,Q2.SL!G:O,8,FALSE)</f>
        <v/>
      </c>
      <c r="B82" s="21" t="str">
        <f>IFERROR(VLOOKUP(E82,Rec.!B:H,4,FALSE),"")</f>
        <v/>
      </c>
      <c r="C82" s="21" t="str">
        <f>IFERROR(VLOOKUP(E82,Rec.!B:H,5,FALSE),"")</f>
        <v/>
      </c>
      <c r="D82" s="20" t="str">
        <f>IFERROR(VLOOKUP(E82,Rec.!B:H,6,FALSE),"")</f>
        <v/>
      </c>
      <c r="E82" s="20" t="str">
        <f>IFERROR(VLOOKUP(ROW()-8,Q2.SL!B:Q,6,FALSE),"")</f>
        <v/>
      </c>
      <c r="F82" s="20" t="str">
        <f>VLOOKUP(E82,Q2.SL!G:O,6,FALSE)</f>
        <v/>
      </c>
      <c r="G82" s="39" t="str">
        <f>IF(ROW()-8&gt;Inf.!$I$10,"",VLOOKUP(E82,Q2.SL!G:O,4,FALSE))</f>
        <v/>
      </c>
      <c r="H82" s="20" t="str">
        <f>IF(ROW()-8&gt;Inf.!$I$10,"",VLOOKUP(E82,Q2.SL!G:O,5,FALSE))</f>
        <v/>
      </c>
      <c r="I82" s="58"/>
      <c r="J82" t="str">
        <f t="shared" ca="1" si="1"/>
        <v/>
      </c>
    </row>
    <row r="83" spans="1:10" ht="21.95" customHeight="1">
      <c r="A83" s="20" t="str">
        <f>VLOOKUP(E83,Q2.SL!G:O,8,FALSE)</f>
        <v/>
      </c>
      <c r="B83" s="21" t="str">
        <f>IFERROR(VLOOKUP(E83,Rec.!B:H,4,FALSE),"")</f>
        <v/>
      </c>
      <c r="C83" s="21" t="str">
        <f>IFERROR(VLOOKUP(E83,Rec.!B:H,5,FALSE),"")</f>
        <v/>
      </c>
      <c r="D83" s="20" t="str">
        <f>IFERROR(VLOOKUP(E83,Rec.!B:H,6,FALSE),"")</f>
        <v/>
      </c>
      <c r="E83" s="20" t="str">
        <f>IFERROR(VLOOKUP(ROW()-8,Q2.SL!B:Q,6,FALSE),"")</f>
        <v/>
      </c>
      <c r="F83" s="20" t="str">
        <f>VLOOKUP(E83,Q2.SL!G:O,6,FALSE)</f>
        <v/>
      </c>
      <c r="G83" s="39" t="str">
        <f>IF(ROW()-8&gt;Inf.!$I$10,"",VLOOKUP(E83,Q2.SL!G:O,4,FALSE))</f>
        <v/>
      </c>
      <c r="H83" s="20" t="str">
        <f>IF(ROW()-8&gt;Inf.!$I$10,"",VLOOKUP(E83,Q2.SL!G:O,5,FALSE))</f>
        <v/>
      </c>
      <c r="I83" s="58"/>
      <c r="J83" t="str">
        <f t="shared" ca="1" si="1"/>
        <v/>
      </c>
    </row>
    <row r="84" spans="1:10" ht="21.95" customHeight="1">
      <c r="A84" s="20" t="str">
        <f>VLOOKUP(E84,Q2.SL!G:O,8,FALSE)</f>
        <v/>
      </c>
      <c r="B84" s="21" t="str">
        <f>IFERROR(VLOOKUP(E84,Rec.!B:H,4,FALSE),"")</f>
        <v/>
      </c>
      <c r="C84" s="21" t="str">
        <f>IFERROR(VLOOKUP(E84,Rec.!B:H,5,FALSE),"")</f>
        <v/>
      </c>
      <c r="D84" s="20" t="str">
        <f>IFERROR(VLOOKUP(E84,Rec.!B:H,6,FALSE),"")</f>
        <v/>
      </c>
      <c r="E84" s="20" t="str">
        <f>IFERROR(VLOOKUP(ROW()-8,Q2.SL!B:Q,6,FALSE),"")</f>
        <v/>
      </c>
      <c r="F84" s="20" t="str">
        <f>VLOOKUP(E84,Q2.SL!G:O,6,FALSE)</f>
        <v/>
      </c>
      <c r="G84" s="39" t="str">
        <f>IF(ROW()-8&gt;Inf.!$I$10,"",VLOOKUP(E84,Q2.SL!G:O,4,FALSE))</f>
        <v/>
      </c>
      <c r="H84" s="20" t="str">
        <f>IF(ROW()-8&gt;Inf.!$I$10,"",VLOOKUP(E84,Q2.SL!G:O,5,FALSE))</f>
        <v/>
      </c>
      <c r="I84" s="58"/>
      <c r="J84" t="str">
        <f t="shared" ca="1" si="1"/>
        <v/>
      </c>
    </row>
    <row r="85" spans="1:10" ht="21.95" customHeight="1">
      <c r="A85" s="20" t="str">
        <f>VLOOKUP(E85,Q2.SL!G:O,8,FALSE)</f>
        <v/>
      </c>
      <c r="B85" s="21" t="str">
        <f>IFERROR(VLOOKUP(E85,Rec.!B:H,4,FALSE),"")</f>
        <v/>
      </c>
      <c r="C85" s="21" t="str">
        <f>IFERROR(VLOOKUP(E85,Rec.!B:H,5,FALSE),"")</f>
        <v/>
      </c>
      <c r="D85" s="20" t="str">
        <f>IFERROR(VLOOKUP(E85,Rec.!B:H,6,FALSE),"")</f>
        <v/>
      </c>
      <c r="E85" s="20" t="str">
        <f>IFERROR(VLOOKUP(ROW()-8,Q2.SL!B:Q,6,FALSE),"")</f>
        <v/>
      </c>
      <c r="F85" s="20" t="str">
        <f>VLOOKUP(E85,Q2.SL!G:O,6,FALSE)</f>
        <v/>
      </c>
      <c r="G85" s="39" t="str">
        <f>IF(ROW()-8&gt;Inf.!$I$10,"",VLOOKUP(E85,Q2.SL!G:O,4,FALSE))</f>
        <v/>
      </c>
      <c r="H85" s="20" t="str">
        <f>IF(ROW()-8&gt;Inf.!$I$10,"",VLOOKUP(E85,Q2.SL!G:O,5,FALSE))</f>
        <v/>
      </c>
      <c r="I85" s="58"/>
      <c r="J85" t="str">
        <f t="shared" ca="1" si="1"/>
        <v/>
      </c>
    </row>
    <row r="86" spans="1:10" ht="21.95" customHeight="1">
      <c r="A86" s="20" t="str">
        <f>VLOOKUP(E86,Q2.SL!G:O,8,FALSE)</f>
        <v/>
      </c>
      <c r="B86" s="21" t="str">
        <f>IFERROR(VLOOKUP(E86,Rec.!B:H,4,FALSE),"")</f>
        <v/>
      </c>
      <c r="C86" s="21" t="str">
        <f>IFERROR(VLOOKUP(E86,Rec.!B:H,5,FALSE),"")</f>
        <v/>
      </c>
      <c r="D86" s="20" t="str">
        <f>IFERROR(VLOOKUP(E86,Rec.!B:H,6,FALSE),"")</f>
        <v/>
      </c>
      <c r="E86" s="20" t="str">
        <f>IFERROR(VLOOKUP(ROW()-8,Q2.SL!B:Q,6,FALSE),"")</f>
        <v/>
      </c>
      <c r="F86" s="20" t="str">
        <f>VLOOKUP(E86,Q2.SL!G:O,6,FALSE)</f>
        <v/>
      </c>
      <c r="G86" s="39" t="str">
        <f>IF(ROW()-8&gt;Inf.!$I$10,"",VLOOKUP(E86,Q2.SL!G:O,4,FALSE))</f>
        <v/>
      </c>
      <c r="H86" s="20" t="str">
        <f>IF(ROW()-8&gt;Inf.!$I$10,"",VLOOKUP(E86,Q2.SL!G:O,5,FALSE))</f>
        <v/>
      </c>
      <c r="I86" s="58"/>
      <c r="J86" t="str">
        <f t="shared" ca="1" si="1"/>
        <v/>
      </c>
    </row>
    <row r="87" spans="1:10" ht="21.95" customHeight="1">
      <c r="A87" s="20" t="str">
        <f>VLOOKUP(E87,Q2.SL!G:O,8,FALSE)</f>
        <v/>
      </c>
      <c r="B87" s="21" t="str">
        <f>IFERROR(VLOOKUP(E87,Rec.!B:H,4,FALSE),"")</f>
        <v/>
      </c>
      <c r="C87" s="21" t="str">
        <f>IFERROR(VLOOKUP(E87,Rec.!B:H,5,FALSE),"")</f>
        <v/>
      </c>
      <c r="D87" s="20" t="str">
        <f>IFERROR(VLOOKUP(E87,Rec.!B:H,6,FALSE),"")</f>
        <v/>
      </c>
      <c r="E87" s="20" t="str">
        <f>IFERROR(VLOOKUP(ROW()-8,Q2.SL!B:Q,6,FALSE),"")</f>
        <v/>
      </c>
      <c r="F87" s="20" t="str">
        <f>VLOOKUP(E87,Q2.SL!G:O,6,FALSE)</f>
        <v/>
      </c>
      <c r="G87" s="39" t="str">
        <f>IF(ROW()-8&gt;Inf.!$I$10,"",VLOOKUP(E87,Q2.SL!G:O,4,FALSE))</f>
        <v/>
      </c>
      <c r="H87" s="20" t="str">
        <f>IF(ROW()-8&gt;Inf.!$I$10,"",VLOOKUP(E87,Q2.SL!G:O,5,FALSE))</f>
        <v/>
      </c>
      <c r="I87" s="58"/>
      <c r="J87" t="str">
        <f t="shared" ca="1" si="1"/>
        <v/>
      </c>
    </row>
    <row r="88" spans="1:10" ht="21.95" customHeight="1">
      <c r="A88" s="20" t="str">
        <f>VLOOKUP(E88,Q2.SL!G:O,8,FALSE)</f>
        <v/>
      </c>
      <c r="B88" s="21" t="str">
        <f>IFERROR(VLOOKUP(E88,Rec.!B:H,4,FALSE),"")</f>
        <v/>
      </c>
      <c r="C88" s="21" t="str">
        <f>IFERROR(VLOOKUP(E88,Rec.!B:H,5,FALSE),"")</f>
        <v/>
      </c>
      <c r="D88" s="20" t="str">
        <f>IFERROR(VLOOKUP(E88,Rec.!B:H,6,FALSE),"")</f>
        <v/>
      </c>
      <c r="E88" s="20" t="str">
        <f>IFERROR(VLOOKUP(ROW()-8,Q2.SL!B:Q,6,FALSE),"")</f>
        <v/>
      </c>
      <c r="F88" s="20" t="str">
        <f>VLOOKUP(E88,Q2.SL!G:O,6,FALSE)</f>
        <v/>
      </c>
      <c r="G88" s="39" t="str">
        <f>IF(ROW()-8&gt;Inf.!$I$10,"",VLOOKUP(E88,Q2.SL!G:O,4,FALSE))</f>
        <v/>
      </c>
      <c r="H88" s="20" t="str">
        <f>IF(ROW()-8&gt;Inf.!$I$10,"",VLOOKUP(E88,Q2.SL!G:O,5,FALSE))</f>
        <v/>
      </c>
      <c r="I88" s="58"/>
      <c r="J88" t="str">
        <f t="shared" ca="1" si="1"/>
        <v/>
      </c>
    </row>
    <row r="89" spans="1:10" ht="21.95" customHeight="1">
      <c r="A89" s="20" t="str">
        <f>VLOOKUP(E89,Q2.SL!G:O,8,FALSE)</f>
        <v/>
      </c>
      <c r="B89" s="21" t="str">
        <f>IFERROR(VLOOKUP(E89,Rec.!B:H,4,FALSE),"")</f>
        <v/>
      </c>
      <c r="C89" s="21" t="str">
        <f>IFERROR(VLOOKUP(E89,Rec.!B:H,5,FALSE),"")</f>
        <v/>
      </c>
      <c r="D89" s="20" t="str">
        <f>IFERROR(VLOOKUP(E89,Rec.!B:H,6,FALSE),"")</f>
        <v/>
      </c>
      <c r="E89" s="20" t="str">
        <f>IFERROR(VLOOKUP(ROW()-8,Q2.SL!B:Q,6,FALSE),"")</f>
        <v/>
      </c>
      <c r="F89" s="20" t="str">
        <f>VLOOKUP(E89,Q2.SL!G:O,6,FALSE)</f>
        <v/>
      </c>
      <c r="G89" s="39" t="str">
        <f>IF(ROW()-8&gt;Inf.!$I$10,"",VLOOKUP(E89,Q2.SL!G:O,4,FALSE))</f>
        <v/>
      </c>
      <c r="H89" s="20" t="str">
        <f>IF(ROW()-8&gt;Inf.!$I$10,"",VLOOKUP(E89,Q2.SL!G:O,5,FALSE))</f>
        <v/>
      </c>
      <c r="I89" s="58"/>
      <c r="J89" t="str">
        <f t="shared" ca="1" si="1"/>
        <v/>
      </c>
    </row>
    <row r="90" spans="1:10" ht="21.95" customHeight="1">
      <c r="A90" s="20" t="str">
        <f>VLOOKUP(E90,Q2.SL!G:O,8,FALSE)</f>
        <v/>
      </c>
      <c r="B90" s="21" t="str">
        <f>IFERROR(VLOOKUP(E90,Rec.!B:H,4,FALSE),"")</f>
        <v/>
      </c>
      <c r="C90" s="21" t="str">
        <f>IFERROR(VLOOKUP(E90,Rec.!B:H,5,FALSE),"")</f>
        <v/>
      </c>
      <c r="D90" s="20" t="str">
        <f>IFERROR(VLOOKUP(E90,Rec.!B:H,6,FALSE),"")</f>
        <v/>
      </c>
      <c r="E90" s="20" t="str">
        <f>IFERROR(VLOOKUP(ROW()-8,Q2.SL!B:Q,6,FALSE),"")</f>
        <v/>
      </c>
      <c r="F90" s="20" t="str">
        <f>VLOOKUP(E90,Q2.SL!G:O,6,FALSE)</f>
        <v/>
      </c>
      <c r="G90" s="39" t="str">
        <f>IF(ROW()-8&gt;Inf.!$I$10,"",VLOOKUP(E90,Q2.SL!G:O,4,FALSE))</f>
        <v/>
      </c>
      <c r="H90" s="20" t="str">
        <f>IF(ROW()-8&gt;Inf.!$I$10,"",VLOOKUP(E90,Q2.SL!G:O,5,FALSE))</f>
        <v/>
      </c>
      <c r="I90" s="58"/>
      <c r="J90" t="str">
        <f t="shared" ca="1" si="1"/>
        <v/>
      </c>
    </row>
    <row r="91" spans="1:10" ht="21.95" customHeight="1">
      <c r="A91" s="20" t="str">
        <f>VLOOKUP(E91,Q2.SL!G:O,8,FALSE)</f>
        <v/>
      </c>
      <c r="B91" s="21" t="str">
        <f>IFERROR(VLOOKUP(E91,Rec.!B:H,4,FALSE),"")</f>
        <v/>
      </c>
      <c r="C91" s="21" t="str">
        <f>IFERROR(VLOOKUP(E91,Rec.!B:H,5,FALSE),"")</f>
        <v/>
      </c>
      <c r="D91" s="20" t="str">
        <f>IFERROR(VLOOKUP(E91,Rec.!B:H,6,FALSE),"")</f>
        <v/>
      </c>
      <c r="E91" s="20" t="str">
        <f>IFERROR(VLOOKUP(ROW()-8,Q2.SL!B:Q,6,FALSE),"")</f>
        <v/>
      </c>
      <c r="F91" s="20" t="str">
        <f>VLOOKUP(E91,Q2.SL!G:O,6,FALSE)</f>
        <v/>
      </c>
      <c r="G91" s="39" t="str">
        <f>IF(ROW()-8&gt;Inf.!$I$10,"",VLOOKUP(E91,Q2.SL!G:O,4,FALSE))</f>
        <v/>
      </c>
      <c r="H91" s="20" t="str">
        <f>IF(ROW()-8&gt;Inf.!$I$10,"",VLOOKUP(E91,Q2.SL!G:O,5,FALSE))</f>
        <v/>
      </c>
      <c r="I91" s="58"/>
      <c r="J91" t="str">
        <f t="shared" ca="1" si="1"/>
        <v/>
      </c>
    </row>
    <row r="92" spans="1:10" ht="21.95" customHeight="1">
      <c r="A92" s="20" t="str">
        <f>VLOOKUP(E92,Q2.SL!G:O,8,FALSE)</f>
        <v/>
      </c>
      <c r="B92" s="21" t="str">
        <f>IFERROR(VLOOKUP(E92,Rec.!B:H,4,FALSE),"")</f>
        <v/>
      </c>
      <c r="C92" s="21" t="str">
        <f>IFERROR(VLOOKUP(E92,Rec.!B:H,5,FALSE),"")</f>
        <v/>
      </c>
      <c r="D92" s="20" t="str">
        <f>IFERROR(VLOOKUP(E92,Rec.!B:H,6,FALSE),"")</f>
        <v/>
      </c>
      <c r="E92" s="20" t="str">
        <f>IFERROR(VLOOKUP(ROW()-8,Q2.SL!B:Q,6,FALSE),"")</f>
        <v/>
      </c>
      <c r="F92" s="20" t="str">
        <f>VLOOKUP(E92,Q2.SL!G:O,6,FALSE)</f>
        <v/>
      </c>
      <c r="G92" s="39" t="str">
        <f>IF(ROW()-8&gt;Inf.!$I$10,"",VLOOKUP(E92,Q2.SL!G:O,4,FALSE))</f>
        <v/>
      </c>
      <c r="H92" s="20" t="str">
        <f>IF(ROW()-8&gt;Inf.!$I$10,"",VLOOKUP(E92,Q2.SL!G:O,5,FALSE))</f>
        <v/>
      </c>
      <c r="I92" s="58"/>
      <c r="J92" t="str">
        <f t="shared" ca="1" si="1"/>
        <v/>
      </c>
    </row>
    <row r="93" spans="1:10" ht="21.95" customHeight="1">
      <c r="A93" s="20" t="str">
        <f>VLOOKUP(E93,Q2.SL!G:O,8,FALSE)</f>
        <v/>
      </c>
      <c r="B93" s="21" t="str">
        <f>IFERROR(VLOOKUP(E93,Rec.!B:H,4,FALSE),"")</f>
        <v/>
      </c>
      <c r="C93" s="21" t="str">
        <f>IFERROR(VLOOKUP(E93,Rec.!B:H,5,FALSE),"")</f>
        <v/>
      </c>
      <c r="D93" s="20" t="str">
        <f>IFERROR(VLOOKUP(E93,Rec.!B:H,6,FALSE),"")</f>
        <v/>
      </c>
      <c r="E93" s="20" t="str">
        <f>IFERROR(VLOOKUP(ROW()-8,Q2.SL!B:Q,6,FALSE),"")</f>
        <v/>
      </c>
      <c r="F93" s="20" t="str">
        <f>VLOOKUP(E93,Q2.SL!G:O,6,FALSE)</f>
        <v/>
      </c>
      <c r="G93" s="39" t="str">
        <f>IF(ROW()-8&gt;Inf.!$I$10,"",VLOOKUP(E93,Q2.SL!G:O,4,FALSE))</f>
        <v/>
      </c>
      <c r="H93" s="20" t="str">
        <f>IF(ROW()-8&gt;Inf.!$I$10,"",VLOOKUP(E93,Q2.SL!G:O,5,FALSE))</f>
        <v/>
      </c>
      <c r="I93" s="58"/>
      <c r="J93" t="str">
        <f t="shared" ca="1" si="1"/>
        <v/>
      </c>
    </row>
    <row r="94" spans="1:10" ht="21.95" customHeight="1">
      <c r="A94" s="20" t="str">
        <f>VLOOKUP(E94,Q2.SL!G:O,8,FALSE)</f>
        <v/>
      </c>
      <c r="B94" s="21" t="str">
        <f>IFERROR(VLOOKUP(E94,Rec.!B:H,4,FALSE),"")</f>
        <v/>
      </c>
      <c r="C94" s="21" t="str">
        <f>IFERROR(VLOOKUP(E94,Rec.!B:H,5,FALSE),"")</f>
        <v/>
      </c>
      <c r="D94" s="20" t="str">
        <f>IFERROR(VLOOKUP(E94,Rec.!B:H,6,FALSE),"")</f>
        <v/>
      </c>
      <c r="E94" s="20" t="str">
        <f>IFERROR(VLOOKUP(ROW()-8,Q2.SL!B:Q,6,FALSE),"")</f>
        <v/>
      </c>
      <c r="F94" s="20" t="str">
        <f>VLOOKUP(E94,Q2.SL!G:O,6,FALSE)</f>
        <v/>
      </c>
      <c r="G94" s="39" t="str">
        <f>IF(ROW()-8&gt;Inf.!$I$10,"",VLOOKUP(E94,Q2.SL!G:O,4,FALSE))</f>
        <v/>
      </c>
      <c r="H94" s="20" t="str">
        <f>IF(ROW()-8&gt;Inf.!$I$10,"",VLOOKUP(E94,Q2.SL!G:O,5,FALSE))</f>
        <v/>
      </c>
      <c r="I94" s="58"/>
      <c r="J94" t="str">
        <f t="shared" ca="1" si="1"/>
        <v/>
      </c>
    </row>
    <row r="95" spans="1:10" ht="21.95" customHeight="1">
      <c r="A95" s="20" t="str">
        <f>VLOOKUP(E95,Q2.SL!G:O,8,FALSE)</f>
        <v/>
      </c>
      <c r="B95" s="21" t="str">
        <f>IFERROR(VLOOKUP(E95,Rec.!B:H,4,FALSE),"")</f>
        <v/>
      </c>
      <c r="C95" s="21" t="str">
        <f>IFERROR(VLOOKUP(E95,Rec.!B:H,5,FALSE),"")</f>
        <v/>
      </c>
      <c r="D95" s="20" t="str">
        <f>IFERROR(VLOOKUP(E95,Rec.!B:H,6,FALSE),"")</f>
        <v/>
      </c>
      <c r="E95" s="20" t="str">
        <f>IFERROR(VLOOKUP(ROW()-8,Q2.SL!B:Q,6,FALSE),"")</f>
        <v/>
      </c>
      <c r="F95" s="20" t="str">
        <f>VLOOKUP(E95,Q2.SL!G:O,6,FALSE)</f>
        <v/>
      </c>
      <c r="G95" s="39" t="str">
        <f>IF(ROW()-8&gt;Inf.!$I$10,"",VLOOKUP(E95,Q2.SL!G:O,4,FALSE))</f>
        <v/>
      </c>
      <c r="H95" s="20" t="str">
        <f>IF(ROW()-8&gt;Inf.!$I$10,"",VLOOKUP(E95,Q2.SL!G:O,5,FALSE))</f>
        <v/>
      </c>
      <c r="I95" s="58"/>
      <c r="J95" t="str">
        <f t="shared" ca="1" si="1"/>
        <v/>
      </c>
    </row>
    <row r="96" spans="1:10" ht="21.95" customHeight="1">
      <c r="A96" s="20" t="str">
        <f>VLOOKUP(E96,Q2.SL!G:O,8,FALSE)</f>
        <v/>
      </c>
      <c r="B96" s="21" t="str">
        <f>IFERROR(VLOOKUP(E96,Rec.!B:H,4,FALSE),"")</f>
        <v/>
      </c>
      <c r="C96" s="21" t="str">
        <f>IFERROR(VLOOKUP(E96,Rec.!B:H,5,FALSE),"")</f>
        <v/>
      </c>
      <c r="D96" s="20" t="str">
        <f>IFERROR(VLOOKUP(E96,Rec.!B:H,6,FALSE),"")</f>
        <v/>
      </c>
      <c r="E96" s="20" t="str">
        <f>IFERROR(VLOOKUP(ROW()-8,Q2.SL!B:Q,6,FALSE),"")</f>
        <v/>
      </c>
      <c r="F96" s="20" t="str">
        <f>VLOOKUP(E96,Q2.SL!G:O,6,FALSE)</f>
        <v/>
      </c>
      <c r="G96" s="39" t="str">
        <f>IF(ROW()-8&gt;Inf.!$I$10,"",VLOOKUP(E96,Q2.SL!G:O,4,FALSE))</f>
        <v/>
      </c>
      <c r="H96" s="20" t="str">
        <f>IF(ROW()-8&gt;Inf.!$I$10,"",VLOOKUP(E96,Q2.SL!G:O,5,FALSE))</f>
        <v/>
      </c>
      <c r="I96" s="58"/>
      <c r="J96" t="str">
        <f t="shared" ca="1" si="1"/>
        <v/>
      </c>
    </row>
    <row r="97" spans="1:10" ht="21.95" customHeight="1">
      <c r="A97" s="20" t="str">
        <f>VLOOKUP(E97,Q2.SL!G:O,8,FALSE)</f>
        <v/>
      </c>
      <c r="B97" s="21" t="str">
        <f>IFERROR(VLOOKUP(E97,Rec.!B:H,4,FALSE),"")</f>
        <v/>
      </c>
      <c r="C97" s="21" t="str">
        <f>IFERROR(VLOOKUP(E97,Rec.!B:H,5,FALSE),"")</f>
        <v/>
      </c>
      <c r="D97" s="20" t="str">
        <f>IFERROR(VLOOKUP(E97,Rec.!B:H,6,FALSE),"")</f>
        <v/>
      </c>
      <c r="E97" s="20" t="str">
        <f>IFERROR(VLOOKUP(ROW()-8,Q2.SL!B:Q,6,FALSE),"")</f>
        <v/>
      </c>
      <c r="F97" s="20" t="str">
        <f>VLOOKUP(E97,Q2.SL!G:O,6,FALSE)</f>
        <v/>
      </c>
      <c r="G97" s="39" t="str">
        <f>IF(ROW()-8&gt;Inf.!$I$10,"",VLOOKUP(E97,Q2.SL!G:O,4,FALSE))</f>
        <v/>
      </c>
      <c r="H97" s="20" t="str">
        <f>IF(ROW()-8&gt;Inf.!$I$10,"",VLOOKUP(E97,Q2.SL!G:O,5,FALSE))</f>
        <v/>
      </c>
      <c r="I97" s="58"/>
      <c r="J97" t="str">
        <f t="shared" ca="1" si="1"/>
        <v/>
      </c>
    </row>
    <row r="98" spans="1:10" ht="21.95" customHeight="1">
      <c r="A98" s="20" t="str">
        <f>VLOOKUP(E98,Q2.SL!G:O,8,FALSE)</f>
        <v/>
      </c>
      <c r="B98" s="21" t="str">
        <f>IFERROR(VLOOKUP(E98,Rec.!B:H,4,FALSE),"")</f>
        <v/>
      </c>
      <c r="C98" s="21" t="str">
        <f>IFERROR(VLOOKUP(E98,Rec.!B:H,5,FALSE),"")</f>
        <v/>
      </c>
      <c r="D98" s="20" t="str">
        <f>IFERROR(VLOOKUP(E98,Rec.!B:H,6,FALSE),"")</f>
        <v/>
      </c>
      <c r="E98" s="20" t="str">
        <f>IFERROR(VLOOKUP(ROW()-8,Q2.SL!B:Q,6,FALSE),"")</f>
        <v/>
      </c>
      <c r="F98" s="20" t="str">
        <f>VLOOKUP(E98,Q2.SL!G:O,6,FALSE)</f>
        <v/>
      </c>
      <c r="G98" s="39" t="str">
        <f>IF(ROW()-8&gt;Inf.!$I$10,"",VLOOKUP(E98,Q2.SL!G:O,4,FALSE))</f>
        <v/>
      </c>
      <c r="H98" s="20" t="str">
        <f>IF(ROW()-8&gt;Inf.!$I$10,"",VLOOKUP(E98,Q2.SL!G:O,5,FALSE))</f>
        <v/>
      </c>
      <c r="I98" s="58"/>
      <c r="J98" t="str">
        <f t="shared" ca="1" si="1"/>
        <v/>
      </c>
    </row>
    <row r="99" spans="1:10" ht="21.95" customHeight="1">
      <c r="A99" s="20" t="str">
        <f>VLOOKUP(E99,Q2.SL!G:O,8,FALSE)</f>
        <v/>
      </c>
      <c r="B99" s="21" t="str">
        <f>IFERROR(VLOOKUP(E99,Rec.!B:H,4,FALSE),"")</f>
        <v/>
      </c>
      <c r="C99" s="21" t="str">
        <f>IFERROR(VLOOKUP(E99,Rec.!B:H,5,FALSE),"")</f>
        <v/>
      </c>
      <c r="D99" s="20" t="str">
        <f>IFERROR(VLOOKUP(E99,Rec.!B:H,6,FALSE),"")</f>
        <v/>
      </c>
      <c r="E99" s="20" t="str">
        <f>IFERROR(VLOOKUP(ROW()-8,Q2.SL!B:Q,6,FALSE),"")</f>
        <v/>
      </c>
      <c r="F99" s="20" t="str">
        <f>VLOOKUP(E99,Q2.SL!G:O,6,FALSE)</f>
        <v/>
      </c>
      <c r="G99" s="39" t="str">
        <f>IF(ROW()-8&gt;Inf.!$I$10,"",VLOOKUP(E99,Q2.SL!G:O,4,FALSE))</f>
        <v/>
      </c>
      <c r="H99" s="20" t="str">
        <f>IF(ROW()-8&gt;Inf.!$I$10,"",VLOOKUP(E99,Q2.SL!G:O,5,FALSE))</f>
        <v/>
      </c>
      <c r="I99" s="58"/>
      <c r="J99" t="str">
        <f t="shared" ca="1" si="1"/>
        <v/>
      </c>
    </row>
    <row r="100" spans="1:10" ht="21.95" customHeight="1">
      <c r="A100" s="20" t="str">
        <f>VLOOKUP(E100,Q2.SL!G:O,8,FALSE)</f>
        <v/>
      </c>
      <c r="B100" s="21" t="str">
        <f>IFERROR(VLOOKUP(E100,Rec.!B:H,4,FALSE),"")</f>
        <v/>
      </c>
      <c r="C100" s="21" t="str">
        <f>IFERROR(VLOOKUP(E100,Rec.!B:H,5,FALSE),"")</f>
        <v/>
      </c>
      <c r="D100" s="20" t="str">
        <f>IFERROR(VLOOKUP(E100,Rec.!B:H,6,FALSE),"")</f>
        <v/>
      </c>
      <c r="E100" s="20" t="str">
        <f>IFERROR(VLOOKUP(ROW()-8,Q2.SL!B:Q,6,FALSE),"")</f>
        <v/>
      </c>
      <c r="F100" s="20" t="str">
        <f>VLOOKUP(E100,Q2.SL!G:O,6,FALSE)</f>
        <v/>
      </c>
      <c r="G100" s="39" t="str">
        <f>IF(ROW()-8&gt;Inf.!$I$10,"",VLOOKUP(E100,Q2.SL!G:O,4,FALSE))</f>
        <v/>
      </c>
      <c r="H100" s="20" t="str">
        <f>IF(ROW()-8&gt;Inf.!$I$10,"",VLOOKUP(E100,Q2.SL!G:O,5,FALSE))</f>
        <v/>
      </c>
      <c r="I100" s="58"/>
      <c r="J100" t="str">
        <f t="shared" ca="1" si="1"/>
        <v/>
      </c>
    </row>
    <row r="101" spans="1:10" ht="21.95" customHeight="1">
      <c r="A101" s="20" t="str">
        <f>VLOOKUP(E101,Q2.SL!G:O,8,FALSE)</f>
        <v/>
      </c>
      <c r="B101" s="21" t="str">
        <f>IFERROR(VLOOKUP(E101,Rec.!B:H,4,FALSE),"")</f>
        <v/>
      </c>
      <c r="C101" s="21" t="str">
        <f>IFERROR(VLOOKUP(E101,Rec.!B:H,5,FALSE),"")</f>
        <v/>
      </c>
      <c r="D101" s="20" t="str">
        <f>IFERROR(VLOOKUP(E101,Rec.!B:H,6,FALSE),"")</f>
        <v/>
      </c>
      <c r="E101" s="20" t="str">
        <f>IFERROR(VLOOKUP(ROW()-8,Q2.SL!B:Q,6,FALSE),"")</f>
        <v/>
      </c>
      <c r="F101" s="20" t="str">
        <f>VLOOKUP(E101,Q2.SL!G:O,6,FALSE)</f>
        <v/>
      </c>
      <c r="G101" s="39" t="str">
        <f>IF(ROW()-8&gt;Inf.!$I$10,"",VLOOKUP(E101,Q2.SL!G:O,4,FALSE))</f>
        <v/>
      </c>
      <c r="H101" s="20" t="str">
        <f>IF(ROW()-8&gt;Inf.!$I$10,"",VLOOKUP(E101,Q2.SL!G:O,5,FALSE))</f>
        <v/>
      </c>
      <c r="I101" s="58"/>
      <c r="J101" t="str">
        <f t="shared" ca="1" si="1"/>
        <v/>
      </c>
    </row>
    <row r="102" spans="1:10" ht="21.95" customHeight="1">
      <c r="A102" s="20" t="str">
        <f>VLOOKUP(E102,Q2.SL!G:O,8,FALSE)</f>
        <v/>
      </c>
      <c r="B102" s="21" t="str">
        <f>IFERROR(VLOOKUP(E102,Rec.!B:H,4,FALSE),"")</f>
        <v/>
      </c>
      <c r="C102" s="21" t="str">
        <f>IFERROR(VLOOKUP(E102,Rec.!B:H,5,FALSE),"")</f>
        <v/>
      </c>
      <c r="D102" s="20" t="str">
        <f>IFERROR(VLOOKUP(E102,Rec.!B:H,6,FALSE),"")</f>
        <v/>
      </c>
      <c r="E102" s="20" t="str">
        <f>IFERROR(VLOOKUP(ROW()-8,Q2.SL!B:Q,6,FALSE),"")</f>
        <v/>
      </c>
      <c r="F102" s="20" t="str">
        <f>VLOOKUP(E102,Q2.SL!G:O,6,FALSE)</f>
        <v/>
      </c>
      <c r="G102" s="39" t="str">
        <f>IF(ROW()-8&gt;Inf.!$I$10,"",VLOOKUP(E102,Q2.SL!G:O,4,FALSE))</f>
        <v/>
      </c>
      <c r="H102" s="20" t="str">
        <f>IF(ROW()-8&gt;Inf.!$I$10,"",VLOOKUP(E102,Q2.SL!G:O,5,FALSE))</f>
        <v/>
      </c>
      <c r="I102" s="58"/>
      <c r="J102" t="str">
        <f t="shared" ca="1" si="1"/>
        <v/>
      </c>
    </row>
    <row r="103" spans="1:10" ht="21.95" customHeight="1">
      <c r="A103" s="20" t="str">
        <f>VLOOKUP(E103,Q2.SL!G:O,8,FALSE)</f>
        <v/>
      </c>
      <c r="B103" s="21" t="str">
        <f>IFERROR(VLOOKUP(E103,Rec.!B:H,4,FALSE),"")</f>
        <v/>
      </c>
      <c r="C103" s="21" t="str">
        <f>IFERROR(VLOOKUP(E103,Rec.!B:H,5,FALSE),"")</f>
        <v/>
      </c>
      <c r="D103" s="20" t="str">
        <f>IFERROR(VLOOKUP(E103,Rec.!B:H,6,FALSE),"")</f>
        <v/>
      </c>
      <c r="E103" s="20" t="str">
        <f>IFERROR(VLOOKUP(ROW()-8,Q2.SL!B:Q,6,FALSE),"")</f>
        <v/>
      </c>
      <c r="F103" s="20" t="str">
        <f>VLOOKUP(E103,Q2.SL!G:O,6,FALSE)</f>
        <v/>
      </c>
      <c r="G103" s="39" t="str">
        <f>IF(ROW()-8&gt;Inf.!$I$10,"",VLOOKUP(E103,Q2.SL!G:O,4,FALSE))</f>
        <v/>
      </c>
      <c r="H103" s="20" t="str">
        <f>IF(ROW()-8&gt;Inf.!$I$10,"",VLOOKUP(E103,Q2.SL!G:O,5,FALSE))</f>
        <v/>
      </c>
      <c r="I103" s="58"/>
      <c r="J103" t="str">
        <f t="shared" ca="1" si="1"/>
        <v/>
      </c>
    </row>
    <row r="104" spans="1:10" ht="21.95" customHeight="1">
      <c r="A104" s="20" t="str">
        <f>VLOOKUP(E104,Q2.SL!G:O,8,FALSE)</f>
        <v/>
      </c>
      <c r="B104" s="21" t="str">
        <f>IFERROR(VLOOKUP(E104,Rec.!B:H,4,FALSE),"")</f>
        <v/>
      </c>
      <c r="C104" s="21" t="str">
        <f>IFERROR(VLOOKUP(E104,Rec.!B:H,5,FALSE),"")</f>
        <v/>
      </c>
      <c r="D104" s="20" t="str">
        <f>IFERROR(VLOOKUP(E104,Rec.!B:H,6,FALSE),"")</f>
        <v/>
      </c>
      <c r="E104" s="20" t="str">
        <f>IFERROR(VLOOKUP(ROW()-8,Q2.SL!B:Q,6,FALSE),"")</f>
        <v/>
      </c>
      <c r="F104" s="20" t="str">
        <f>VLOOKUP(E104,Q2.SL!G:O,6,FALSE)</f>
        <v/>
      </c>
      <c r="G104" s="39" t="str">
        <f>IF(ROW()-8&gt;Inf.!$I$10,"",VLOOKUP(E104,Q2.SL!G:O,4,FALSE))</f>
        <v/>
      </c>
      <c r="H104" s="20" t="str">
        <f>IF(ROW()-8&gt;Inf.!$I$10,"",VLOOKUP(E104,Q2.SL!G:O,5,FALSE))</f>
        <v/>
      </c>
      <c r="I104" s="58"/>
      <c r="J104" t="str">
        <f t="shared" ca="1" si="1"/>
        <v/>
      </c>
    </row>
    <row r="105" spans="1:10" ht="21.95" customHeight="1">
      <c r="A105" s="20" t="str">
        <f>VLOOKUP(E105,Q2.SL!G:O,8,FALSE)</f>
        <v/>
      </c>
      <c r="B105" s="21" t="str">
        <f>IFERROR(VLOOKUP(E105,Rec.!B:H,4,FALSE),"")</f>
        <v/>
      </c>
      <c r="C105" s="21" t="str">
        <f>IFERROR(VLOOKUP(E105,Rec.!B:H,5,FALSE),"")</f>
        <v/>
      </c>
      <c r="D105" s="20" t="str">
        <f>IFERROR(VLOOKUP(E105,Rec.!B:H,6,FALSE),"")</f>
        <v/>
      </c>
      <c r="E105" s="20" t="str">
        <f>IFERROR(VLOOKUP(ROW()-8,Q2.SL!B:Q,6,FALSE),"")</f>
        <v/>
      </c>
      <c r="F105" s="20" t="str">
        <f>VLOOKUP(E105,Q2.SL!G:O,6,FALSE)</f>
        <v/>
      </c>
      <c r="G105" s="39" t="str">
        <f>IF(ROW()-8&gt;Inf.!$I$10,"",VLOOKUP(E105,Q2.SL!G:O,4,FALSE))</f>
        <v/>
      </c>
      <c r="H105" s="20" t="str">
        <f>IF(ROW()-8&gt;Inf.!$I$10,"",VLOOKUP(E105,Q2.SL!G:O,5,FALSE))</f>
        <v/>
      </c>
      <c r="I105" s="58"/>
      <c r="J105" t="str">
        <f t="shared" ca="1" si="1"/>
        <v/>
      </c>
    </row>
    <row r="106" spans="1:10" ht="21.95" customHeight="1">
      <c r="A106" s="20" t="str">
        <f>VLOOKUP(E106,Q2.SL!G:O,8,FALSE)</f>
        <v/>
      </c>
      <c r="B106" s="21" t="str">
        <f>IFERROR(VLOOKUP(E106,Rec.!B:H,4,FALSE),"")</f>
        <v/>
      </c>
      <c r="C106" s="21" t="str">
        <f>IFERROR(VLOOKUP(E106,Rec.!B:H,5,FALSE),"")</f>
        <v/>
      </c>
      <c r="D106" s="20" t="str">
        <f>IFERROR(VLOOKUP(E106,Rec.!B:H,6,FALSE),"")</f>
        <v/>
      </c>
      <c r="E106" s="20" t="str">
        <f>IFERROR(VLOOKUP(ROW()-8,Q2.SL!B:Q,6,FALSE),"")</f>
        <v/>
      </c>
      <c r="F106" s="20" t="str">
        <f>VLOOKUP(E106,Q2.SL!G:O,6,FALSE)</f>
        <v/>
      </c>
      <c r="G106" s="39" t="str">
        <f>IF(ROW()-8&gt;Inf.!$I$10,"",VLOOKUP(E106,Q2.SL!G:O,4,FALSE))</f>
        <v/>
      </c>
      <c r="H106" s="20" t="str">
        <f>IF(ROW()-8&gt;Inf.!$I$10,"",VLOOKUP(E106,Q2.SL!G:O,5,FALSE))</f>
        <v/>
      </c>
      <c r="I106" s="58"/>
      <c r="J106" t="str">
        <f t="shared" ca="1" si="1"/>
        <v/>
      </c>
    </row>
    <row r="107" spans="1:10" ht="21.95" customHeight="1">
      <c r="A107" s="20" t="str">
        <f>VLOOKUP(E107,Q2.SL!G:O,8,FALSE)</f>
        <v/>
      </c>
      <c r="B107" s="21" t="str">
        <f>IFERROR(VLOOKUP(E107,Rec.!B:H,4,FALSE),"")</f>
        <v/>
      </c>
      <c r="C107" s="21" t="str">
        <f>IFERROR(VLOOKUP(E107,Rec.!B:H,5,FALSE),"")</f>
        <v/>
      </c>
      <c r="D107" s="20" t="str">
        <f>IFERROR(VLOOKUP(E107,Rec.!B:H,6,FALSE),"")</f>
        <v/>
      </c>
      <c r="E107" s="20" t="str">
        <f>IFERROR(VLOOKUP(ROW()-8,Q2.SL!B:Q,6,FALSE),"")</f>
        <v/>
      </c>
      <c r="F107" s="20" t="str">
        <f>VLOOKUP(E107,Q2.SL!G:O,6,FALSE)</f>
        <v/>
      </c>
      <c r="G107" s="39" t="str">
        <f>IF(ROW()-8&gt;Inf.!$I$10,"",VLOOKUP(E107,Q2.SL!G:O,4,FALSE))</f>
        <v/>
      </c>
      <c r="H107" s="20" t="str">
        <f>IF(ROW()-8&gt;Inf.!$I$10,"",VLOOKUP(E107,Q2.SL!G:O,5,FALSE))</f>
        <v/>
      </c>
      <c r="I107" s="58"/>
      <c r="J107" t="str">
        <f t="shared" ca="1" si="1"/>
        <v/>
      </c>
    </row>
    <row r="108" spans="1:10" ht="21.95" customHeight="1">
      <c r="A108" s="20" t="str">
        <f>VLOOKUP(E108,Q2.SL!G:O,8,FALSE)</f>
        <v/>
      </c>
      <c r="B108" s="21" t="str">
        <f>IFERROR(VLOOKUP(E108,Rec.!B:H,4,FALSE),"")</f>
        <v/>
      </c>
      <c r="C108" s="21" t="str">
        <f>IFERROR(VLOOKUP(E108,Rec.!B:H,5,FALSE),"")</f>
        <v/>
      </c>
      <c r="D108" s="20" t="str">
        <f>IFERROR(VLOOKUP(E108,Rec.!B:H,6,FALSE),"")</f>
        <v/>
      </c>
      <c r="E108" s="20" t="str">
        <f>IFERROR(VLOOKUP(ROW()-8,Q2.SL!B:Q,6,FALSE),"")</f>
        <v/>
      </c>
      <c r="F108" s="20" t="str">
        <f>VLOOKUP(E108,Q2.SL!G:O,6,FALSE)</f>
        <v/>
      </c>
      <c r="G108" s="39" t="str">
        <f>IF(ROW()-8&gt;Inf.!$I$10,"",VLOOKUP(E108,Q2.SL!G:O,4,FALSE))</f>
        <v/>
      </c>
      <c r="H108" s="20" t="str">
        <f>IF(ROW()-8&gt;Inf.!$I$10,"",VLOOKUP(E108,Q2.SL!G:O,5,FALSE))</f>
        <v/>
      </c>
      <c r="I108" s="58"/>
      <c r="J108" t="str">
        <f t="shared" ca="1" si="1"/>
        <v/>
      </c>
    </row>
    <row r="109" spans="1:10" ht="21.95" customHeight="1">
      <c r="A109" s="20" t="str">
        <f>VLOOKUP(E109,Q2.SL!G:O,8,FALSE)</f>
        <v/>
      </c>
      <c r="B109" s="21" t="str">
        <f>IFERROR(VLOOKUP(E109,Rec.!B:H,4,FALSE),"")</f>
        <v/>
      </c>
      <c r="C109" s="21" t="str">
        <f>IFERROR(VLOOKUP(E109,Rec.!B:H,5,FALSE),"")</f>
        <v/>
      </c>
      <c r="D109" s="20" t="str">
        <f>IFERROR(VLOOKUP(E109,Rec.!B:H,6,FALSE),"")</f>
        <v/>
      </c>
      <c r="E109" s="20" t="str">
        <f>IFERROR(VLOOKUP(ROW()-8,Q2.SL!B:Q,6,FALSE),"")</f>
        <v/>
      </c>
      <c r="F109" s="20" t="str">
        <f>VLOOKUP(E109,Q2.SL!G:O,6,FALSE)</f>
        <v/>
      </c>
      <c r="G109" s="39" t="str">
        <f>IF(ROW()-8&gt;Inf.!$I$10,"",VLOOKUP(E109,Q2.SL!G:O,4,FALSE))</f>
        <v/>
      </c>
      <c r="H109" s="20" t="str">
        <f>IF(ROW()-8&gt;Inf.!$I$10,"",VLOOKUP(E109,Q2.SL!G:O,5,FALSE))</f>
        <v/>
      </c>
      <c r="I109" s="58"/>
      <c r="J109" t="str">
        <f t="shared" ca="1" si="1"/>
        <v/>
      </c>
    </row>
    <row r="110" spans="1:10" ht="21.95" customHeight="1">
      <c r="A110" s="20" t="str">
        <f>VLOOKUP(E110,Q2.SL!G:O,8,FALSE)</f>
        <v/>
      </c>
      <c r="B110" s="21" t="str">
        <f>IFERROR(VLOOKUP(E110,Rec.!B:H,4,FALSE),"")</f>
        <v/>
      </c>
      <c r="C110" s="21" t="str">
        <f>IFERROR(VLOOKUP(E110,Rec.!B:H,5,FALSE),"")</f>
        <v/>
      </c>
      <c r="D110" s="20" t="str">
        <f>IFERROR(VLOOKUP(E110,Rec.!B:H,6,FALSE),"")</f>
        <v/>
      </c>
      <c r="E110" s="20" t="str">
        <f>IFERROR(VLOOKUP(ROW()-8,Q2.SL!B:Q,6,FALSE),"")</f>
        <v/>
      </c>
      <c r="F110" s="20" t="str">
        <f>VLOOKUP(E110,Q2.SL!G:O,6,FALSE)</f>
        <v/>
      </c>
      <c r="G110" s="39" t="str">
        <f>IF(ROW()-8&gt;Inf.!$I$10,"",VLOOKUP(E110,Q2.SL!G:O,4,FALSE))</f>
        <v/>
      </c>
      <c r="H110" s="20" t="str">
        <f>IF(ROW()-8&gt;Inf.!$I$10,"",VLOOKUP(E110,Q2.SL!G:O,5,FALSE))</f>
        <v/>
      </c>
      <c r="I110" s="58"/>
      <c r="J110" t="str">
        <f t="shared" ca="1" si="1"/>
        <v/>
      </c>
    </row>
    <row r="111" spans="1:10" ht="21.95" customHeight="1">
      <c r="A111" s="20" t="str">
        <f>VLOOKUP(E111,Q2.SL!G:O,8,FALSE)</f>
        <v/>
      </c>
      <c r="B111" s="21" t="str">
        <f>IFERROR(VLOOKUP(E111,Rec.!B:H,4,FALSE),"")</f>
        <v/>
      </c>
      <c r="C111" s="21" t="str">
        <f>IFERROR(VLOOKUP(E111,Rec.!B:H,5,FALSE),"")</f>
        <v/>
      </c>
      <c r="D111" s="20" t="str">
        <f>IFERROR(VLOOKUP(E111,Rec.!B:H,6,FALSE),"")</f>
        <v/>
      </c>
      <c r="E111" s="20" t="str">
        <f>IFERROR(VLOOKUP(ROW()-8,Q2.SL!B:Q,6,FALSE),"")</f>
        <v/>
      </c>
      <c r="F111" s="20" t="str">
        <f>VLOOKUP(E111,Q2.SL!G:O,6,FALSE)</f>
        <v/>
      </c>
      <c r="G111" s="39" t="str">
        <f>IF(ROW()-8&gt;Inf.!$I$10,"",VLOOKUP(E111,Q2.SL!G:O,4,FALSE))</f>
        <v/>
      </c>
      <c r="H111" s="20" t="str">
        <f>IF(ROW()-8&gt;Inf.!$I$10,"",VLOOKUP(E111,Q2.SL!G:O,5,FALSE))</f>
        <v/>
      </c>
      <c r="I111" s="58"/>
      <c r="J111" t="str">
        <f t="shared" ca="1" si="1"/>
        <v/>
      </c>
    </row>
    <row r="112" spans="1:10" ht="21.95" customHeight="1">
      <c r="A112" s="20" t="str">
        <f>VLOOKUP(E112,Q2.SL!G:O,8,FALSE)</f>
        <v/>
      </c>
      <c r="B112" s="21" t="str">
        <f>IFERROR(VLOOKUP(E112,Rec.!B:H,4,FALSE),"")</f>
        <v/>
      </c>
      <c r="C112" s="21" t="str">
        <f>IFERROR(VLOOKUP(E112,Rec.!B:H,5,FALSE),"")</f>
        <v/>
      </c>
      <c r="D112" s="20" t="str">
        <f>IFERROR(VLOOKUP(E112,Rec.!B:H,6,FALSE),"")</f>
        <v/>
      </c>
      <c r="E112" s="20" t="str">
        <f>IFERROR(VLOOKUP(ROW()-8,Q2.SL!B:Q,6,FALSE),"")</f>
        <v/>
      </c>
      <c r="F112" s="20" t="str">
        <f>VLOOKUP(E112,Q2.SL!G:O,6,FALSE)</f>
        <v/>
      </c>
      <c r="G112" s="39" t="str">
        <f>IF(ROW()-8&gt;Inf.!$I$10,"",VLOOKUP(E112,Q2.SL!G:O,4,FALSE))</f>
        <v/>
      </c>
      <c r="H112" s="20" t="str">
        <f>IF(ROW()-8&gt;Inf.!$I$10,"",VLOOKUP(E112,Q2.SL!G:O,5,FALSE))</f>
        <v/>
      </c>
      <c r="I112" s="58"/>
      <c r="J112" t="str">
        <f t="shared" ca="1" si="1"/>
        <v/>
      </c>
    </row>
    <row r="113" spans="1:10" ht="21.95" customHeight="1">
      <c r="A113" s="20" t="str">
        <f>VLOOKUP(E113,Q2.SL!G:O,8,FALSE)</f>
        <v/>
      </c>
      <c r="B113" s="21" t="str">
        <f>IFERROR(VLOOKUP(E113,Rec.!B:H,4,FALSE),"")</f>
        <v/>
      </c>
      <c r="C113" s="21" t="str">
        <f>IFERROR(VLOOKUP(E113,Rec.!B:H,5,FALSE),"")</f>
        <v/>
      </c>
      <c r="D113" s="20" t="str">
        <f>IFERROR(VLOOKUP(E113,Rec.!B:H,6,FALSE),"")</f>
        <v/>
      </c>
      <c r="E113" s="20" t="str">
        <f>IFERROR(VLOOKUP(ROW()-8,Q2.SL!B:Q,6,FALSE),"")</f>
        <v/>
      </c>
      <c r="F113" s="20" t="str">
        <f>VLOOKUP(E113,Q2.SL!G:O,6,FALSE)</f>
        <v/>
      </c>
      <c r="G113" s="39" t="str">
        <f>IF(ROW()-8&gt;Inf.!$I$10,"",VLOOKUP(E113,Q2.SL!G:O,4,FALSE))</f>
        <v/>
      </c>
      <c r="H113" s="20" t="str">
        <f>IF(ROW()-8&gt;Inf.!$I$10,"",VLOOKUP(E113,Q2.SL!G:O,5,FALSE))</f>
        <v/>
      </c>
      <c r="I113" s="58"/>
      <c r="J113" t="str">
        <f t="shared" ca="1" si="1"/>
        <v/>
      </c>
    </row>
    <row r="114" spans="1:10" ht="21.95" customHeight="1">
      <c r="A114" s="20" t="str">
        <f>VLOOKUP(E114,Q2.SL!G:O,8,FALSE)</f>
        <v/>
      </c>
      <c r="B114" s="21" t="str">
        <f>IFERROR(VLOOKUP(E114,Rec.!B:H,4,FALSE),"")</f>
        <v/>
      </c>
      <c r="C114" s="21" t="str">
        <f>IFERROR(VLOOKUP(E114,Rec.!B:H,5,FALSE),"")</f>
        <v/>
      </c>
      <c r="D114" s="20" t="str">
        <f>IFERROR(VLOOKUP(E114,Rec.!B:H,6,FALSE),"")</f>
        <v/>
      </c>
      <c r="E114" s="20" t="str">
        <f>IFERROR(VLOOKUP(ROW()-8,Q2.SL!B:Q,6,FALSE),"")</f>
        <v/>
      </c>
      <c r="F114" s="20" t="str">
        <f>VLOOKUP(E114,Q2.SL!G:O,6,FALSE)</f>
        <v/>
      </c>
      <c r="G114" s="39" t="str">
        <f>IF(ROW()-8&gt;Inf.!$I$10,"",VLOOKUP(E114,Q2.SL!G:O,4,FALSE))</f>
        <v/>
      </c>
      <c r="H114" s="20" t="str">
        <f>IF(ROW()-8&gt;Inf.!$I$10,"",VLOOKUP(E114,Q2.SL!G:O,5,FALSE))</f>
        <v/>
      </c>
      <c r="I114" s="58"/>
      <c r="J114" t="str">
        <f t="shared" ca="1" si="1"/>
        <v/>
      </c>
    </row>
    <row r="115" spans="1:10" ht="21.95" customHeight="1">
      <c r="A115" s="20" t="str">
        <f>VLOOKUP(E115,Q2.SL!G:O,8,FALSE)</f>
        <v/>
      </c>
      <c r="B115" s="21" t="str">
        <f>IFERROR(VLOOKUP(E115,Rec.!B:H,4,FALSE),"")</f>
        <v/>
      </c>
      <c r="C115" s="21" t="str">
        <f>IFERROR(VLOOKUP(E115,Rec.!B:H,5,FALSE),"")</f>
        <v/>
      </c>
      <c r="D115" s="20" t="str">
        <f>IFERROR(VLOOKUP(E115,Rec.!B:H,6,FALSE),"")</f>
        <v/>
      </c>
      <c r="E115" s="20" t="str">
        <f>IFERROR(VLOOKUP(ROW()-8,Q2.SL!B:Q,6,FALSE),"")</f>
        <v/>
      </c>
      <c r="F115" s="20" t="str">
        <f>VLOOKUP(E115,Q2.SL!G:O,6,FALSE)</f>
        <v/>
      </c>
      <c r="G115" s="39" t="str">
        <f>IF(ROW()-8&gt;Inf.!$I$10,"",VLOOKUP(E115,Q2.SL!G:O,4,FALSE))</f>
        <v/>
      </c>
      <c r="H115" s="20" t="str">
        <f>IF(ROW()-8&gt;Inf.!$I$10,"",VLOOKUP(E115,Q2.SL!G:O,5,FALSE))</f>
        <v/>
      </c>
      <c r="I115" s="58"/>
      <c r="J115" t="str">
        <f t="shared" ca="1" si="1"/>
        <v/>
      </c>
    </row>
    <row r="116" spans="1:10" ht="21.95" customHeight="1">
      <c r="A116" s="20" t="str">
        <f>VLOOKUP(E116,Q2.SL!G:O,8,FALSE)</f>
        <v/>
      </c>
      <c r="B116" s="21" t="str">
        <f>IFERROR(VLOOKUP(E116,Rec.!B:H,4,FALSE),"")</f>
        <v/>
      </c>
      <c r="C116" s="21" t="str">
        <f>IFERROR(VLOOKUP(E116,Rec.!B:H,5,FALSE),"")</f>
        <v/>
      </c>
      <c r="D116" s="20" t="str">
        <f>IFERROR(VLOOKUP(E116,Rec.!B:H,6,FALSE),"")</f>
        <v/>
      </c>
      <c r="E116" s="20" t="str">
        <f>IFERROR(VLOOKUP(ROW()-8,Q2.SL!B:Q,6,FALSE),"")</f>
        <v/>
      </c>
      <c r="F116" s="20" t="str">
        <f>VLOOKUP(E116,Q2.SL!G:O,6,FALSE)</f>
        <v/>
      </c>
      <c r="G116" s="39" t="str">
        <f>IF(ROW()-8&gt;Inf.!$I$10,"",VLOOKUP(E116,Q2.SL!G:O,4,FALSE))</f>
        <v/>
      </c>
      <c r="H116" s="20" t="str">
        <f>IF(ROW()-8&gt;Inf.!$I$10,"",VLOOKUP(E116,Q2.SL!G:O,5,FALSE))</f>
        <v/>
      </c>
      <c r="I116" s="58"/>
      <c r="J116" t="str">
        <f t="shared" ca="1" si="1"/>
        <v/>
      </c>
    </row>
    <row r="117" spans="1:10" ht="21.95" customHeight="1">
      <c r="A117" s="20" t="str">
        <f>VLOOKUP(E117,Q2.SL!G:O,8,FALSE)</f>
        <v/>
      </c>
      <c r="B117" s="21" t="str">
        <f>IFERROR(VLOOKUP(E117,Rec.!B:H,4,FALSE),"")</f>
        <v/>
      </c>
      <c r="C117" s="21" t="str">
        <f>IFERROR(VLOOKUP(E117,Rec.!B:H,5,FALSE),"")</f>
        <v/>
      </c>
      <c r="D117" s="20" t="str">
        <f>IFERROR(VLOOKUP(E117,Rec.!B:H,6,FALSE),"")</f>
        <v/>
      </c>
      <c r="E117" s="20" t="str">
        <f>IFERROR(VLOOKUP(ROW()-8,Q2.SL!B:Q,6,FALSE),"")</f>
        <v/>
      </c>
      <c r="F117" s="20" t="str">
        <f>VLOOKUP(E117,Q2.SL!G:O,6,FALSE)</f>
        <v/>
      </c>
      <c r="G117" s="39" t="str">
        <f>IF(ROW()-8&gt;Inf.!$I$10,"",VLOOKUP(E117,Q2.SL!G:O,4,FALSE))</f>
        <v/>
      </c>
      <c r="H117" s="20" t="str">
        <f>IF(ROW()-8&gt;Inf.!$I$10,"",VLOOKUP(E117,Q2.SL!G:O,5,FALSE))</f>
        <v/>
      </c>
      <c r="I117" s="58"/>
      <c r="J117" t="str">
        <f t="shared" ca="1" si="1"/>
        <v/>
      </c>
    </row>
    <row r="118" spans="1:10" ht="21.95" customHeight="1">
      <c r="A118" s="20" t="str">
        <f>VLOOKUP(E118,Q2.SL!G:O,8,FALSE)</f>
        <v/>
      </c>
      <c r="B118" s="21" t="str">
        <f>IFERROR(VLOOKUP(E118,Rec.!B:H,4,FALSE),"")</f>
        <v/>
      </c>
      <c r="C118" s="21" t="str">
        <f>IFERROR(VLOOKUP(E118,Rec.!B:H,5,FALSE),"")</f>
        <v/>
      </c>
      <c r="D118" s="20" t="str">
        <f>IFERROR(VLOOKUP(E118,Rec.!B:H,6,FALSE),"")</f>
        <v/>
      </c>
      <c r="E118" s="20" t="str">
        <f>IFERROR(VLOOKUP(ROW()-8,Q2.SL!B:Q,6,FALSE),"")</f>
        <v/>
      </c>
      <c r="F118" s="20" t="str">
        <f>VLOOKUP(E118,Q2.SL!G:O,6,FALSE)</f>
        <v/>
      </c>
      <c r="G118" s="39" t="str">
        <f>IF(ROW()-8&gt;Inf.!$I$10,"",VLOOKUP(E118,Q2.SL!G:O,4,FALSE))</f>
        <v/>
      </c>
      <c r="H118" s="20" t="str">
        <f>IF(ROW()-8&gt;Inf.!$I$10,"",VLOOKUP(E118,Q2.SL!G:O,5,FALSE))</f>
        <v/>
      </c>
      <c r="I118" s="58"/>
      <c r="J118" t="str">
        <f t="shared" ca="1" si="1"/>
        <v/>
      </c>
    </row>
    <row r="119" spans="1:10" ht="21.95" customHeight="1">
      <c r="A119" s="20" t="str">
        <f>VLOOKUP(E119,Q2.SL!G:O,8,FALSE)</f>
        <v/>
      </c>
      <c r="B119" s="21" t="str">
        <f>IFERROR(VLOOKUP(E119,Rec.!B:H,4,FALSE),"")</f>
        <v/>
      </c>
      <c r="C119" s="21" t="str">
        <f>IFERROR(VLOOKUP(E119,Rec.!B:H,5,FALSE),"")</f>
        <v/>
      </c>
      <c r="D119" s="20" t="str">
        <f>IFERROR(VLOOKUP(E119,Rec.!B:H,6,FALSE),"")</f>
        <v/>
      </c>
      <c r="E119" s="20" t="str">
        <f>IFERROR(VLOOKUP(ROW()-8,Q2.SL!B:Q,6,FALSE),"")</f>
        <v/>
      </c>
      <c r="F119" s="20" t="str">
        <f>VLOOKUP(E119,Q2.SL!G:O,6,FALSE)</f>
        <v/>
      </c>
      <c r="G119" s="39" t="str">
        <f>IF(ROW()-8&gt;Inf.!$I$10,"",VLOOKUP(E119,Q2.SL!G:O,4,FALSE))</f>
        <v/>
      </c>
      <c r="H119" s="20" t="str">
        <f>IF(ROW()-8&gt;Inf.!$I$10,"",VLOOKUP(E119,Q2.SL!G:O,5,FALSE))</f>
        <v/>
      </c>
      <c r="I119" s="58"/>
      <c r="J119" t="str">
        <f t="shared" ca="1" si="1"/>
        <v/>
      </c>
    </row>
    <row r="120" spans="1:10" ht="21.95" customHeight="1">
      <c r="A120" s="20" t="str">
        <f>VLOOKUP(E120,Q2.SL!G:O,8,FALSE)</f>
        <v/>
      </c>
      <c r="B120" s="21" t="str">
        <f>IFERROR(VLOOKUP(E120,Rec.!B:H,4,FALSE),"")</f>
        <v/>
      </c>
      <c r="C120" s="21" t="str">
        <f>IFERROR(VLOOKUP(E120,Rec.!B:H,5,FALSE),"")</f>
        <v/>
      </c>
      <c r="D120" s="20" t="str">
        <f>IFERROR(VLOOKUP(E120,Rec.!B:H,6,FALSE),"")</f>
        <v/>
      </c>
      <c r="E120" s="20" t="str">
        <f>IFERROR(VLOOKUP(ROW()-8,Q2.SL!B:Q,6,FALSE),"")</f>
        <v/>
      </c>
      <c r="F120" s="20" t="str">
        <f>VLOOKUP(E120,Q2.SL!G:O,6,FALSE)</f>
        <v/>
      </c>
      <c r="G120" s="39" t="str">
        <f>IF(ROW()-8&gt;Inf.!$I$10,"",VLOOKUP(E120,Q2.SL!G:O,4,FALSE))</f>
        <v/>
      </c>
      <c r="H120" s="20" t="str">
        <f>IF(ROW()-8&gt;Inf.!$I$10,"",VLOOKUP(E120,Q2.SL!G:O,5,FALSE))</f>
        <v/>
      </c>
      <c r="I120" s="58"/>
      <c r="J120" t="str">
        <f t="shared" ca="1" si="1"/>
        <v/>
      </c>
    </row>
    <row r="121" spans="1:10" ht="21.95" customHeight="1">
      <c r="A121" s="20" t="str">
        <f>VLOOKUP(E121,Q2.SL!G:O,8,FALSE)</f>
        <v/>
      </c>
      <c r="B121" s="21" t="str">
        <f>IFERROR(VLOOKUP(E121,Rec.!B:H,4,FALSE),"")</f>
        <v/>
      </c>
      <c r="C121" s="21" t="str">
        <f>IFERROR(VLOOKUP(E121,Rec.!B:H,5,FALSE),"")</f>
        <v/>
      </c>
      <c r="D121" s="20" t="str">
        <f>IFERROR(VLOOKUP(E121,Rec.!B:H,6,FALSE),"")</f>
        <v/>
      </c>
      <c r="E121" s="20" t="str">
        <f>IFERROR(VLOOKUP(ROW()-8,Q2.SL!B:Q,6,FALSE),"")</f>
        <v/>
      </c>
      <c r="F121" s="20" t="str">
        <f>VLOOKUP(E121,Q2.SL!G:O,6,FALSE)</f>
        <v/>
      </c>
      <c r="G121" s="39" t="str">
        <f>IF(ROW()-8&gt;Inf.!$I$10,"",VLOOKUP(E121,Q2.SL!G:O,4,FALSE))</f>
        <v/>
      </c>
      <c r="H121" s="20" t="str">
        <f>IF(ROW()-8&gt;Inf.!$I$10,"",VLOOKUP(E121,Q2.SL!G:O,5,FALSE))</f>
        <v/>
      </c>
      <c r="I121" s="58"/>
      <c r="J121" t="str">
        <f t="shared" ca="1" si="1"/>
        <v/>
      </c>
    </row>
    <row r="122" spans="1:10" ht="21.95" customHeight="1">
      <c r="A122" s="20" t="str">
        <f>VLOOKUP(E122,Q2.SL!G:O,8,FALSE)</f>
        <v/>
      </c>
      <c r="B122" s="21" t="str">
        <f>IFERROR(VLOOKUP(E122,Rec.!B:H,4,FALSE),"")</f>
        <v/>
      </c>
      <c r="C122" s="21" t="str">
        <f>IFERROR(VLOOKUP(E122,Rec.!B:H,5,FALSE),"")</f>
        <v/>
      </c>
      <c r="D122" s="20" t="str">
        <f>IFERROR(VLOOKUP(E122,Rec.!B:H,6,FALSE),"")</f>
        <v/>
      </c>
      <c r="E122" s="20" t="str">
        <f>IFERROR(VLOOKUP(ROW()-8,Q2.SL!B:Q,6,FALSE),"")</f>
        <v/>
      </c>
      <c r="F122" s="20" t="str">
        <f>VLOOKUP(E122,Q2.SL!G:O,6,FALSE)</f>
        <v/>
      </c>
      <c r="G122" s="39" t="str">
        <f>IF(ROW()-8&gt;Inf.!$I$10,"",VLOOKUP(E122,Q2.SL!G:O,4,FALSE))</f>
        <v/>
      </c>
      <c r="H122" s="20" t="str">
        <f>IF(ROW()-8&gt;Inf.!$I$10,"",VLOOKUP(E122,Q2.SL!G:O,5,FALSE))</f>
        <v/>
      </c>
      <c r="I122" s="58"/>
      <c r="J122" t="str">
        <f t="shared" ca="1" si="1"/>
        <v/>
      </c>
    </row>
    <row r="123" spans="1:10" ht="21.95" customHeight="1">
      <c r="A123" s="20" t="str">
        <f>VLOOKUP(E123,Q2.SL!G:O,8,FALSE)</f>
        <v/>
      </c>
      <c r="B123" s="21" t="str">
        <f>IFERROR(VLOOKUP(E123,Rec.!B:H,4,FALSE),"")</f>
        <v/>
      </c>
      <c r="C123" s="21" t="str">
        <f>IFERROR(VLOOKUP(E123,Rec.!B:H,5,FALSE),"")</f>
        <v/>
      </c>
      <c r="D123" s="20" t="str">
        <f>IFERROR(VLOOKUP(E123,Rec.!B:H,6,FALSE),"")</f>
        <v/>
      </c>
      <c r="E123" s="20" t="str">
        <f>IFERROR(VLOOKUP(ROW()-8,Q2.SL!B:Q,6,FALSE),"")</f>
        <v/>
      </c>
      <c r="F123" s="20" t="str">
        <f>VLOOKUP(E123,Q2.SL!G:O,6,FALSE)</f>
        <v/>
      </c>
      <c r="G123" s="39" t="str">
        <f>IF(ROW()-8&gt;Inf.!$I$10,"",VLOOKUP(E123,Q2.SL!G:O,4,FALSE))</f>
        <v/>
      </c>
      <c r="H123" s="20" t="str">
        <f>IF(ROW()-8&gt;Inf.!$I$10,"",VLOOKUP(E123,Q2.SL!G:O,5,FALSE))</f>
        <v/>
      </c>
      <c r="I123" s="58"/>
      <c r="J123" t="str">
        <f t="shared" ca="1" si="1"/>
        <v/>
      </c>
    </row>
    <row r="124" spans="1:10" ht="21.95" customHeight="1">
      <c r="A124" s="20" t="str">
        <f>VLOOKUP(E124,Q2.SL!G:O,8,FALSE)</f>
        <v/>
      </c>
      <c r="B124" s="21" t="str">
        <f>IFERROR(VLOOKUP(E124,Rec.!B:H,4,FALSE),"")</f>
        <v/>
      </c>
      <c r="C124" s="21" t="str">
        <f>IFERROR(VLOOKUP(E124,Rec.!B:H,5,FALSE),"")</f>
        <v/>
      </c>
      <c r="D124" s="20" t="str">
        <f>IFERROR(VLOOKUP(E124,Rec.!B:H,6,FALSE),"")</f>
        <v/>
      </c>
      <c r="E124" s="20" t="str">
        <f>IFERROR(VLOOKUP(ROW()-8,Q2.SL!B:Q,6,FALSE),"")</f>
        <v/>
      </c>
      <c r="F124" s="20" t="str">
        <f>VLOOKUP(E124,Q2.SL!G:O,6,FALSE)</f>
        <v/>
      </c>
      <c r="G124" s="39" t="str">
        <f>IF(ROW()-8&gt;Inf.!$I$10,"",VLOOKUP(E124,Q2.SL!G:O,4,FALSE))</f>
        <v/>
      </c>
      <c r="H124" s="20" t="str">
        <f>IF(ROW()-8&gt;Inf.!$I$10,"",VLOOKUP(E124,Q2.SL!G:O,5,FALSE))</f>
        <v/>
      </c>
      <c r="I124" s="58"/>
      <c r="J124" t="str">
        <f t="shared" ca="1" si="1"/>
        <v/>
      </c>
    </row>
    <row r="125" spans="1:10" ht="21.95" customHeight="1">
      <c r="A125" s="20" t="str">
        <f>VLOOKUP(E125,Q2.SL!G:O,8,FALSE)</f>
        <v/>
      </c>
      <c r="B125" s="21" t="str">
        <f>IFERROR(VLOOKUP(E125,Rec.!B:H,4,FALSE),"")</f>
        <v/>
      </c>
      <c r="C125" s="21" t="str">
        <f>IFERROR(VLOOKUP(E125,Rec.!B:H,5,FALSE),"")</f>
        <v/>
      </c>
      <c r="D125" s="20" t="str">
        <f>IFERROR(VLOOKUP(E125,Rec.!B:H,6,FALSE),"")</f>
        <v/>
      </c>
      <c r="E125" s="20" t="str">
        <f>IFERROR(VLOOKUP(ROW()-8,Q2.SL!B:Q,6,FALSE),"")</f>
        <v/>
      </c>
      <c r="F125" s="20" t="str">
        <f>VLOOKUP(E125,Q2.SL!G:O,6,FALSE)</f>
        <v/>
      </c>
      <c r="G125" s="39" t="str">
        <f>IF(ROW()-8&gt;Inf.!$I$10,"",VLOOKUP(E125,Q2.SL!G:O,4,FALSE))</f>
        <v/>
      </c>
      <c r="H125" s="20" t="str">
        <f>IF(ROW()-8&gt;Inf.!$I$10,"",VLOOKUP(E125,Q2.SL!G:O,5,FALSE))</f>
        <v/>
      </c>
      <c r="I125" s="58"/>
      <c r="J125" t="str">
        <f t="shared" ca="1" si="1"/>
        <v/>
      </c>
    </row>
    <row r="126" spans="1:10" ht="21.95" customHeight="1">
      <c r="A126" s="20" t="str">
        <f>VLOOKUP(E126,Q2.SL!G:O,8,FALSE)</f>
        <v/>
      </c>
      <c r="B126" s="21" t="str">
        <f>IFERROR(VLOOKUP(E126,Rec.!B:H,4,FALSE),"")</f>
        <v/>
      </c>
      <c r="C126" s="21" t="str">
        <f>IFERROR(VLOOKUP(E126,Rec.!B:H,5,FALSE),"")</f>
        <v/>
      </c>
      <c r="D126" s="20" t="str">
        <f>IFERROR(VLOOKUP(E126,Rec.!B:H,6,FALSE),"")</f>
        <v/>
      </c>
      <c r="E126" s="20" t="str">
        <f>IFERROR(VLOOKUP(ROW()-8,Q2.SL!B:Q,6,FALSE),"")</f>
        <v/>
      </c>
      <c r="F126" s="20" t="str">
        <f>VLOOKUP(E126,Q2.SL!G:O,6,FALSE)</f>
        <v/>
      </c>
      <c r="G126" s="39" t="str">
        <f>IF(ROW()-8&gt;Inf.!$I$10,"",VLOOKUP(E126,Q2.SL!G:O,4,FALSE))</f>
        <v/>
      </c>
      <c r="H126" s="20" t="str">
        <f>IF(ROW()-8&gt;Inf.!$I$10,"",VLOOKUP(E126,Q2.SL!G:O,5,FALSE))</f>
        <v/>
      </c>
      <c r="I126" s="58"/>
      <c r="J126" t="str">
        <f t="shared" ca="1" si="1"/>
        <v/>
      </c>
    </row>
    <row r="127" spans="1:10" ht="21.95" customHeight="1">
      <c r="A127" s="20" t="str">
        <f>VLOOKUP(E127,Q2.SL!G:O,8,FALSE)</f>
        <v/>
      </c>
      <c r="B127" s="21" t="str">
        <f>IFERROR(VLOOKUP(E127,Rec.!B:H,4,FALSE),"")</f>
        <v/>
      </c>
      <c r="C127" s="21" t="str">
        <f>IFERROR(VLOOKUP(E127,Rec.!B:H,5,FALSE),"")</f>
        <v/>
      </c>
      <c r="D127" s="20" t="str">
        <f>IFERROR(VLOOKUP(E127,Rec.!B:H,6,FALSE),"")</f>
        <v/>
      </c>
      <c r="E127" s="20" t="str">
        <f>IFERROR(VLOOKUP(ROW()-8,Q2.SL!B:Q,6,FALSE),"")</f>
        <v/>
      </c>
      <c r="F127" s="20" t="str">
        <f>VLOOKUP(E127,Q2.SL!G:O,6,FALSE)</f>
        <v/>
      </c>
      <c r="G127" s="39" t="str">
        <f>IF(ROW()-8&gt;Inf.!$I$10,"",VLOOKUP(E127,Q2.SL!G:O,4,FALSE))</f>
        <v/>
      </c>
      <c r="H127" s="20" t="str">
        <f>IF(ROW()-8&gt;Inf.!$I$10,"",VLOOKUP(E127,Q2.SL!G:O,5,FALSE))</f>
        <v/>
      </c>
      <c r="I127" s="58"/>
      <c r="J127" t="str">
        <f t="shared" ca="1" si="1"/>
        <v/>
      </c>
    </row>
    <row r="128" spans="1:10" ht="21.95" customHeight="1">
      <c r="A128" s="20" t="str">
        <f>VLOOKUP(E128,Q2.SL!G:O,8,FALSE)</f>
        <v/>
      </c>
      <c r="B128" s="21" t="str">
        <f>IFERROR(VLOOKUP(E128,Rec.!B:H,4,FALSE),"")</f>
        <v/>
      </c>
      <c r="C128" s="21" t="str">
        <f>IFERROR(VLOOKUP(E128,Rec.!B:H,5,FALSE),"")</f>
        <v/>
      </c>
      <c r="D128" s="20" t="str">
        <f>IFERROR(VLOOKUP(E128,Rec.!B:H,6,FALSE),"")</f>
        <v/>
      </c>
      <c r="E128" s="20" t="str">
        <f>IFERROR(VLOOKUP(ROW()-8,Q2.SL!B:Q,6,FALSE),"")</f>
        <v/>
      </c>
      <c r="F128" s="20" t="str">
        <f>VLOOKUP(E128,Q2.SL!G:O,6,FALSE)</f>
        <v/>
      </c>
      <c r="G128" s="39" t="str">
        <f>IF(ROW()-8&gt;Inf.!$I$10,"",VLOOKUP(E128,Q2.SL!G:O,4,FALSE))</f>
        <v/>
      </c>
      <c r="H128" s="20" t="str">
        <f>IF(ROW()-8&gt;Inf.!$I$10,"",VLOOKUP(E128,Q2.SL!G:O,5,FALSE))</f>
        <v/>
      </c>
      <c r="I128" s="58"/>
      <c r="J128" t="str">
        <f t="shared" ca="1" si="1"/>
        <v/>
      </c>
    </row>
    <row r="129" spans="1:10" ht="21.95" customHeight="1">
      <c r="A129" s="20" t="str">
        <f>VLOOKUP(E129,Q2.SL!G:O,8,FALSE)</f>
        <v/>
      </c>
      <c r="B129" s="21" t="str">
        <f>IFERROR(VLOOKUP(E129,Rec.!B:H,4,FALSE),"")</f>
        <v/>
      </c>
      <c r="C129" s="21" t="str">
        <f>IFERROR(VLOOKUP(E129,Rec.!B:H,5,FALSE),"")</f>
        <v/>
      </c>
      <c r="D129" s="20" t="str">
        <f>IFERROR(VLOOKUP(E129,Rec.!B:H,6,FALSE),"")</f>
        <v/>
      </c>
      <c r="E129" s="20" t="str">
        <f>IFERROR(VLOOKUP(ROW()-8,Q2.SL!B:Q,6,FALSE),"")</f>
        <v/>
      </c>
      <c r="F129" s="20" t="str">
        <f>VLOOKUP(E129,Q2.SL!G:O,6,FALSE)</f>
        <v/>
      </c>
      <c r="G129" s="39" t="str">
        <f>IF(ROW()-8&gt;Inf.!$I$10,"",VLOOKUP(E129,Q2.SL!G:O,4,FALSE))</f>
        <v/>
      </c>
      <c r="H129" s="20" t="str">
        <f>IF(ROW()-8&gt;Inf.!$I$10,"",VLOOKUP(E129,Q2.SL!G:O,5,FALSE))</f>
        <v/>
      </c>
      <c r="I129" s="58"/>
      <c r="J129" t="str">
        <f t="shared" ca="1" si="1"/>
        <v/>
      </c>
    </row>
    <row r="130" spans="1:10" ht="21.95" customHeight="1">
      <c r="A130" s="20" t="str">
        <f>VLOOKUP(E130,Q2.SL!G:O,8,FALSE)</f>
        <v/>
      </c>
      <c r="B130" s="21" t="str">
        <f>IFERROR(VLOOKUP(E130,Rec.!B:H,4,FALSE),"")</f>
        <v/>
      </c>
      <c r="C130" s="21" t="str">
        <f>IFERROR(VLOOKUP(E130,Rec.!B:H,5,FALSE),"")</f>
        <v/>
      </c>
      <c r="D130" s="20" t="str">
        <f>IFERROR(VLOOKUP(E130,Rec.!B:H,6,FALSE),"")</f>
        <v/>
      </c>
      <c r="E130" s="20" t="str">
        <f>IFERROR(VLOOKUP(ROW()-8,Q2.SL!B:Q,6,FALSE),"")</f>
        <v/>
      </c>
      <c r="F130" s="20" t="str">
        <f>VLOOKUP(E130,Q2.SL!G:O,6,FALSE)</f>
        <v/>
      </c>
      <c r="G130" s="39" t="str">
        <f>IF(ROW()-8&gt;Inf.!$I$10,"",VLOOKUP(E130,Q2.SL!G:O,4,FALSE))</f>
        <v/>
      </c>
      <c r="H130" s="20" t="str">
        <f>IF(ROW()-8&gt;Inf.!$I$10,"",VLOOKUP(E130,Q2.SL!G:O,5,FALSE))</f>
        <v/>
      </c>
      <c r="I130" s="58"/>
      <c r="J130" t="str">
        <f t="shared" ca="1" si="1"/>
        <v/>
      </c>
    </row>
    <row r="131" spans="1:10" ht="21.95" customHeight="1">
      <c r="A131" s="20" t="str">
        <f>VLOOKUP(E131,Q2.SL!G:O,8,FALSE)</f>
        <v/>
      </c>
      <c r="B131" s="21" t="str">
        <f>IFERROR(VLOOKUP(E131,Rec.!B:H,4,FALSE),"")</f>
        <v/>
      </c>
      <c r="C131" s="21" t="str">
        <f>IFERROR(VLOOKUP(E131,Rec.!B:H,5,FALSE),"")</f>
        <v/>
      </c>
      <c r="D131" s="20" t="str">
        <f>IFERROR(VLOOKUP(E131,Rec.!B:H,6,FALSE),"")</f>
        <v/>
      </c>
      <c r="E131" s="20" t="str">
        <f>IFERROR(VLOOKUP(ROW()-8,Q2.SL!B:Q,6,FALSE),"")</f>
        <v/>
      </c>
      <c r="F131" s="20" t="str">
        <f>VLOOKUP(E131,Q2.SL!G:O,6,FALSE)</f>
        <v/>
      </c>
      <c r="G131" s="39" t="str">
        <f>IF(ROW()-8&gt;Inf.!$I$10,"",VLOOKUP(E131,Q2.SL!G:O,4,FALSE))</f>
        <v/>
      </c>
      <c r="H131" s="20" t="str">
        <f>IF(ROW()-8&gt;Inf.!$I$10,"",VLOOKUP(E131,Q2.SL!G:O,5,FALSE))</f>
        <v/>
      </c>
      <c r="I131" s="58"/>
      <c r="J131" t="str">
        <f t="shared" ca="1" si="1"/>
        <v/>
      </c>
    </row>
    <row r="132" spans="1:10" ht="21.95" customHeight="1">
      <c r="A132" s="20" t="str">
        <f>VLOOKUP(E132,Q2.SL!G:O,8,FALSE)</f>
        <v/>
      </c>
      <c r="B132" s="21" t="str">
        <f>IFERROR(VLOOKUP(E132,Rec.!B:H,4,FALSE),"")</f>
        <v/>
      </c>
      <c r="C132" s="21" t="str">
        <f>IFERROR(VLOOKUP(E132,Rec.!B:H,5,FALSE),"")</f>
        <v/>
      </c>
      <c r="D132" s="20" t="str">
        <f>IFERROR(VLOOKUP(E132,Rec.!B:H,6,FALSE),"")</f>
        <v/>
      </c>
      <c r="E132" s="20" t="str">
        <f>IFERROR(VLOOKUP(ROW()-8,Q2.SL!B:Q,6,FALSE),"")</f>
        <v/>
      </c>
      <c r="F132" s="20" t="str">
        <f>VLOOKUP(E132,Q2.SL!G:O,6,FALSE)</f>
        <v/>
      </c>
      <c r="G132" s="39" t="str">
        <f>IF(ROW()-8&gt;Inf.!$I$10,"",VLOOKUP(E132,Q2.SL!G:O,4,FALSE))</f>
        <v/>
      </c>
      <c r="H132" s="20" t="str">
        <f>IF(ROW()-8&gt;Inf.!$I$10,"",VLOOKUP(E132,Q2.SL!G:O,5,FALSE))</f>
        <v/>
      </c>
      <c r="I132" s="58"/>
      <c r="J132" t="str">
        <f t="shared" ca="1" si="1"/>
        <v/>
      </c>
    </row>
    <row r="133" spans="1:10" ht="21.95" customHeight="1">
      <c r="A133" s="20" t="str">
        <f>VLOOKUP(E133,Q2.SL!G:O,8,FALSE)</f>
        <v/>
      </c>
      <c r="B133" s="21" t="str">
        <f>IFERROR(VLOOKUP(E133,Rec.!B:H,4,FALSE),"")</f>
        <v/>
      </c>
      <c r="C133" s="21" t="str">
        <f>IFERROR(VLOOKUP(E133,Rec.!B:H,5,FALSE),"")</f>
        <v/>
      </c>
      <c r="D133" s="20" t="str">
        <f>IFERROR(VLOOKUP(E133,Rec.!B:H,6,FALSE),"")</f>
        <v/>
      </c>
      <c r="E133" s="20" t="str">
        <f>IFERROR(VLOOKUP(ROW()-8,Q2.SL!B:Q,6,FALSE),"")</f>
        <v/>
      </c>
      <c r="F133" s="20" t="str">
        <f>VLOOKUP(E133,Q2.SL!G:O,6,FALSE)</f>
        <v/>
      </c>
      <c r="G133" s="39" t="str">
        <f>IF(ROW()-8&gt;Inf.!$I$10,"",VLOOKUP(E133,Q2.SL!G:O,4,FALSE))</f>
        <v/>
      </c>
      <c r="H133" s="20" t="str">
        <f>IF(ROW()-8&gt;Inf.!$I$10,"",VLOOKUP(E133,Q2.SL!G:O,5,FALSE))</f>
        <v/>
      </c>
      <c r="I133" s="58"/>
      <c r="J133" t="str">
        <f t="shared" ca="1" si="1"/>
        <v/>
      </c>
    </row>
    <row r="134" spans="1:10" ht="21.95" customHeight="1">
      <c r="A134" s="20" t="str">
        <f>VLOOKUP(E134,Q2.SL!G:O,8,FALSE)</f>
        <v/>
      </c>
      <c r="B134" s="21" t="str">
        <f>IFERROR(VLOOKUP(E134,Rec.!B:H,4,FALSE),"")</f>
        <v/>
      </c>
      <c r="C134" s="21" t="str">
        <f>IFERROR(VLOOKUP(E134,Rec.!B:H,5,FALSE),"")</f>
        <v/>
      </c>
      <c r="D134" s="20" t="str">
        <f>IFERROR(VLOOKUP(E134,Rec.!B:H,6,FALSE),"")</f>
        <v/>
      </c>
      <c r="E134" s="20" t="str">
        <f>IFERROR(VLOOKUP(ROW()-8,Q2.SL!B:Q,6,FALSE),"")</f>
        <v/>
      </c>
      <c r="F134" s="20" t="str">
        <f>VLOOKUP(E134,Q2.SL!G:O,6,FALSE)</f>
        <v/>
      </c>
      <c r="G134" s="39" t="str">
        <f>IF(ROW()-8&gt;Inf.!$I$10,"",VLOOKUP(E134,Q2.SL!G:O,4,FALSE))</f>
        <v/>
      </c>
      <c r="H134" s="20" t="str">
        <f>IF(ROW()-8&gt;Inf.!$I$10,"",VLOOKUP(E134,Q2.SL!G:O,5,FALSE))</f>
        <v/>
      </c>
      <c r="I134" s="58"/>
      <c r="J134" t="str">
        <f t="shared" ca="1" si="1"/>
        <v/>
      </c>
    </row>
    <row r="135" spans="1:10" ht="21.95" customHeight="1">
      <c r="A135" s="20" t="str">
        <f>VLOOKUP(E135,Q2.SL!G:O,8,FALSE)</f>
        <v/>
      </c>
      <c r="B135" s="21" t="str">
        <f>IFERROR(VLOOKUP(E135,Rec.!B:H,4,FALSE),"")</f>
        <v/>
      </c>
      <c r="C135" s="21" t="str">
        <f>IFERROR(VLOOKUP(E135,Rec.!B:H,5,FALSE),"")</f>
        <v/>
      </c>
      <c r="D135" s="20" t="str">
        <f>IFERROR(VLOOKUP(E135,Rec.!B:H,6,FALSE),"")</f>
        <v/>
      </c>
      <c r="E135" s="20" t="str">
        <f>IFERROR(VLOOKUP(ROW()-8,Q2.SL!B:Q,6,FALSE),"")</f>
        <v/>
      </c>
      <c r="F135" s="20" t="str">
        <f>VLOOKUP(E135,Q2.SL!G:O,6,FALSE)</f>
        <v/>
      </c>
      <c r="G135" s="39" t="str">
        <f>IF(ROW()-8&gt;Inf.!$I$10,"",VLOOKUP(E135,Q2.SL!G:O,4,FALSE))</f>
        <v/>
      </c>
      <c r="H135" s="20" t="str">
        <f>IF(ROW()-8&gt;Inf.!$I$10,"",VLOOKUP(E135,Q2.SL!G:O,5,FALSE))</f>
        <v/>
      </c>
      <c r="I135" s="58"/>
      <c r="J135" t="str">
        <f t="shared" ca="1" si="1"/>
        <v/>
      </c>
    </row>
    <row r="136" spans="1:10" ht="21.95" customHeight="1">
      <c r="A136" s="20" t="str">
        <f>VLOOKUP(E136,Q2.SL!G:O,8,FALSE)</f>
        <v/>
      </c>
      <c r="B136" s="21" t="str">
        <f>IFERROR(VLOOKUP(E136,Rec.!B:H,4,FALSE),"")</f>
        <v/>
      </c>
      <c r="C136" s="21" t="str">
        <f>IFERROR(VLOOKUP(E136,Rec.!B:H,5,FALSE),"")</f>
        <v/>
      </c>
      <c r="D136" s="20" t="str">
        <f>IFERROR(VLOOKUP(E136,Rec.!B:H,6,FALSE),"")</f>
        <v/>
      </c>
      <c r="E136" s="20" t="str">
        <f>IFERROR(VLOOKUP(ROW()-8,Q2.SL!B:Q,6,FALSE),"")</f>
        <v/>
      </c>
      <c r="F136" s="20" t="str">
        <f>VLOOKUP(E136,Q2.SL!G:O,6,FALSE)</f>
        <v/>
      </c>
      <c r="G136" s="39" t="str">
        <f>IF(ROW()-8&gt;Inf.!$I$10,"",VLOOKUP(E136,Q2.SL!G:O,4,FALSE))</f>
        <v/>
      </c>
      <c r="H136" s="20" t="str">
        <f>IF(ROW()-8&gt;Inf.!$I$10,"",VLOOKUP(E136,Q2.SL!G:O,5,FALSE))</f>
        <v/>
      </c>
      <c r="I136" s="58"/>
      <c r="J136" t="str">
        <f t="shared" ca="1" si="1"/>
        <v/>
      </c>
    </row>
    <row r="137" spans="1:10" ht="21.95" customHeight="1">
      <c r="A137" s="20" t="str">
        <f>VLOOKUP(E137,Q2.SL!G:O,8,FALSE)</f>
        <v/>
      </c>
      <c r="B137" s="21" t="str">
        <f>IFERROR(VLOOKUP(E137,Rec.!B:H,4,FALSE),"")</f>
        <v/>
      </c>
      <c r="C137" s="21" t="str">
        <f>IFERROR(VLOOKUP(E137,Rec.!B:H,5,FALSE),"")</f>
        <v/>
      </c>
      <c r="D137" s="20" t="str">
        <f>IFERROR(VLOOKUP(E137,Rec.!B:H,6,FALSE),"")</f>
        <v/>
      </c>
      <c r="E137" s="20" t="str">
        <f>IFERROR(VLOOKUP(ROW()-8,Q2.SL!B:Q,6,FALSE),"")</f>
        <v/>
      </c>
      <c r="F137" s="20" t="str">
        <f>VLOOKUP(E137,Q2.SL!G:O,6,FALSE)</f>
        <v/>
      </c>
      <c r="G137" s="39" t="str">
        <f>IF(ROW()-8&gt;Inf.!$I$10,"",VLOOKUP(E137,Q2.SL!G:O,4,FALSE))</f>
        <v/>
      </c>
      <c r="H137" s="20" t="str">
        <f>IF(ROW()-8&gt;Inf.!$I$10,"",VLOOKUP(E137,Q2.SL!G:O,5,FALSE))</f>
        <v/>
      </c>
      <c r="I137" s="58"/>
      <c r="J137" t="str">
        <f t="shared" ref="J137:J200" ca="1" si="2">IFERROR(_xlfn.RANK.AVG(A137,A:A,1),"")</f>
        <v/>
      </c>
    </row>
    <row r="138" spans="1:10" ht="21.95" customHeight="1">
      <c r="A138" s="20" t="str">
        <f>VLOOKUP(E138,Q2.SL!G:O,8,FALSE)</f>
        <v/>
      </c>
      <c r="B138" s="21" t="str">
        <f>IFERROR(VLOOKUP(E138,Rec.!B:H,4,FALSE),"")</f>
        <v/>
      </c>
      <c r="C138" s="21" t="str">
        <f>IFERROR(VLOOKUP(E138,Rec.!B:H,5,FALSE),"")</f>
        <v/>
      </c>
      <c r="D138" s="20" t="str">
        <f>IFERROR(VLOOKUP(E138,Rec.!B:H,6,FALSE),"")</f>
        <v/>
      </c>
      <c r="E138" s="20" t="str">
        <f>IFERROR(VLOOKUP(ROW()-8,Q2.SL!B:Q,6,FALSE),"")</f>
        <v/>
      </c>
      <c r="F138" s="20" t="str">
        <f>VLOOKUP(E138,Q2.SL!G:O,6,FALSE)</f>
        <v/>
      </c>
      <c r="G138" s="39" t="str">
        <f>IF(ROW()-8&gt;Inf.!$I$10,"",VLOOKUP(E138,Q2.SL!G:O,4,FALSE))</f>
        <v/>
      </c>
      <c r="H138" s="20" t="str">
        <f>IF(ROW()-8&gt;Inf.!$I$10,"",VLOOKUP(E138,Q2.SL!G:O,5,FALSE))</f>
        <v/>
      </c>
      <c r="I138" s="58"/>
      <c r="J138" t="str">
        <f t="shared" ca="1" si="2"/>
        <v/>
      </c>
    </row>
    <row r="139" spans="1:10" ht="21.95" customHeight="1">
      <c r="A139" s="20" t="str">
        <f>VLOOKUP(E139,Q2.SL!G:O,8,FALSE)</f>
        <v/>
      </c>
      <c r="B139" s="21" t="str">
        <f>IFERROR(VLOOKUP(E139,Rec.!B:H,4,FALSE),"")</f>
        <v/>
      </c>
      <c r="C139" s="21" t="str">
        <f>IFERROR(VLOOKUP(E139,Rec.!B:H,5,FALSE),"")</f>
        <v/>
      </c>
      <c r="D139" s="20" t="str">
        <f>IFERROR(VLOOKUP(E139,Rec.!B:H,6,FALSE),"")</f>
        <v/>
      </c>
      <c r="E139" s="20" t="str">
        <f>IFERROR(VLOOKUP(ROW()-8,Q2.SL!B:Q,6,FALSE),"")</f>
        <v/>
      </c>
      <c r="F139" s="20" t="str">
        <f>VLOOKUP(E139,Q2.SL!G:O,6,FALSE)</f>
        <v/>
      </c>
      <c r="G139" s="39" t="str">
        <f>IF(ROW()-8&gt;Inf.!$I$10,"",VLOOKUP(E139,Q2.SL!G:O,4,FALSE))</f>
        <v/>
      </c>
      <c r="H139" s="20" t="str">
        <f>IF(ROW()-8&gt;Inf.!$I$10,"",VLOOKUP(E139,Q2.SL!G:O,5,FALSE))</f>
        <v/>
      </c>
      <c r="I139" s="58"/>
      <c r="J139" t="str">
        <f t="shared" ca="1" si="2"/>
        <v/>
      </c>
    </row>
    <row r="140" spans="1:10" ht="21.95" customHeight="1">
      <c r="A140" s="20" t="str">
        <f>VLOOKUP(E140,Q2.SL!G:O,8,FALSE)</f>
        <v/>
      </c>
      <c r="B140" s="21" t="str">
        <f>IFERROR(VLOOKUP(E140,Rec.!B:H,4,FALSE),"")</f>
        <v/>
      </c>
      <c r="C140" s="21" t="str">
        <f>IFERROR(VLOOKUP(E140,Rec.!B:H,5,FALSE),"")</f>
        <v/>
      </c>
      <c r="D140" s="20" t="str">
        <f>IFERROR(VLOOKUP(E140,Rec.!B:H,6,FALSE),"")</f>
        <v/>
      </c>
      <c r="E140" s="20" t="str">
        <f>IFERROR(VLOOKUP(ROW()-8,Q2.SL!B:Q,6,FALSE),"")</f>
        <v/>
      </c>
      <c r="F140" s="20" t="str">
        <f>VLOOKUP(E140,Q2.SL!G:O,6,FALSE)</f>
        <v/>
      </c>
      <c r="G140" s="39" t="str">
        <f>IF(ROW()-8&gt;Inf.!$I$10,"",VLOOKUP(E140,Q2.SL!G:O,4,FALSE))</f>
        <v/>
      </c>
      <c r="H140" s="20" t="str">
        <f>IF(ROW()-8&gt;Inf.!$I$10,"",VLOOKUP(E140,Q2.SL!G:O,5,FALSE))</f>
        <v/>
      </c>
      <c r="I140" s="58"/>
      <c r="J140" t="str">
        <f t="shared" ca="1" si="2"/>
        <v/>
      </c>
    </row>
    <row r="141" spans="1:10" ht="21.95" customHeight="1">
      <c r="A141" s="20" t="str">
        <f>VLOOKUP(E141,Q2.SL!G:O,8,FALSE)</f>
        <v/>
      </c>
      <c r="B141" s="21" t="str">
        <f>IFERROR(VLOOKUP(E141,Rec.!B:H,4,FALSE),"")</f>
        <v/>
      </c>
      <c r="C141" s="21" t="str">
        <f>IFERROR(VLOOKUP(E141,Rec.!B:H,5,FALSE),"")</f>
        <v/>
      </c>
      <c r="D141" s="20" t="str">
        <f>IFERROR(VLOOKUP(E141,Rec.!B:H,6,FALSE),"")</f>
        <v/>
      </c>
      <c r="E141" s="20" t="str">
        <f>IFERROR(VLOOKUP(ROW()-8,Q2.SL!B:Q,6,FALSE),"")</f>
        <v/>
      </c>
      <c r="F141" s="20" t="str">
        <f>VLOOKUP(E141,Q2.SL!G:O,6,FALSE)</f>
        <v/>
      </c>
      <c r="G141" s="39" t="str">
        <f>IF(ROW()-8&gt;Inf.!$I$10,"",VLOOKUP(E141,Q2.SL!G:O,4,FALSE))</f>
        <v/>
      </c>
      <c r="H141" s="20" t="str">
        <f>IF(ROW()-8&gt;Inf.!$I$10,"",VLOOKUP(E141,Q2.SL!G:O,5,FALSE))</f>
        <v/>
      </c>
      <c r="I141" s="58"/>
      <c r="J141" t="str">
        <f t="shared" ca="1" si="2"/>
        <v/>
      </c>
    </row>
    <row r="142" spans="1:10" ht="21.95" customHeight="1">
      <c r="A142" s="20" t="str">
        <f>VLOOKUP(E142,Q2.SL!G:O,8,FALSE)</f>
        <v/>
      </c>
      <c r="B142" s="21" t="str">
        <f>IFERROR(VLOOKUP(E142,Rec.!B:H,4,FALSE),"")</f>
        <v/>
      </c>
      <c r="C142" s="21" t="str">
        <f>IFERROR(VLOOKUP(E142,Rec.!B:H,5,FALSE),"")</f>
        <v/>
      </c>
      <c r="D142" s="20" t="str">
        <f>IFERROR(VLOOKUP(E142,Rec.!B:H,6,FALSE),"")</f>
        <v/>
      </c>
      <c r="E142" s="20" t="str">
        <f>IFERROR(VLOOKUP(ROW()-8,Q2.SL!B:Q,6,FALSE),"")</f>
        <v/>
      </c>
      <c r="F142" s="20" t="str">
        <f>VLOOKUP(E142,Q2.SL!G:O,6,FALSE)</f>
        <v/>
      </c>
      <c r="G142" s="39" t="str">
        <f>IF(ROW()-8&gt;Inf.!$I$10,"",VLOOKUP(E142,Q2.SL!G:O,4,FALSE))</f>
        <v/>
      </c>
      <c r="H142" s="20" t="str">
        <f>IF(ROW()-8&gt;Inf.!$I$10,"",VLOOKUP(E142,Q2.SL!G:O,5,FALSE))</f>
        <v/>
      </c>
      <c r="I142" s="58"/>
      <c r="J142" t="str">
        <f t="shared" ca="1" si="2"/>
        <v/>
      </c>
    </row>
    <row r="143" spans="1:10" ht="21.95" customHeight="1">
      <c r="A143" s="20" t="str">
        <f>VLOOKUP(E143,Q2.SL!G:O,8,FALSE)</f>
        <v/>
      </c>
      <c r="B143" s="21" t="str">
        <f>IFERROR(VLOOKUP(E143,Rec.!B:H,4,FALSE),"")</f>
        <v/>
      </c>
      <c r="C143" s="21" t="str">
        <f>IFERROR(VLOOKUP(E143,Rec.!B:H,5,FALSE),"")</f>
        <v/>
      </c>
      <c r="D143" s="20" t="str">
        <f>IFERROR(VLOOKUP(E143,Rec.!B:H,6,FALSE),"")</f>
        <v/>
      </c>
      <c r="E143" s="20" t="str">
        <f>IFERROR(VLOOKUP(ROW()-8,Q2.SL!B:Q,6,FALSE),"")</f>
        <v/>
      </c>
      <c r="F143" s="20" t="str">
        <f>VLOOKUP(E143,Q2.SL!G:O,6,FALSE)</f>
        <v/>
      </c>
      <c r="G143" s="39" t="str">
        <f>IF(ROW()-8&gt;Inf.!$I$10,"",VLOOKUP(E143,Q2.SL!G:O,4,FALSE))</f>
        <v/>
      </c>
      <c r="H143" s="20" t="str">
        <f>IF(ROW()-8&gt;Inf.!$I$10,"",VLOOKUP(E143,Q2.SL!G:O,5,FALSE))</f>
        <v/>
      </c>
      <c r="I143" s="58"/>
      <c r="J143" t="str">
        <f t="shared" ca="1" si="2"/>
        <v/>
      </c>
    </row>
    <row r="144" spans="1:10" ht="21.95" customHeight="1">
      <c r="A144" s="20" t="str">
        <f>VLOOKUP(E144,Q2.SL!G:O,8,FALSE)</f>
        <v/>
      </c>
      <c r="B144" s="21" t="str">
        <f>IFERROR(VLOOKUP(E144,Rec.!B:H,4,FALSE),"")</f>
        <v/>
      </c>
      <c r="C144" s="21" t="str">
        <f>IFERROR(VLOOKUP(E144,Rec.!B:H,5,FALSE),"")</f>
        <v/>
      </c>
      <c r="D144" s="20" t="str">
        <f>IFERROR(VLOOKUP(E144,Rec.!B:H,6,FALSE),"")</f>
        <v/>
      </c>
      <c r="E144" s="20" t="str">
        <f>IFERROR(VLOOKUP(ROW()-8,Q2.SL!B:Q,6,FALSE),"")</f>
        <v/>
      </c>
      <c r="F144" s="20" t="str">
        <f>VLOOKUP(E144,Q2.SL!G:O,6,FALSE)</f>
        <v/>
      </c>
      <c r="G144" s="39" t="str">
        <f>IF(ROW()-8&gt;Inf.!$I$10,"",VLOOKUP(E144,Q2.SL!G:O,4,FALSE))</f>
        <v/>
      </c>
      <c r="H144" s="20" t="str">
        <f>IF(ROW()-8&gt;Inf.!$I$10,"",VLOOKUP(E144,Q2.SL!G:O,5,FALSE))</f>
        <v/>
      </c>
      <c r="I144" s="58"/>
      <c r="J144" t="str">
        <f t="shared" ca="1" si="2"/>
        <v/>
      </c>
    </row>
    <row r="145" spans="1:10" ht="21.95" customHeight="1">
      <c r="A145" s="20" t="str">
        <f>VLOOKUP(E145,Q2.SL!G:O,8,FALSE)</f>
        <v/>
      </c>
      <c r="B145" s="21" t="str">
        <f>IFERROR(VLOOKUP(E145,Rec.!B:H,4,FALSE),"")</f>
        <v/>
      </c>
      <c r="C145" s="21" t="str">
        <f>IFERROR(VLOOKUP(E145,Rec.!B:H,5,FALSE),"")</f>
        <v/>
      </c>
      <c r="D145" s="20" t="str">
        <f>IFERROR(VLOOKUP(E145,Rec.!B:H,6,FALSE),"")</f>
        <v/>
      </c>
      <c r="E145" s="20" t="str">
        <f>IFERROR(VLOOKUP(ROW()-8,Q2.SL!B:Q,6,FALSE),"")</f>
        <v/>
      </c>
      <c r="F145" s="20" t="str">
        <f>VLOOKUP(E145,Q2.SL!G:O,6,FALSE)</f>
        <v/>
      </c>
      <c r="G145" s="39" t="str">
        <f>IF(ROW()-8&gt;Inf.!$I$10,"",VLOOKUP(E145,Q2.SL!G:O,4,FALSE))</f>
        <v/>
      </c>
      <c r="H145" s="20" t="str">
        <f>IF(ROW()-8&gt;Inf.!$I$10,"",VLOOKUP(E145,Q2.SL!G:O,5,FALSE))</f>
        <v/>
      </c>
      <c r="I145" s="58"/>
      <c r="J145" t="str">
        <f t="shared" ca="1" si="2"/>
        <v/>
      </c>
    </row>
    <row r="146" spans="1:10" ht="21.95" customHeight="1">
      <c r="A146" s="20" t="str">
        <f>VLOOKUP(E146,Q2.SL!G:O,8,FALSE)</f>
        <v/>
      </c>
      <c r="B146" s="21" t="str">
        <f>IFERROR(VLOOKUP(E146,Rec.!B:H,4,FALSE),"")</f>
        <v/>
      </c>
      <c r="C146" s="21" t="str">
        <f>IFERROR(VLOOKUP(E146,Rec.!B:H,5,FALSE),"")</f>
        <v/>
      </c>
      <c r="D146" s="20" t="str">
        <f>IFERROR(VLOOKUP(E146,Rec.!B:H,6,FALSE),"")</f>
        <v/>
      </c>
      <c r="E146" s="20" t="str">
        <f>IFERROR(VLOOKUP(ROW()-8,Q2.SL!B:Q,6,FALSE),"")</f>
        <v/>
      </c>
      <c r="F146" s="20" t="str">
        <f>VLOOKUP(E146,Q2.SL!G:O,6,FALSE)</f>
        <v/>
      </c>
      <c r="G146" s="39" t="str">
        <f>IF(ROW()-8&gt;Inf.!$I$10,"",VLOOKUP(E146,Q2.SL!G:O,4,FALSE))</f>
        <v/>
      </c>
      <c r="H146" s="20" t="str">
        <f>IF(ROW()-8&gt;Inf.!$I$10,"",VLOOKUP(E146,Q2.SL!G:O,5,FALSE))</f>
        <v/>
      </c>
      <c r="I146" s="58"/>
      <c r="J146" t="str">
        <f t="shared" ca="1" si="2"/>
        <v/>
      </c>
    </row>
    <row r="147" spans="1:10" ht="21.95" customHeight="1">
      <c r="A147" s="20" t="str">
        <f>VLOOKUP(E147,Q2.SL!G:O,8,FALSE)</f>
        <v/>
      </c>
      <c r="B147" s="21" t="str">
        <f>IFERROR(VLOOKUP(E147,Rec.!B:H,4,FALSE),"")</f>
        <v/>
      </c>
      <c r="C147" s="21" t="str">
        <f>IFERROR(VLOOKUP(E147,Rec.!B:H,5,FALSE),"")</f>
        <v/>
      </c>
      <c r="D147" s="20" t="str">
        <f>IFERROR(VLOOKUP(E147,Rec.!B:H,6,FALSE),"")</f>
        <v/>
      </c>
      <c r="E147" s="20" t="str">
        <f>IFERROR(VLOOKUP(ROW()-8,Q2.SL!B:Q,6,FALSE),"")</f>
        <v/>
      </c>
      <c r="F147" s="20" t="str">
        <f>VLOOKUP(E147,Q2.SL!G:O,6,FALSE)</f>
        <v/>
      </c>
      <c r="G147" s="39" t="str">
        <f>IF(ROW()-8&gt;Inf.!$I$10,"",VLOOKUP(E147,Q2.SL!G:O,4,FALSE))</f>
        <v/>
      </c>
      <c r="H147" s="20" t="str">
        <f>IF(ROW()-8&gt;Inf.!$I$10,"",VLOOKUP(E147,Q2.SL!G:O,5,FALSE))</f>
        <v/>
      </c>
      <c r="I147" s="58"/>
      <c r="J147" t="str">
        <f t="shared" ca="1" si="2"/>
        <v/>
      </c>
    </row>
    <row r="148" spans="1:10" ht="21.95" customHeight="1">
      <c r="A148" s="20" t="str">
        <f>VLOOKUP(E148,Q2.SL!G:O,8,FALSE)</f>
        <v/>
      </c>
      <c r="B148" s="21" t="str">
        <f>IFERROR(VLOOKUP(E148,Rec.!B:H,4,FALSE),"")</f>
        <v/>
      </c>
      <c r="C148" s="21" t="str">
        <f>IFERROR(VLOOKUP(E148,Rec.!B:H,5,FALSE),"")</f>
        <v/>
      </c>
      <c r="D148" s="20" t="str">
        <f>IFERROR(VLOOKUP(E148,Rec.!B:H,6,FALSE),"")</f>
        <v/>
      </c>
      <c r="E148" s="20" t="str">
        <f>IFERROR(VLOOKUP(ROW()-8,Q2.SL!B:Q,6,FALSE),"")</f>
        <v/>
      </c>
      <c r="F148" s="20" t="str">
        <f>VLOOKUP(E148,Q2.SL!G:O,6,FALSE)</f>
        <v/>
      </c>
      <c r="G148" s="39" t="str">
        <f>IF(ROW()-8&gt;Inf.!$I$10,"",VLOOKUP(E148,Q2.SL!G:O,4,FALSE))</f>
        <v/>
      </c>
      <c r="H148" s="20" t="str">
        <f>IF(ROW()-8&gt;Inf.!$I$10,"",VLOOKUP(E148,Q2.SL!G:O,5,FALSE))</f>
        <v/>
      </c>
      <c r="I148" s="58"/>
      <c r="J148" t="str">
        <f t="shared" ca="1" si="2"/>
        <v/>
      </c>
    </row>
    <row r="149" spans="1:10" ht="21.95" customHeight="1">
      <c r="A149" s="20" t="str">
        <f>VLOOKUP(E149,Q2.SL!G:O,8,FALSE)</f>
        <v/>
      </c>
      <c r="B149" s="21" t="str">
        <f>IFERROR(VLOOKUP(E149,Rec.!B:H,4,FALSE),"")</f>
        <v/>
      </c>
      <c r="C149" s="21" t="str">
        <f>IFERROR(VLOOKUP(E149,Rec.!B:H,5,FALSE),"")</f>
        <v/>
      </c>
      <c r="D149" s="20" t="str">
        <f>IFERROR(VLOOKUP(E149,Rec.!B:H,6,FALSE),"")</f>
        <v/>
      </c>
      <c r="E149" s="20" t="str">
        <f>IFERROR(VLOOKUP(ROW()-8,Q2.SL!B:Q,6,FALSE),"")</f>
        <v/>
      </c>
      <c r="F149" s="20" t="str">
        <f>VLOOKUP(E149,Q2.SL!G:O,6,FALSE)</f>
        <v/>
      </c>
      <c r="G149" s="39" t="str">
        <f>IF(ROW()-8&gt;Inf.!$I$10,"",VLOOKUP(E149,Q2.SL!G:O,4,FALSE))</f>
        <v/>
      </c>
      <c r="H149" s="20" t="str">
        <f>IF(ROW()-8&gt;Inf.!$I$10,"",VLOOKUP(E149,Q2.SL!G:O,5,FALSE))</f>
        <v/>
      </c>
      <c r="I149" s="58"/>
      <c r="J149" t="str">
        <f t="shared" ca="1" si="2"/>
        <v/>
      </c>
    </row>
    <row r="150" spans="1:10" ht="21.95" customHeight="1">
      <c r="A150" s="20" t="str">
        <f>VLOOKUP(E150,Q2.SL!G:O,8,FALSE)</f>
        <v/>
      </c>
      <c r="B150" s="21" t="str">
        <f>IFERROR(VLOOKUP(E150,Rec.!B:H,4,FALSE),"")</f>
        <v/>
      </c>
      <c r="C150" s="21" t="str">
        <f>IFERROR(VLOOKUP(E150,Rec.!B:H,5,FALSE),"")</f>
        <v/>
      </c>
      <c r="D150" s="20" t="str">
        <f>IFERROR(VLOOKUP(E150,Rec.!B:H,6,FALSE),"")</f>
        <v/>
      </c>
      <c r="E150" s="20" t="str">
        <f>IFERROR(VLOOKUP(ROW()-8,Q2.SL!B:Q,6,FALSE),"")</f>
        <v/>
      </c>
      <c r="F150" s="20" t="str">
        <f>VLOOKUP(E150,Q2.SL!G:O,6,FALSE)</f>
        <v/>
      </c>
      <c r="G150" s="39" t="str">
        <f>IF(ROW()-8&gt;Inf.!$I$10,"",VLOOKUP(E150,Q2.SL!G:O,4,FALSE))</f>
        <v/>
      </c>
      <c r="H150" s="20" t="str">
        <f>IF(ROW()-8&gt;Inf.!$I$10,"",VLOOKUP(E150,Q2.SL!G:O,5,FALSE))</f>
        <v/>
      </c>
      <c r="I150" s="58"/>
      <c r="J150" t="str">
        <f t="shared" ca="1" si="2"/>
        <v/>
      </c>
    </row>
    <row r="151" spans="1:10" ht="21.95" customHeight="1">
      <c r="A151" s="20" t="str">
        <f>VLOOKUP(E151,Q2.SL!G:O,8,FALSE)</f>
        <v/>
      </c>
      <c r="B151" s="21" t="str">
        <f>IFERROR(VLOOKUP(E151,Rec.!B:H,4,FALSE),"")</f>
        <v/>
      </c>
      <c r="C151" s="21" t="str">
        <f>IFERROR(VLOOKUP(E151,Rec.!B:H,5,FALSE),"")</f>
        <v/>
      </c>
      <c r="D151" s="20" t="str">
        <f>IFERROR(VLOOKUP(E151,Rec.!B:H,6,FALSE),"")</f>
        <v/>
      </c>
      <c r="E151" s="20" t="str">
        <f>IFERROR(VLOOKUP(ROW()-8,Q2.SL!B:Q,6,FALSE),"")</f>
        <v/>
      </c>
      <c r="F151" s="20" t="str">
        <f>VLOOKUP(E151,Q2.SL!G:O,6,FALSE)</f>
        <v/>
      </c>
      <c r="G151" s="39" t="str">
        <f>IF(ROW()-8&gt;Inf.!$I$10,"",VLOOKUP(E151,Q2.SL!G:O,4,FALSE))</f>
        <v/>
      </c>
      <c r="H151" s="20" t="str">
        <f>IF(ROW()-8&gt;Inf.!$I$10,"",VLOOKUP(E151,Q2.SL!G:O,5,FALSE))</f>
        <v/>
      </c>
      <c r="I151" s="58"/>
      <c r="J151" t="str">
        <f t="shared" ca="1" si="2"/>
        <v/>
      </c>
    </row>
    <row r="152" spans="1:10" ht="21.95" customHeight="1">
      <c r="A152" s="20" t="str">
        <f>VLOOKUP(E152,Q2.SL!G:O,8,FALSE)</f>
        <v/>
      </c>
      <c r="B152" s="21" t="str">
        <f>IFERROR(VLOOKUP(E152,Rec.!B:H,4,FALSE),"")</f>
        <v/>
      </c>
      <c r="C152" s="21" t="str">
        <f>IFERROR(VLOOKUP(E152,Rec.!B:H,5,FALSE),"")</f>
        <v/>
      </c>
      <c r="D152" s="20" t="str">
        <f>IFERROR(VLOOKUP(E152,Rec.!B:H,6,FALSE),"")</f>
        <v/>
      </c>
      <c r="E152" s="20" t="str">
        <f>IFERROR(VLOOKUP(ROW()-8,Q2.SL!B:Q,6,FALSE),"")</f>
        <v/>
      </c>
      <c r="F152" s="20" t="str">
        <f>VLOOKUP(E152,Q2.SL!G:O,6,FALSE)</f>
        <v/>
      </c>
      <c r="G152" s="39" t="str">
        <f>IF(ROW()-8&gt;Inf.!$I$10,"",VLOOKUP(E152,Q2.SL!G:O,4,FALSE))</f>
        <v/>
      </c>
      <c r="H152" s="20" t="str">
        <f>IF(ROW()-8&gt;Inf.!$I$10,"",VLOOKUP(E152,Q2.SL!G:O,5,FALSE))</f>
        <v/>
      </c>
      <c r="I152" s="58"/>
      <c r="J152" t="str">
        <f t="shared" ca="1" si="2"/>
        <v/>
      </c>
    </row>
    <row r="153" spans="1:10" ht="21.95" customHeight="1">
      <c r="A153" s="20" t="str">
        <f>VLOOKUP(E153,Q2.SL!G:O,8,FALSE)</f>
        <v/>
      </c>
      <c r="B153" s="21" t="str">
        <f>IFERROR(VLOOKUP(E153,Rec.!B:H,4,FALSE),"")</f>
        <v/>
      </c>
      <c r="C153" s="21" t="str">
        <f>IFERROR(VLOOKUP(E153,Rec.!B:H,5,FALSE),"")</f>
        <v/>
      </c>
      <c r="D153" s="20" t="str">
        <f>IFERROR(VLOOKUP(E153,Rec.!B:H,6,FALSE),"")</f>
        <v/>
      </c>
      <c r="E153" s="20" t="str">
        <f>IFERROR(VLOOKUP(ROW()-8,Q2.SL!B:Q,6,FALSE),"")</f>
        <v/>
      </c>
      <c r="F153" s="20" t="str">
        <f>VLOOKUP(E153,Q2.SL!G:O,6,FALSE)</f>
        <v/>
      </c>
      <c r="G153" s="39" t="str">
        <f>IF(ROW()-8&gt;Inf.!$I$10,"",VLOOKUP(E153,Q2.SL!G:O,4,FALSE))</f>
        <v/>
      </c>
      <c r="H153" s="20" t="str">
        <f>IF(ROW()-8&gt;Inf.!$I$10,"",VLOOKUP(E153,Q2.SL!G:O,5,FALSE))</f>
        <v/>
      </c>
      <c r="I153" s="58"/>
      <c r="J153" t="str">
        <f t="shared" ca="1" si="2"/>
        <v/>
      </c>
    </row>
    <row r="154" spans="1:10" ht="21.95" customHeight="1">
      <c r="A154" s="20" t="str">
        <f>VLOOKUP(E154,Q2.SL!G:O,8,FALSE)</f>
        <v/>
      </c>
      <c r="B154" s="21" t="str">
        <f>IFERROR(VLOOKUP(E154,Rec.!B:H,4,FALSE),"")</f>
        <v/>
      </c>
      <c r="C154" s="21" t="str">
        <f>IFERROR(VLOOKUP(E154,Rec.!B:H,5,FALSE),"")</f>
        <v/>
      </c>
      <c r="D154" s="20" t="str">
        <f>IFERROR(VLOOKUP(E154,Rec.!B:H,6,FALSE),"")</f>
        <v/>
      </c>
      <c r="E154" s="20" t="str">
        <f>IFERROR(VLOOKUP(ROW()-8,Q2.SL!B:Q,6,FALSE),"")</f>
        <v/>
      </c>
      <c r="F154" s="20" t="str">
        <f>VLOOKUP(E154,Q2.SL!G:O,6,FALSE)</f>
        <v/>
      </c>
      <c r="G154" s="39" t="str">
        <f>IF(ROW()-8&gt;Inf.!$I$10,"",VLOOKUP(E154,Q2.SL!G:O,4,FALSE))</f>
        <v/>
      </c>
      <c r="H154" s="20" t="str">
        <f>IF(ROW()-8&gt;Inf.!$I$10,"",VLOOKUP(E154,Q2.SL!G:O,5,FALSE))</f>
        <v/>
      </c>
      <c r="I154" s="58"/>
      <c r="J154" t="str">
        <f t="shared" ca="1" si="2"/>
        <v/>
      </c>
    </row>
    <row r="155" spans="1:10" ht="21.95" customHeight="1">
      <c r="A155" s="20" t="str">
        <f>VLOOKUP(E155,Q2.SL!G:O,8,FALSE)</f>
        <v/>
      </c>
      <c r="B155" s="21" t="str">
        <f>IFERROR(VLOOKUP(E155,Rec.!B:H,4,FALSE),"")</f>
        <v/>
      </c>
      <c r="C155" s="21" t="str">
        <f>IFERROR(VLOOKUP(E155,Rec.!B:H,5,FALSE),"")</f>
        <v/>
      </c>
      <c r="D155" s="20" t="str">
        <f>IFERROR(VLOOKUP(E155,Rec.!B:H,6,FALSE),"")</f>
        <v/>
      </c>
      <c r="E155" s="20" t="str">
        <f>IFERROR(VLOOKUP(ROW()-8,Q2.SL!B:Q,6,FALSE),"")</f>
        <v/>
      </c>
      <c r="F155" s="20" t="str">
        <f>VLOOKUP(E155,Q2.SL!G:O,6,FALSE)</f>
        <v/>
      </c>
      <c r="G155" s="39" t="str">
        <f>IF(ROW()-8&gt;Inf.!$I$10,"",VLOOKUP(E155,Q2.SL!G:O,4,FALSE))</f>
        <v/>
      </c>
      <c r="H155" s="20" t="str">
        <f>IF(ROW()-8&gt;Inf.!$I$10,"",VLOOKUP(E155,Q2.SL!G:O,5,FALSE))</f>
        <v/>
      </c>
      <c r="I155" s="58"/>
      <c r="J155" t="str">
        <f t="shared" ca="1" si="2"/>
        <v/>
      </c>
    </row>
    <row r="156" spans="1:10" ht="21.95" customHeight="1">
      <c r="A156" s="20" t="str">
        <f>VLOOKUP(E156,Q2.SL!G:O,8,FALSE)</f>
        <v/>
      </c>
      <c r="B156" s="21" t="str">
        <f>IFERROR(VLOOKUP(E156,Rec.!B:H,4,FALSE),"")</f>
        <v/>
      </c>
      <c r="C156" s="21" t="str">
        <f>IFERROR(VLOOKUP(E156,Rec.!B:H,5,FALSE),"")</f>
        <v/>
      </c>
      <c r="D156" s="20" t="str">
        <f>IFERROR(VLOOKUP(E156,Rec.!B:H,6,FALSE),"")</f>
        <v/>
      </c>
      <c r="E156" s="20" t="str">
        <f>IFERROR(VLOOKUP(ROW()-8,Q2.SL!B:Q,6,FALSE),"")</f>
        <v/>
      </c>
      <c r="F156" s="20" t="str">
        <f>VLOOKUP(E156,Q2.SL!G:O,6,FALSE)</f>
        <v/>
      </c>
      <c r="G156" s="39" t="str">
        <f>IF(ROW()-8&gt;Inf.!$I$10,"",VLOOKUP(E156,Q2.SL!G:O,4,FALSE))</f>
        <v/>
      </c>
      <c r="H156" s="20" t="str">
        <f>IF(ROW()-8&gt;Inf.!$I$10,"",VLOOKUP(E156,Q2.SL!G:O,5,FALSE))</f>
        <v/>
      </c>
      <c r="I156" s="58"/>
      <c r="J156" t="str">
        <f t="shared" ca="1" si="2"/>
        <v/>
      </c>
    </row>
    <row r="157" spans="1:10" ht="21.95" customHeight="1">
      <c r="A157" s="20" t="str">
        <f>VLOOKUP(E157,Q2.SL!G:O,8,FALSE)</f>
        <v/>
      </c>
      <c r="B157" s="21" t="str">
        <f>IFERROR(VLOOKUP(E157,Rec.!B:H,4,FALSE),"")</f>
        <v/>
      </c>
      <c r="C157" s="21" t="str">
        <f>IFERROR(VLOOKUP(E157,Rec.!B:H,5,FALSE),"")</f>
        <v/>
      </c>
      <c r="D157" s="20" t="str">
        <f>IFERROR(VLOOKUP(E157,Rec.!B:H,6,FALSE),"")</f>
        <v/>
      </c>
      <c r="E157" s="20" t="str">
        <f>IFERROR(VLOOKUP(ROW()-8,Q2.SL!B:Q,6,FALSE),"")</f>
        <v/>
      </c>
      <c r="F157" s="20" t="str">
        <f>VLOOKUP(E157,Q2.SL!G:O,6,FALSE)</f>
        <v/>
      </c>
      <c r="G157" s="39" t="str">
        <f>IF(ROW()-8&gt;Inf.!$I$10,"",VLOOKUP(E157,Q2.SL!G:O,4,FALSE))</f>
        <v/>
      </c>
      <c r="H157" s="20" t="str">
        <f>IF(ROW()-8&gt;Inf.!$I$10,"",VLOOKUP(E157,Q2.SL!G:O,5,FALSE))</f>
        <v/>
      </c>
      <c r="I157" s="58"/>
      <c r="J157" t="str">
        <f t="shared" ca="1" si="2"/>
        <v/>
      </c>
    </row>
    <row r="158" spans="1:10" ht="21.95" customHeight="1">
      <c r="A158" s="20" t="str">
        <f>VLOOKUP(E158,Q2.SL!G:O,8,FALSE)</f>
        <v/>
      </c>
      <c r="B158" s="21" t="str">
        <f>IFERROR(VLOOKUP(E158,Rec.!B:H,4,FALSE),"")</f>
        <v/>
      </c>
      <c r="C158" s="21" t="str">
        <f>IFERROR(VLOOKUP(E158,Rec.!B:H,5,FALSE),"")</f>
        <v/>
      </c>
      <c r="D158" s="20" t="str">
        <f>IFERROR(VLOOKUP(E158,Rec.!B:H,6,FALSE),"")</f>
        <v/>
      </c>
      <c r="E158" s="20" t="str">
        <f>IFERROR(VLOOKUP(ROW()-8,Q2.SL!B:Q,6,FALSE),"")</f>
        <v/>
      </c>
      <c r="F158" s="20" t="str">
        <f>VLOOKUP(E158,Q2.SL!G:O,6,FALSE)</f>
        <v/>
      </c>
      <c r="G158" s="39" t="str">
        <f>IF(ROW()-8&gt;Inf.!$I$10,"",VLOOKUP(E158,Q2.SL!G:O,4,FALSE))</f>
        <v/>
      </c>
      <c r="H158" s="20" t="str">
        <f>IF(ROW()-8&gt;Inf.!$I$10,"",VLOOKUP(E158,Q2.SL!G:O,5,FALSE))</f>
        <v/>
      </c>
      <c r="I158" s="58"/>
      <c r="J158" t="str">
        <f t="shared" ca="1" si="2"/>
        <v/>
      </c>
    </row>
    <row r="159" spans="1:10" ht="21.95" customHeight="1">
      <c r="A159" s="20" t="str">
        <f>VLOOKUP(E159,Q2.SL!G:O,8,FALSE)</f>
        <v/>
      </c>
      <c r="B159" s="21" t="str">
        <f>IFERROR(VLOOKUP(E159,Rec.!B:H,4,FALSE),"")</f>
        <v/>
      </c>
      <c r="C159" s="21" t="str">
        <f>IFERROR(VLOOKUP(E159,Rec.!B:H,5,FALSE),"")</f>
        <v/>
      </c>
      <c r="D159" s="20" t="str">
        <f>IFERROR(VLOOKUP(E159,Rec.!B:H,6,FALSE),"")</f>
        <v/>
      </c>
      <c r="E159" s="20" t="str">
        <f>IFERROR(VLOOKUP(ROW()-8,Q2.SL!B:Q,6,FALSE),"")</f>
        <v/>
      </c>
      <c r="F159" s="20" t="str">
        <f>VLOOKUP(E159,Q2.SL!G:O,6,FALSE)</f>
        <v/>
      </c>
      <c r="G159" s="39" t="str">
        <f>IF(ROW()-8&gt;Inf.!$I$10,"",VLOOKUP(E159,Q2.SL!G:O,4,FALSE))</f>
        <v/>
      </c>
      <c r="H159" s="20" t="str">
        <f>IF(ROW()-8&gt;Inf.!$I$10,"",VLOOKUP(E159,Q2.SL!G:O,5,FALSE))</f>
        <v/>
      </c>
      <c r="I159" s="58"/>
      <c r="J159" t="str">
        <f t="shared" ca="1" si="2"/>
        <v/>
      </c>
    </row>
    <row r="160" spans="1:10" ht="21.95" customHeight="1">
      <c r="A160" s="20" t="str">
        <f>VLOOKUP(E160,Q2.SL!G:O,8,FALSE)</f>
        <v/>
      </c>
      <c r="B160" s="21" t="str">
        <f>IFERROR(VLOOKUP(E160,Rec.!B:H,4,FALSE),"")</f>
        <v/>
      </c>
      <c r="C160" s="21" t="str">
        <f>IFERROR(VLOOKUP(E160,Rec.!B:H,5,FALSE),"")</f>
        <v/>
      </c>
      <c r="D160" s="20" t="str">
        <f>IFERROR(VLOOKUP(E160,Rec.!B:H,6,FALSE),"")</f>
        <v/>
      </c>
      <c r="E160" s="20" t="str">
        <f>IFERROR(VLOOKUP(ROW()-8,Q2.SL!B:Q,6,FALSE),"")</f>
        <v/>
      </c>
      <c r="F160" s="20" t="str">
        <f>VLOOKUP(E160,Q2.SL!G:O,6,FALSE)</f>
        <v/>
      </c>
      <c r="G160" s="39" t="str">
        <f>IF(ROW()-8&gt;Inf.!$I$10,"",VLOOKUP(E160,Q2.SL!G:O,4,FALSE))</f>
        <v/>
      </c>
      <c r="H160" s="20" t="str">
        <f>IF(ROW()-8&gt;Inf.!$I$10,"",VLOOKUP(E160,Q2.SL!G:O,5,FALSE))</f>
        <v/>
      </c>
      <c r="I160" s="58"/>
      <c r="J160" t="str">
        <f t="shared" ca="1" si="2"/>
        <v/>
      </c>
    </row>
    <row r="161" spans="1:10" ht="21.95" customHeight="1">
      <c r="A161" s="20" t="str">
        <f>VLOOKUP(E161,Q2.SL!G:O,8,FALSE)</f>
        <v/>
      </c>
      <c r="B161" s="21" t="str">
        <f>IFERROR(VLOOKUP(E161,Rec.!B:H,4,FALSE),"")</f>
        <v/>
      </c>
      <c r="C161" s="21" t="str">
        <f>IFERROR(VLOOKUP(E161,Rec.!B:H,5,FALSE),"")</f>
        <v/>
      </c>
      <c r="D161" s="20" t="str">
        <f>IFERROR(VLOOKUP(E161,Rec.!B:H,6,FALSE),"")</f>
        <v/>
      </c>
      <c r="E161" s="20" t="str">
        <f>IFERROR(VLOOKUP(ROW()-8,Q2.SL!B:Q,6,FALSE),"")</f>
        <v/>
      </c>
      <c r="F161" s="20" t="str">
        <f>VLOOKUP(E161,Q2.SL!G:O,6,FALSE)</f>
        <v/>
      </c>
      <c r="G161" s="39" t="str">
        <f>IF(ROW()-8&gt;Inf.!$I$10,"",VLOOKUP(E161,Q2.SL!G:O,4,FALSE))</f>
        <v/>
      </c>
      <c r="H161" s="20" t="str">
        <f>IF(ROW()-8&gt;Inf.!$I$10,"",VLOOKUP(E161,Q2.SL!G:O,5,FALSE))</f>
        <v/>
      </c>
      <c r="I161" s="58"/>
      <c r="J161" t="str">
        <f t="shared" ca="1" si="2"/>
        <v/>
      </c>
    </row>
    <row r="162" spans="1:10" ht="21.95" customHeight="1">
      <c r="A162" s="20" t="str">
        <f>VLOOKUP(E162,Q2.SL!G:O,8,FALSE)</f>
        <v/>
      </c>
      <c r="B162" s="21" t="str">
        <f>IFERROR(VLOOKUP(E162,Rec.!B:H,4,FALSE),"")</f>
        <v/>
      </c>
      <c r="C162" s="21" t="str">
        <f>IFERROR(VLOOKUP(E162,Rec.!B:H,5,FALSE),"")</f>
        <v/>
      </c>
      <c r="D162" s="20" t="str">
        <f>IFERROR(VLOOKUP(E162,Rec.!B:H,6,FALSE),"")</f>
        <v/>
      </c>
      <c r="E162" s="20" t="str">
        <f>IFERROR(VLOOKUP(ROW()-8,Q2.SL!B:Q,6,FALSE),"")</f>
        <v/>
      </c>
      <c r="F162" s="20" t="str">
        <f>VLOOKUP(E162,Q2.SL!G:O,6,FALSE)</f>
        <v/>
      </c>
      <c r="G162" s="39" t="str">
        <f>IF(ROW()-8&gt;Inf.!$I$10,"",VLOOKUP(E162,Q2.SL!G:O,4,FALSE))</f>
        <v/>
      </c>
      <c r="H162" s="20" t="str">
        <f>IF(ROW()-8&gt;Inf.!$I$10,"",VLOOKUP(E162,Q2.SL!G:O,5,FALSE))</f>
        <v/>
      </c>
      <c r="I162" s="58"/>
      <c r="J162" t="str">
        <f t="shared" ca="1" si="2"/>
        <v/>
      </c>
    </row>
    <row r="163" spans="1:10" ht="21.95" customHeight="1">
      <c r="A163" s="20" t="str">
        <f>VLOOKUP(E163,Q2.SL!G:O,8,FALSE)</f>
        <v/>
      </c>
      <c r="B163" s="21" t="str">
        <f>IFERROR(VLOOKUP(E163,Rec.!B:H,4,FALSE),"")</f>
        <v/>
      </c>
      <c r="C163" s="21" t="str">
        <f>IFERROR(VLOOKUP(E163,Rec.!B:H,5,FALSE),"")</f>
        <v/>
      </c>
      <c r="D163" s="20" t="str">
        <f>IFERROR(VLOOKUP(E163,Rec.!B:H,6,FALSE),"")</f>
        <v/>
      </c>
      <c r="E163" s="20" t="str">
        <f>IFERROR(VLOOKUP(ROW()-8,Q2.SL!B:Q,6,FALSE),"")</f>
        <v/>
      </c>
      <c r="F163" s="20" t="str">
        <f>VLOOKUP(E163,Q2.SL!G:O,6,FALSE)</f>
        <v/>
      </c>
      <c r="G163" s="39" t="str">
        <f>IF(ROW()-8&gt;Inf.!$I$10,"",VLOOKUP(E163,Q2.SL!G:O,4,FALSE))</f>
        <v/>
      </c>
      <c r="H163" s="20" t="str">
        <f>IF(ROW()-8&gt;Inf.!$I$10,"",VLOOKUP(E163,Q2.SL!G:O,5,FALSE))</f>
        <v/>
      </c>
      <c r="I163" s="58"/>
      <c r="J163" t="str">
        <f t="shared" ca="1" si="2"/>
        <v/>
      </c>
    </row>
    <row r="164" spans="1:10" ht="21.95" customHeight="1">
      <c r="A164" s="20" t="str">
        <f>VLOOKUP(E164,Q2.SL!G:O,8,FALSE)</f>
        <v/>
      </c>
      <c r="B164" s="21" t="str">
        <f>IFERROR(VLOOKUP(E164,Rec.!B:H,4,FALSE),"")</f>
        <v/>
      </c>
      <c r="C164" s="21" t="str">
        <f>IFERROR(VLOOKUP(E164,Rec.!B:H,5,FALSE),"")</f>
        <v/>
      </c>
      <c r="D164" s="20" t="str">
        <f>IFERROR(VLOOKUP(E164,Rec.!B:H,6,FALSE),"")</f>
        <v/>
      </c>
      <c r="E164" s="20" t="str">
        <f>IFERROR(VLOOKUP(ROW()-8,Q2.SL!B:Q,6,FALSE),"")</f>
        <v/>
      </c>
      <c r="F164" s="20" t="str">
        <f>VLOOKUP(E164,Q2.SL!G:O,6,FALSE)</f>
        <v/>
      </c>
      <c r="G164" s="39" t="str">
        <f>IF(ROW()-8&gt;Inf.!$I$10,"",VLOOKUP(E164,Q2.SL!G:O,4,FALSE))</f>
        <v/>
      </c>
      <c r="H164" s="20" t="str">
        <f>IF(ROW()-8&gt;Inf.!$I$10,"",VLOOKUP(E164,Q2.SL!G:O,5,FALSE))</f>
        <v/>
      </c>
      <c r="I164" s="58"/>
      <c r="J164" t="str">
        <f t="shared" ca="1" si="2"/>
        <v/>
      </c>
    </row>
    <row r="165" spans="1:10" ht="21.95" customHeight="1">
      <c r="A165" s="20" t="str">
        <f>VLOOKUP(E165,Q2.SL!G:O,8,FALSE)</f>
        <v/>
      </c>
      <c r="B165" s="21" t="str">
        <f>IFERROR(VLOOKUP(E165,Rec.!B:H,4,FALSE),"")</f>
        <v/>
      </c>
      <c r="C165" s="21" t="str">
        <f>IFERROR(VLOOKUP(E165,Rec.!B:H,5,FALSE),"")</f>
        <v/>
      </c>
      <c r="D165" s="20" t="str">
        <f>IFERROR(VLOOKUP(E165,Rec.!B:H,6,FALSE),"")</f>
        <v/>
      </c>
      <c r="E165" s="20" t="str">
        <f>IFERROR(VLOOKUP(ROW()-8,Q2.SL!B:Q,6,FALSE),"")</f>
        <v/>
      </c>
      <c r="F165" s="20" t="str">
        <f>VLOOKUP(E165,Q2.SL!G:O,6,FALSE)</f>
        <v/>
      </c>
      <c r="G165" s="39" t="str">
        <f>IF(ROW()-8&gt;Inf.!$I$10,"",VLOOKUP(E165,Q2.SL!G:O,4,FALSE))</f>
        <v/>
      </c>
      <c r="H165" s="20" t="str">
        <f>IF(ROW()-8&gt;Inf.!$I$10,"",VLOOKUP(E165,Q2.SL!G:O,5,FALSE))</f>
        <v/>
      </c>
      <c r="I165" s="58"/>
      <c r="J165" t="str">
        <f t="shared" ca="1" si="2"/>
        <v/>
      </c>
    </row>
    <row r="166" spans="1:10" ht="21.95" customHeight="1">
      <c r="A166" s="20" t="str">
        <f>VLOOKUP(E166,Q2.SL!G:O,8,FALSE)</f>
        <v/>
      </c>
      <c r="B166" s="21" t="str">
        <f>IFERROR(VLOOKUP(E166,Rec.!B:H,4,FALSE),"")</f>
        <v/>
      </c>
      <c r="C166" s="21" t="str">
        <f>IFERROR(VLOOKUP(E166,Rec.!B:H,5,FALSE),"")</f>
        <v/>
      </c>
      <c r="D166" s="20" t="str">
        <f>IFERROR(VLOOKUP(E166,Rec.!B:H,6,FALSE),"")</f>
        <v/>
      </c>
      <c r="E166" s="20" t="str">
        <f>IFERROR(VLOOKUP(ROW()-8,Q2.SL!B:Q,6,FALSE),"")</f>
        <v/>
      </c>
      <c r="F166" s="20" t="str">
        <f>VLOOKUP(E166,Q2.SL!G:O,6,FALSE)</f>
        <v/>
      </c>
      <c r="G166" s="39" t="str">
        <f>IF(ROW()-8&gt;Inf.!$I$10,"",VLOOKUP(E166,Q2.SL!G:O,4,FALSE))</f>
        <v/>
      </c>
      <c r="H166" s="20" t="str">
        <f>IF(ROW()-8&gt;Inf.!$I$10,"",VLOOKUP(E166,Q2.SL!G:O,5,FALSE))</f>
        <v/>
      </c>
      <c r="I166" s="58"/>
      <c r="J166" t="str">
        <f t="shared" ca="1" si="2"/>
        <v/>
      </c>
    </row>
    <row r="167" spans="1:10" ht="21.95" customHeight="1">
      <c r="A167" s="20" t="str">
        <f>VLOOKUP(E167,Q2.SL!G:O,8,FALSE)</f>
        <v/>
      </c>
      <c r="B167" s="21" t="str">
        <f>IFERROR(VLOOKUP(E167,Rec.!B:H,4,FALSE),"")</f>
        <v/>
      </c>
      <c r="C167" s="21" t="str">
        <f>IFERROR(VLOOKUP(E167,Rec.!B:H,5,FALSE),"")</f>
        <v/>
      </c>
      <c r="D167" s="20" t="str">
        <f>IFERROR(VLOOKUP(E167,Rec.!B:H,6,FALSE),"")</f>
        <v/>
      </c>
      <c r="E167" s="20" t="str">
        <f>IFERROR(VLOOKUP(ROW()-8,Q2.SL!B:Q,6,FALSE),"")</f>
        <v/>
      </c>
      <c r="F167" s="20" t="str">
        <f>VLOOKUP(E167,Q2.SL!G:O,6,FALSE)</f>
        <v/>
      </c>
      <c r="G167" s="39" t="str">
        <f>IF(ROW()-8&gt;Inf.!$I$10,"",VLOOKUP(E167,Q2.SL!G:O,4,FALSE))</f>
        <v/>
      </c>
      <c r="H167" s="20" t="str">
        <f>IF(ROW()-8&gt;Inf.!$I$10,"",VLOOKUP(E167,Q2.SL!G:O,5,FALSE))</f>
        <v/>
      </c>
      <c r="I167" s="58"/>
      <c r="J167" t="str">
        <f t="shared" ca="1" si="2"/>
        <v/>
      </c>
    </row>
    <row r="168" spans="1:10" ht="21.95" customHeight="1">
      <c r="A168" s="20" t="str">
        <f>VLOOKUP(E168,Q2.SL!G:O,8,FALSE)</f>
        <v/>
      </c>
      <c r="B168" s="21" t="str">
        <f>IFERROR(VLOOKUP(E168,Rec.!B:H,4,FALSE),"")</f>
        <v/>
      </c>
      <c r="C168" s="21" t="str">
        <f>IFERROR(VLOOKUP(E168,Rec.!B:H,5,FALSE),"")</f>
        <v/>
      </c>
      <c r="D168" s="20" t="str">
        <f>IFERROR(VLOOKUP(E168,Rec.!B:H,6,FALSE),"")</f>
        <v/>
      </c>
      <c r="E168" s="20" t="str">
        <f>IFERROR(VLOOKUP(ROW()-8,Q2.SL!B:Q,6,FALSE),"")</f>
        <v/>
      </c>
      <c r="F168" s="20" t="str">
        <f>VLOOKUP(E168,Q2.SL!G:O,6,FALSE)</f>
        <v/>
      </c>
      <c r="G168" s="39" t="str">
        <f>IF(ROW()-8&gt;Inf.!$I$10,"",VLOOKUP(E168,Q2.SL!G:O,4,FALSE))</f>
        <v/>
      </c>
      <c r="H168" s="20" t="str">
        <f>IF(ROW()-8&gt;Inf.!$I$10,"",VLOOKUP(E168,Q2.SL!G:O,5,FALSE))</f>
        <v/>
      </c>
      <c r="I168" s="58"/>
      <c r="J168" t="str">
        <f t="shared" ca="1" si="2"/>
        <v/>
      </c>
    </row>
    <row r="169" spans="1:10" ht="21.95" customHeight="1">
      <c r="A169" s="20" t="str">
        <f>VLOOKUP(E169,Q2.SL!G:O,8,FALSE)</f>
        <v/>
      </c>
      <c r="B169" s="21" t="str">
        <f>IFERROR(VLOOKUP(E169,Rec.!B:H,4,FALSE),"")</f>
        <v/>
      </c>
      <c r="C169" s="21" t="str">
        <f>IFERROR(VLOOKUP(E169,Rec.!B:H,5,FALSE),"")</f>
        <v/>
      </c>
      <c r="D169" s="20" t="str">
        <f>IFERROR(VLOOKUP(E169,Rec.!B:H,6,FALSE),"")</f>
        <v/>
      </c>
      <c r="E169" s="20" t="str">
        <f>IFERROR(VLOOKUP(ROW()-8,Q2.SL!B:Q,6,FALSE),"")</f>
        <v/>
      </c>
      <c r="F169" s="20" t="str">
        <f>VLOOKUP(E169,Q2.SL!G:O,6,FALSE)</f>
        <v/>
      </c>
      <c r="G169" s="39" t="str">
        <f>IF(ROW()-8&gt;Inf.!$I$10,"",VLOOKUP(E169,Q2.SL!G:O,4,FALSE))</f>
        <v/>
      </c>
      <c r="H169" s="20" t="str">
        <f>IF(ROW()-8&gt;Inf.!$I$10,"",VLOOKUP(E169,Q2.SL!G:O,5,FALSE))</f>
        <v/>
      </c>
      <c r="I169" s="58"/>
      <c r="J169" t="str">
        <f t="shared" ca="1" si="2"/>
        <v/>
      </c>
    </row>
    <row r="170" spans="1:10" ht="21.95" customHeight="1">
      <c r="A170" s="20" t="str">
        <f>VLOOKUP(E170,Q2.SL!G:O,8,FALSE)</f>
        <v/>
      </c>
      <c r="B170" s="21" t="str">
        <f>IFERROR(VLOOKUP(E170,Rec.!B:H,4,FALSE),"")</f>
        <v/>
      </c>
      <c r="C170" s="21" t="str">
        <f>IFERROR(VLOOKUP(E170,Rec.!B:H,5,FALSE),"")</f>
        <v/>
      </c>
      <c r="D170" s="20" t="str">
        <f>IFERROR(VLOOKUP(E170,Rec.!B:H,6,FALSE),"")</f>
        <v/>
      </c>
      <c r="E170" s="20" t="str">
        <f>IFERROR(VLOOKUP(ROW()-8,Q2.SL!B:Q,6,FALSE),"")</f>
        <v/>
      </c>
      <c r="F170" s="20" t="str">
        <f>VLOOKUP(E170,Q2.SL!G:O,6,FALSE)</f>
        <v/>
      </c>
      <c r="G170" s="39" t="str">
        <f>IF(ROW()-8&gt;Inf.!$I$10,"",VLOOKUP(E170,Q2.SL!G:O,4,FALSE))</f>
        <v/>
      </c>
      <c r="H170" s="20" t="str">
        <f>IF(ROW()-8&gt;Inf.!$I$10,"",VLOOKUP(E170,Q2.SL!G:O,5,FALSE))</f>
        <v/>
      </c>
      <c r="I170" s="58"/>
      <c r="J170" t="str">
        <f t="shared" ca="1" si="2"/>
        <v/>
      </c>
    </row>
    <row r="171" spans="1:10" ht="21.95" customHeight="1">
      <c r="A171" s="20" t="str">
        <f>VLOOKUP(E171,Q2.SL!G:O,8,FALSE)</f>
        <v/>
      </c>
      <c r="B171" s="21" t="str">
        <f>IFERROR(VLOOKUP(E171,Rec.!B:H,4,FALSE),"")</f>
        <v/>
      </c>
      <c r="C171" s="21" t="str">
        <f>IFERROR(VLOOKUP(E171,Rec.!B:H,5,FALSE),"")</f>
        <v/>
      </c>
      <c r="D171" s="20" t="str">
        <f>IFERROR(VLOOKUP(E171,Rec.!B:H,6,FALSE),"")</f>
        <v/>
      </c>
      <c r="E171" s="20" t="str">
        <f>IFERROR(VLOOKUP(ROW()-8,Q2.SL!B:Q,6,FALSE),"")</f>
        <v/>
      </c>
      <c r="F171" s="20" t="str">
        <f>VLOOKUP(E171,Q2.SL!G:O,6,FALSE)</f>
        <v/>
      </c>
      <c r="G171" s="39" t="str">
        <f>IF(ROW()-8&gt;Inf.!$I$10,"",VLOOKUP(E171,Q2.SL!G:O,4,FALSE))</f>
        <v/>
      </c>
      <c r="H171" s="20" t="str">
        <f>IF(ROW()-8&gt;Inf.!$I$10,"",VLOOKUP(E171,Q2.SL!G:O,5,FALSE))</f>
        <v/>
      </c>
      <c r="I171" s="58"/>
      <c r="J171" t="str">
        <f t="shared" ca="1" si="2"/>
        <v/>
      </c>
    </row>
    <row r="172" spans="1:10" ht="21.95" customHeight="1">
      <c r="A172" s="20" t="str">
        <f>VLOOKUP(E172,Q2.SL!G:O,8,FALSE)</f>
        <v/>
      </c>
      <c r="B172" s="21" t="str">
        <f>IFERROR(VLOOKUP(E172,Rec.!B:H,4,FALSE),"")</f>
        <v/>
      </c>
      <c r="C172" s="21" t="str">
        <f>IFERROR(VLOOKUP(E172,Rec.!B:H,5,FALSE),"")</f>
        <v/>
      </c>
      <c r="D172" s="20" t="str">
        <f>IFERROR(VLOOKUP(E172,Rec.!B:H,6,FALSE),"")</f>
        <v/>
      </c>
      <c r="E172" s="20" t="str">
        <f>IFERROR(VLOOKUP(ROW()-8,Q2.SL!B:Q,6,FALSE),"")</f>
        <v/>
      </c>
      <c r="F172" s="20" t="str">
        <f>VLOOKUP(E172,Q2.SL!G:O,6,FALSE)</f>
        <v/>
      </c>
      <c r="G172" s="39" t="str">
        <f>IF(ROW()-8&gt;Inf.!$I$10,"",VLOOKUP(E172,Q2.SL!G:O,4,FALSE))</f>
        <v/>
      </c>
      <c r="H172" s="20" t="str">
        <f>IF(ROW()-8&gt;Inf.!$I$10,"",VLOOKUP(E172,Q2.SL!G:O,5,FALSE))</f>
        <v/>
      </c>
      <c r="I172" s="58"/>
      <c r="J172" t="str">
        <f t="shared" ca="1" si="2"/>
        <v/>
      </c>
    </row>
    <row r="173" spans="1:10" ht="21.95" customHeight="1">
      <c r="A173" s="20" t="str">
        <f>VLOOKUP(E173,Q2.SL!G:O,8,FALSE)</f>
        <v/>
      </c>
      <c r="B173" s="21" t="str">
        <f>IFERROR(VLOOKUP(E173,Rec.!B:H,4,FALSE),"")</f>
        <v/>
      </c>
      <c r="C173" s="21" t="str">
        <f>IFERROR(VLOOKUP(E173,Rec.!B:H,5,FALSE),"")</f>
        <v/>
      </c>
      <c r="D173" s="20" t="str">
        <f>IFERROR(VLOOKUP(E173,Rec.!B:H,6,FALSE),"")</f>
        <v/>
      </c>
      <c r="E173" s="20" t="str">
        <f>IFERROR(VLOOKUP(ROW()-8,Q2.SL!B:Q,6,FALSE),"")</f>
        <v/>
      </c>
      <c r="F173" s="20" t="str">
        <f>VLOOKUP(E173,Q2.SL!G:O,6,FALSE)</f>
        <v/>
      </c>
      <c r="G173" s="39" t="str">
        <f>IF(ROW()-8&gt;Inf.!$I$10,"",VLOOKUP(E173,Q2.SL!G:O,4,FALSE))</f>
        <v/>
      </c>
      <c r="H173" s="20" t="str">
        <f>IF(ROW()-8&gt;Inf.!$I$10,"",VLOOKUP(E173,Q2.SL!G:O,5,FALSE))</f>
        <v/>
      </c>
      <c r="I173" s="58"/>
      <c r="J173" t="str">
        <f t="shared" ca="1" si="2"/>
        <v/>
      </c>
    </row>
    <row r="174" spans="1:10" ht="21.95" customHeight="1">
      <c r="A174" s="20" t="str">
        <f>VLOOKUP(E174,Q2.SL!G:O,8,FALSE)</f>
        <v/>
      </c>
      <c r="B174" s="21" t="str">
        <f>IFERROR(VLOOKUP(E174,Rec.!B:H,4,FALSE),"")</f>
        <v/>
      </c>
      <c r="C174" s="21" t="str">
        <f>IFERROR(VLOOKUP(E174,Rec.!B:H,5,FALSE),"")</f>
        <v/>
      </c>
      <c r="D174" s="20" t="str">
        <f>IFERROR(VLOOKUP(E174,Rec.!B:H,6,FALSE),"")</f>
        <v/>
      </c>
      <c r="E174" s="20" t="str">
        <f>IFERROR(VLOOKUP(ROW()-8,Q2.SL!B:Q,6,FALSE),"")</f>
        <v/>
      </c>
      <c r="F174" s="20" t="str">
        <f>VLOOKUP(E174,Q2.SL!G:O,6,FALSE)</f>
        <v/>
      </c>
      <c r="G174" s="39" t="str">
        <f>IF(ROW()-8&gt;Inf.!$I$10,"",VLOOKUP(E174,Q2.SL!G:O,4,FALSE))</f>
        <v/>
      </c>
      <c r="H174" s="20" t="str">
        <f>IF(ROW()-8&gt;Inf.!$I$10,"",VLOOKUP(E174,Q2.SL!G:O,5,FALSE))</f>
        <v/>
      </c>
      <c r="I174" s="58"/>
      <c r="J174" t="str">
        <f t="shared" ca="1" si="2"/>
        <v/>
      </c>
    </row>
    <row r="175" spans="1:10" ht="21.95" customHeight="1">
      <c r="A175" s="20" t="str">
        <f>VLOOKUP(E175,Q2.SL!G:O,8,FALSE)</f>
        <v/>
      </c>
      <c r="B175" s="21" t="str">
        <f>IFERROR(VLOOKUP(E175,Rec.!B:H,4,FALSE),"")</f>
        <v/>
      </c>
      <c r="C175" s="21" t="str">
        <f>IFERROR(VLOOKUP(E175,Rec.!B:H,5,FALSE),"")</f>
        <v/>
      </c>
      <c r="D175" s="20" t="str">
        <f>IFERROR(VLOOKUP(E175,Rec.!B:H,6,FALSE),"")</f>
        <v/>
      </c>
      <c r="E175" s="20" t="str">
        <f>IFERROR(VLOOKUP(ROW()-8,Q2.SL!B:Q,6,FALSE),"")</f>
        <v/>
      </c>
      <c r="F175" s="20" t="str">
        <f>VLOOKUP(E175,Q2.SL!G:O,6,FALSE)</f>
        <v/>
      </c>
      <c r="G175" s="39" t="str">
        <f>IF(ROW()-8&gt;Inf.!$I$10,"",VLOOKUP(E175,Q2.SL!G:O,4,FALSE))</f>
        <v/>
      </c>
      <c r="H175" s="20" t="str">
        <f>IF(ROW()-8&gt;Inf.!$I$10,"",VLOOKUP(E175,Q2.SL!G:O,5,FALSE))</f>
        <v/>
      </c>
      <c r="I175" s="58"/>
      <c r="J175" t="str">
        <f t="shared" ca="1" si="2"/>
        <v/>
      </c>
    </row>
    <row r="176" spans="1:10" ht="21.95" customHeight="1">
      <c r="A176" s="20" t="str">
        <f>VLOOKUP(E176,Q2.SL!G:O,8,FALSE)</f>
        <v/>
      </c>
      <c r="B176" s="21" t="str">
        <f>IFERROR(VLOOKUP(E176,Rec.!B:H,4,FALSE),"")</f>
        <v/>
      </c>
      <c r="C176" s="21" t="str">
        <f>IFERROR(VLOOKUP(E176,Rec.!B:H,5,FALSE),"")</f>
        <v/>
      </c>
      <c r="D176" s="20" t="str">
        <f>IFERROR(VLOOKUP(E176,Rec.!B:H,6,FALSE),"")</f>
        <v/>
      </c>
      <c r="E176" s="20" t="str">
        <f>IFERROR(VLOOKUP(ROW()-8,Q2.SL!B:Q,6,FALSE),"")</f>
        <v/>
      </c>
      <c r="F176" s="20" t="str">
        <f>VLOOKUP(E176,Q2.SL!G:O,6,FALSE)</f>
        <v/>
      </c>
      <c r="G176" s="39" t="str">
        <f>IF(ROW()-8&gt;Inf.!$I$10,"",VLOOKUP(E176,Q2.SL!G:O,4,FALSE))</f>
        <v/>
      </c>
      <c r="H176" s="20" t="str">
        <f>IF(ROW()-8&gt;Inf.!$I$10,"",VLOOKUP(E176,Q2.SL!G:O,5,FALSE))</f>
        <v/>
      </c>
      <c r="I176" s="58"/>
      <c r="J176" t="str">
        <f t="shared" ca="1" si="2"/>
        <v/>
      </c>
    </row>
    <row r="177" spans="1:10" ht="21.95" customHeight="1">
      <c r="A177" s="20" t="str">
        <f>VLOOKUP(E177,Q2.SL!G:O,8,FALSE)</f>
        <v/>
      </c>
      <c r="B177" s="21" t="str">
        <f>IFERROR(VLOOKUP(E177,Rec.!B:H,4,FALSE),"")</f>
        <v/>
      </c>
      <c r="C177" s="21" t="str">
        <f>IFERROR(VLOOKUP(E177,Rec.!B:H,5,FALSE),"")</f>
        <v/>
      </c>
      <c r="D177" s="20" t="str">
        <f>IFERROR(VLOOKUP(E177,Rec.!B:H,6,FALSE),"")</f>
        <v/>
      </c>
      <c r="E177" s="20" t="str">
        <f>IFERROR(VLOOKUP(ROW()-8,Q2.SL!B:Q,6,FALSE),"")</f>
        <v/>
      </c>
      <c r="F177" s="20" t="str">
        <f>VLOOKUP(E177,Q2.SL!G:O,6,FALSE)</f>
        <v/>
      </c>
      <c r="G177" s="39" t="str">
        <f>IF(ROW()-8&gt;Inf.!$I$10,"",VLOOKUP(E177,Q2.SL!G:O,4,FALSE))</f>
        <v/>
      </c>
      <c r="H177" s="20" t="str">
        <f>IF(ROW()-8&gt;Inf.!$I$10,"",VLOOKUP(E177,Q2.SL!G:O,5,FALSE))</f>
        <v/>
      </c>
      <c r="I177" s="58"/>
      <c r="J177" t="str">
        <f t="shared" ca="1" si="2"/>
        <v/>
      </c>
    </row>
    <row r="178" spans="1:10" ht="21.95" customHeight="1">
      <c r="A178" s="20" t="str">
        <f>VLOOKUP(E178,Q2.SL!G:O,8,FALSE)</f>
        <v/>
      </c>
      <c r="B178" s="21" t="str">
        <f>IFERROR(VLOOKUP(E178,Rec.!B:H,4,FALSE),"")</f>
        <v/>
      </c>
      <c r="C178" s="21" t="str">
        <f>IFERROR(VLOOKUP(E178,Rec.!B:H,5,FALSE),"")</f>
        <v/>
      </c>
      <c r="D178" s="20" t="str">
        <f>IFERROR(VLOOKUP(E178,Rec.!B:H,6,FALSE),"")</f>
        <v/>
      </c>
      <c r="E178" s="20" t="str">
        <f>IFERROR(VLOOKUP(ROW()-8,Q2.SL!B:Q,6,FALSE),"")</f>
        <v/>
      </c>
      <c r="F178" s="20" t="str">
        <f>VLOOKUP(E178,Q2.SL!G:O,6,FALSE)</f>
        <v/>
      </c>
      <c r="G178" s="39" t="str">
        <f>IF(ROW()-8&gt;Inf.!$I$10,"",VLOOKUP(E178,Q2.SL!G:O,4,FALSE))</f>
        <v/>
      </c>
      <c r="H178" s="20" t="str">
        <f>IF(ROW()-8&gt;Inf.!$I$10,"",VLOOKUP(E178,Q2.SL!G:O,5,FALSE))</f>
        <v/>
      </c>
      <c r="I178" s="58"/>
      <c r="J178" t="str">
        <f t="shared" ca="1" si="2"/>
        <v/>
      </c>
    </row>
    <row r="179" spans="1:10" ht="21.95" customHeight="1">
      <c r="A179" s="20" t="str">
        <f>VLOOKUP(E179,Q2.SL!G:O,8,FALSE)</f>
        <v/>
      </c>
      <c r="B179" s="21" t="str">
        <f>IFERROR(VLOOKUP(E179,Rec.!B:H,4,FALSE),"")</f>
        <v/>
      </c>
      <c r="C179" s="21" t="str">
        <f>IFERROR(VLOOKUP(E179,Rec.!B:H,5,FALSE),"")</f>
        <v/>
      </c>
      <c r="D179" s="20" t="str">
        <f>IFERROR(VLOOKUP(E179,Rec.!B:H,6,FALSE),"")</f>
        <v/>
      </c>
      <c r="E179" s="20" t="str">
        <f>IFERROR(VLOOKUP(ROW()-8,Q2.SL!B:Q,6,FALSE),"")</f>
        <v/>
      </c>
      <c r="F179" s="20" t="str">
        <f>VLOOKUP(E179,Q2.SL!G:O,6,FALSE)</f>
        <v/>
      </c>
      <c r="G179" s="39" t="str">
        <f>IF(ROW()-8&gt;Inf.!$I$10,"",VLOOKUP(E179,Q2.SL!G:O,4,FALSE))</f>
        <v/>
      </c>
      <c r="H179" s="20" t="str">
        <f>IF(ROW()-8&gt;Inf.!$I$10,"",VLOOKUP(E179,Q2.SL!G:O,5,FALSE))</f>
        <v/>
      </c>
      <c r="I179" s="58"/>
      <c r="J179" t="str">
        <f t="shared" ca="1" si="2"/>
        <v/>
      </c>
    </row>
    <row r="180" spans="1:10" ht="21.95" customHeight="1">
      <c r="A180" s="20" t="str">
        <f>VLOOKUP(E180,Q2.SL!G:O,8,FALSE)</f>
        <v/>
      </c>
      <c r="B180" s="21" t="str">
        <f>IFERROR(VLOOKUP(E180,Rec.!B:H,4,FALSE),"")</f>
        <v/>
      </c>
      <c r="C180" s="21" t="str">
        <f>IFERROR(VLOOKUP(E180,Rec.!B:H,5,FALSE),"")</f>
        <v/>
      </c>
      <c r="D180" s="20" t="str">
        <f>IFERROR(VLOOKUP(E180,Rec.!B:H,6,FALSE),"")</f>
        <v/>
      </c>
      <c r="E180" s="20" t="str">
        <f>IFERROR(VLOOKUP(ROW()-8,Q2.SL!B:Q,6,FALSE),"")</f>
        <v/>
      </c>
      <c r="F180" s="20" t="str">
        <f>VLOOKUP(E180,Q2.SL!G:O,6,FALSE)</f>
        <v/>
      </c>
      <c r="G180" s="39" t="str">
        <f>IF(ROW()-8&gt;Inf.!$I$10,"",VLOOKUP(E180,Q2.SL!G:O,4,FALSE))</f>
        <v/>
      </c>
      <c r="H180" s="20" t="str">
        <f>IF(ROW()-8&gt;Inf.!$I$10,"",VLOOKUP(E180,Q2.SL!G:O,5,FALSE))</f>
        <v/>
      </c>
      <c r="I180" s="58"/>
      <c r="J180" t="str">
        <f t="shared" ca="1" si="2"/>
        <v/>
      </c>
    </row>
    <row r="181" spans="1:10" ht="21.95" customHeight="1">
      <c r="A181" s="20" t="str">
        <f>VLOOKUP(E181,Q2.SL!G:O,8,FALSE)</f>
        <v/>
      </c>
      <c r="B181" s="21" t="str">
        <f>IFERROR(VLOOKUP(E181,Rec.!B:H,4,FALSE),"")</f>
        <v/>
      </c>
      <c r="C181" s="21" t="str">
        <f>IFERROR(VLOOKUP(E181,Rec.!B:H,5,FALSE),"")</f>
        <v/>
      </c>
      <c r="D181" s="20" t="str">
        <f>IFERROR(VLOOKUP(E181,Rec.!B:H,6,FALSE),"")</f>
        <v/>
      </c>
      <c r="E181" s="20" t="str">
        <f>IFERROR(VLOOKUP(ROW()-8,Q2.SL!B:Q,6,FALSE),"")</f>
        <v/>
      </c>
      <c r="F181" s="20" t="str">
        <f>VLOOKUP(E181,Q2.SL!G:O,6,FALSE)</f>
        <v/>
      </c>
      <c r="G181" s="39" t="str">
        <f>IF(ROW()-8&gt;Inf.!$I$10,"",VLOOKUP(E181,Q2.SL!G:O,4,FALSE))</f>
        <v/>
      </c>
      <c r="H181" s="20" t="str">
        <f>IF(ROW()-8&gt;Inf.!$I$10,"",VLOOKUP(E181,Q2.SL!G:O,5,FALSE))</f>
        <v/>
      </c>
      <c r="I181" s="58"/>
      <c r="J181" t="str">
        <f t="shared" ca="1" si="2"/>
        <v/>
      </c>
    </row>
    <row r="182" spans="1:10" ht="21.95" customHeight="1">
      <c r="A182" s="20" t="str">
        <f>VLOOKUP(E182,Q2.SL!G:O,8,FALSE)</f>
        <v/>
      </c>
      <c r="B182" s="21" t="str">
        <f>IFERROR(VLOOKUP(E182,Rec.!B:H,4,FALSE),"")</f>
        <v/>
      </c>
      <c r="C182" s="21" t="str">
        <f>IFERROR(VLOOKUP(E182,Rec.!B:H,5,FALSE),"")</f>
        <v/>
      </c>
      <c r="D182" s="20" t="str">
        <f>IFERROR(VLOOKUP(E182,Rec.!B:H,6,FALSE),"")</f>
        <v/>
      </c>
      <c r="E182" s="20" t="str">
        <f>IFERROR(VLOOKUP(ROW()-8,Q2.SL!B:Q,6,FALSE),"")</f>
        <v/>
      </c>
      <c r="F182" s="20" t="str">
        <f>VLOOKUP(E182,Q2.SL!G:O,6,FALSE)</f>
        <v/>
      </c>
      <c r="G182" s="39" t="str">
        <f>IF(ROW()-8&gt;Inf.!$I$10,"",VLOOKUP(E182,Q2.SL!G:O,4,FALSE))</f>
        <v/>
      </c>
      <c r="H182" s="20" t="str">
        <f>IF(ROW()-8&gt;Inf.!$I$10,"",VLOOKUP(E182,Q2.SL!G:O,5,FALSE))</f>
        <v/>
      </c>
      <c r="I182" s="58"/>
      <c r="J182" t="str">
        <f t="shared" ca="1" si="2"/>
        <v/>
      </c>
    </row>
    <row r="183" spans="1:10" ht="21.95" customHeight="1">
      <c r="A183" s="20" t="str">
        <f>VLOOKUP(E183,Q2.SL!G:O,8,FALSE)</f>
        <v/>
      </c>
      <c r="B183" s="21" t="str">
        <f>IFERROR(VLOOKUP(E183,Rec.!B:H,4,FALSE),"")</f>
        <v/>
      </c>
      <c r="C183" s="21" t="str">
        <f>IFERROR(VLOOKUP(E183,Rec.!B:H,5,FALSE),"")</f>
        <v/>
      </c>
      <c r="D183" s="20" t="str">
        <f>IFERROR(VLOOKUP(E183,Rec.!B:H,6,FALSE),"")</f>
        <v/>
      </c>
      <c r="E183" s="20" t="str">
        <f>IFERROR(VLOOKUP(ROW()-8,Q2.SL!B:Q,6,FALSE),"")</f>
        <v/>
      </c>
      <c r="F183" s="20" t="str">
        <f>VLOOKUP(E183,Q2.SL!G:O,6,FALSE)</f>
        <v/>
      </c>
      <c r="G183" s="39" t="str">
        <f>IF(ROW()-8&gt;Inf.!$I$10,"",VLOOKUP(E183,Q2.SL!G:O,4,FALSE))</f>
        <v/>
      </c>
      <c r="H183" s="20" t="str">
        <f>IF(ROW()-8&gt;Inf.!$I$10,"",VLOOKUP(E183,Q2.SL!G:O,5,FALSE))</f>
        <v/>
      </c>
      <c r="I183" s="58"/>
      <c r="J183" t="str">
        <f t="shared" ca="1" si="2"/>
        <v/>
      </c>
    </row>
    <row r="184" spans="1:10" ht="21.95" customHeight="1">
      <c r="A184" s="20" t="str">
        <f>VLOOKUP(E184,Q2.SL!G:O,8,FALSE)</f>
        <v/>
      </c>
      <c r="B184" s="21" t="str">
        <f>IFERROR(VLOOKUP(E184,Rec.!B:H,4,FALSE),"")</f>
        <v/>
      </c>
      <c r="C184" s="21" t="str">
        <f>IFERROR(VLOOKUP(E184,Rec.!B:H,5,FALSE),"")</f>
        <v/>
      </c>
      <c r="D184" s="20" t="str">
        <f>IFERROR(VLOOKUP(E184,Rec.!B:H,6,FALSE),"")</f>
        <v/>
      </c>
      <c r="E184" s="20" t="str">
        <f>IFERROR(VLOOKUP(ROW()-8,Q2.SL!B:Q,6,FALSE),"")</f>
        <v/>
      </c>
      <c r="F184" s="20" t="str">
        <f>VLOOKUP(E184,Q2.SL!G:O,6,FALSE)</f>
        <v/>
      </c>
      <c r="G184" s="39" t="str">
        <f>IF(ROW()-8&gt;Inf.!$I$10,"",VLOOKUP(E184,Q2.SL!G:O,4,FALSE))</f>
        <v/>
      </c>
      <c r="H184" s="20" t="str">
        <f>IF(ROW()-8&gt;Inf.!$I$10,"",VLOOKUP(E184,Q2.SL!G:O,5,FALSE))</f>
        <v/>
      </c>
      <c r="I184" s="58"/>
      <c r="J184" t="str">
        <f t="shared" ca="1" si="2"/>
        <v/>
      </c>
    </row>
    <row r="185" spans="1:10" ht="21.95" customHeight="1">
      <c r="A185" s="20" t="str">
        <f>VLOOKUP(E185,Q2.SL!G:O,8,FALSE)</f>
        <v/>
      </c>
      <c r="B185" s="21" t="str">
        <f>IFERROR(VLOOKUP(E185,Rec.!B:H,4,FALSE),"")</f>
        <v/>
      </c>
      <c r="C185" s="21" t="str">
        <f>IFERROR(VLOOKUP(E185,Rec.!B:H,5,FALSE),"")</f>
        <v/>
      </c>
      <c r="D185" s="20" t="str">
        <f>IFERROR(VLOOKUP(E185,Rec.!B:H,6,FALSE),"")</f>
        <v/>
      </c>
      <c r="E185" s="20" t="str">
        <f>IFERROR(VLOOKUP(ROW()-8,Q2.SL!B:Q,6,FALSE),"")</f>
        <v/>
      </c>
      <c r="F185" s="20" t="str">
        <f>VLOOKUP(E185,Q2.SL!G:O,6,FALSE)</f>
        <v/>
      </c>
      <c r="G185" s="39" t="str">
        <f>IF(ROW()-8&gt;Inf.!$I$10,"",VLOOKUP(E185,Q2.SL!G:O,4,FALSE))</f>
        <v/>
      </c>
      <c r="H185" s="20" t="str">
        <f>IF(ROW()-8&gt;Inf.!$I$10,"",VLOOKUP(E185,Q2.SL!G:O,5,FALSE))</f>
        <v/>
      </c>
      <c r="I185" s="58"/>
      <c r="J185" t="str">
        <f t="shared" ca="1" si="2"/>
        <v/>
      </c>
    </row>
    <row r="186" spans="1:10" ht="21.95" customHeight="1">
      <c r="A186" s="20" t="str">
        <f>VLOOKUP(E186,Q2.SL!G:O,8,FALSE)</f>
        <v/>
      </c>
      <c r="B186" s="21" t="str">
        <f>IFERROR(VLOOKUP(E186,Rec.!B:H,4,FALSE),"")</f>
        <v/>
      </c>
      <c r="C186" s="21" t="str">
        <f>IFERROR(VLOOKUP(E186,Rec.!B:H,5,FALSE),"")</f>
        <v/>
      </c>
      <c r="D186" s="20" t="str">
        <f>IFERROR(VLOOKUP(E186,Rec.!B:H,6,FALSE),"")</f>
        <v/>
      </c>
      <c r="E186" s="20" t="str">
        <f>IFERROR(VLOOKUP(ROW()-8,Q2.SL!B:Q,6,FALSE),"")</f>
        <v/>
      </c>
      <c r="F186" s="20" t="str">
        <f>VLOOKUP(E186,Q2.SL!G:O,6,FALSE)</f>
        <v/>
      </c>
      <c r="G186" s="39" t="str">
        <f>IF(ROW()-8&gt;Inf.!$I$10,"",VLOOKUP(E186,Q2.SL!G:O,4,FALSE))</f>
        <v/>
      </c>
      <c r="H186" s="20" t="str">
        <f>IF(ROW()-8&gt;Inf.!$I$10,"",VLOOKUP(E186,Q2.SL!G:O,5,FALSE))</f>
        <v/>
      </c>
      <c r="I186" s="58"/>
      <c r="J186" t="str">
        <f t="shared" ca="1" si="2"/>
        <v/>
      </c>
    </row>
    <row r="187" spans="1:10" ht="21.95" customHeight="1">
      <c r="A187" s="20" t="str">
        <f>VLOOKUP(E187,Q2.SL!G:O,8,FALSE)</f>
        <v/>
      </c>
      <c r="B187" s="21" t="str">
        <f>IFERROR(VLOOKUP(E187,Rec.!B:H,4,FALSE),"")</f>
        <v/>
      </c>
      <c r="C187" s="21" t="str">
        <f>IFERROR(VLOOKUP(E187,Rec.!B:H,5,FALSE),"")</f>
        <v/>
      </c>
      <c r="D187" s="20" t="str">
        <f>IFERROR(VLOOKUP(E187,Rec.!B:H,6,FALSE),"")</f>
        <v/>
      </c>
      <c r="E187" s="20" t="str">
        <f>IFERROR(VLOOKUP(ROW()-8,Q2.SL!B:Q,6,FALSE),"")</f>
        <v/>
      </c>
      <c r="F187" s="20" t="str">
        <f>VLOOKUP(E187,Q2.SL!G:O,6,FALSE)</f>
        <v/>
      </c>
      <c r="G187" s="39" t="str">
        <f>IF(ROW()-8&gt;Inf.!$I$10,"",VLOOKUP(E187,Q2.SL!G:O,4,FALSE))</f>
        <v/>
      </c>
      <c r="H187" s="20" t="str">
        <f>IF(ROW()-8&gt;Inf.!$I$10,"",VLOOKUP(E187,Q2.SL!G:O,5,FALSE))</f>
        <v/>
      </c>
      <c r="I187" s="58"/>
      <c r="J187" t="str">
        <f t="shared" ca="1" si="2"/>
        <v/>
      </c>
    </row>
    <row r="188" spans="1:10" ht="21.95" customHeight="1">
      <c r="A188" s="20" t="str">
        <f>VLOOKUP(E188,Q2.SL!G:O,8,FALSE)</f>
        <v/>
      </c>
      <c r="B188" s="21" t="str">
        <f>IFERROR(VLOOKUP(E188,Rec.!B:H,4,FALSE),"")</f>
        <v/>
      </c>
      <c r="C188" s="21" t="str">
        <f>IFERROR(VLOOKUP(E188,Rec.!B:H,5,FALSE),"")</f>
        <v/>
      </c>
      <c r="D188" s="20" t="str">
        <f>IFERROR(VLOOKUP(E188,Rec.!B:H,6,FALSE),"")</f>
        <v/>
      </c>
      <c r="E188" s="20" t="str">
        <f>IFERROR(VLOOKUP(ROW()-8,Q2.SL!B:Q,6,FALSE),"")</f>
        <v/>
      </c>
      <c r="F188" s="20" t="str">
        <f>VLOOKUP(E188,Q2.SL!G:O,6,FALSE)</f>
        <v/>
      </c>
      <c r="G188" s="39" t="str">
        <f>IF(ROW()-8&gt;Inf.!$I$10,"",VLOOKUP(E188,Q2.SL!G:O,4,FALSE))</f>
        <v/>
      </c>
      <c r="H188" s="20" t="str">
        <f>IF(ROW()-8&gt;Inf.!$I$10,"",VLOOKUP(E188,Q2.SL!G:O,5,FALSE))</f>
        <v/>
      </c>
      <c r="I188" s="58"/>
      <c r="J188" t="str">
        <f t="shared" ca="1" si="2"/>
        <v/>
      </c>
    </row>
    <row r="189" spans="1:10" ht="21.95" customHeight="1">
      <c r="A189" s="20" t="str">
        <f>VLOOKUP(E189,Q2.SL!G:O,8,FALSE)</f>
        <v/>
      </c>
      <c r="B189" s="21" t="str">
        <f>IFERROR(VLOOKUP(E189,Rec.!B:H,4,FALSE),"")</f>
        <v/>
      </c>
      <c r="C189" s="21" t="str">
        <f>IFERROR(VLOOKUP(E189,Rec.!B:H,5,FALSE),"")</f>
        <v/>
      </c>
      <c r="D189" s="20" t="str">
        <f>IFERROR(VLOOKUP(E189,Rec.!B:H,6,FALSE),"")</f>
        <v/>
      </c>
      <c r="E189" s="20" t="str">
        <f>IFERROR(VLOOKUP(ROW()-8,Q2.SL!B:Q,6,FALSE),"")</f>
        <v/>
      </c>
      <c r="F189" s="20" t="str">
        <f>VLOOKUP(E189,Q2.SL!G:O,6,FALSE)</f>
        <v/>
      </c>
      <c r="G189" s="39" t="str">
        <f>IF(ROW()-8&gt;Inf.!$I$10,"",VLOOKUP(E189,Q2.SL!G:O,4,FALSE))</f>
        <v/>
      </c>
      <c r="H189" s="20" t="str">
        <f>IF(ROW()-8&gt;Inf.!$I$10,"",VLOOKUP(E189,Q2.SL!G:O,5,FALSE))</f>
        <v/>
      </c>
      <c r="I189" s="58"/>
      <c r="J189" t="str">
        <f t="shared" ca="1" si="2"/>
        <v/>
      </c>
    </row>
    <row r="190" spans="1:10" ht="21.95" customHeight="1">
      <c r="A190" s="20" t="str">
        <f>VLOOKUP(E190,Q2.SL!G:O,8,FALSE)</f>
        <v/>
      </c>
      <c r="B190" s="21" t="str">
        <f>IFERROR(VLOOKUP(E190,Rec.!B:H,4,FALSE),"")</f>
        <v/>
      </c>
      <c r="C190" s="21" t="str">
        <f>IFERROR(VLOOKUP(E190,Rec.!B:H,5,FALSE),"")</f>
        <v/>
      </c>
      <c r="D190" s="20" t="str">
        <f>IFERROR(VLOOKUP(E190,Rec.!B:H,6,FALSE),"")</f>
        <v/>
      </c>
      <c r="E190" s="20" t="str">
        <f>IFERROR(VLOOKUP(ROW()-8,Q2.SL!B:Q,6,FALSE),"")</f>
        <v/>
      </c>
      <c r="F190" s="20" t="str">
        <f>VLOOKUP(E190,Q2.SL!G:O,6,FALSE)</f>
        <v/>
      </c>
      <c r="G190" s="39" t="str">
        <f>IF(ROW()-8&gt;Inf.!$I$10,"",VLOOKUP(E190,Q2.SL!G:O,4,FALSE))</f>
        <v/>
      </c>
      <c r="H190" s="20" t="str">
        <f>IF(ROW()-8&gt;Inf.!$I$10,"",VLOOKUP(E190,Q2.SL!G:O,5,FALSE))</f>
        <v/>
      </c>
      <c r="I190" s="58"/>
      <c r="J190" t="str">
        <f t="shared" ca="1" si="2"/>
        <v/>
      </c>
    </row>
    <row r="191" spans="1:10" ht="21.95" customHeight="1">
      <c r="A191" s="20" t="str">
        <f>VLOOKUP(E191,Q2.SL!G:O,8,FALSE)</f>
        <v/>
      </c>
      <c r="B191" s="21" t="str">
        <f>IFERROR(VLOOKUP(E191,Rec.!B:H,4,FALSE),"")</f>
        <v/>
      </c>
      <c r="C191" s="21" t="str">
        <f>IFERROR(VLOOKUP(E191,Rec.!B:H,5,FALSE),"")</f>
        <v/>
      </c>
      <c r="D191" s="20" t="str">
        <f>IFERROR(VLOOKUP(E191,Rec.!B:H,6,FALSE),"")</f>
        <v/>
      </c>
      <c r="E191" s="20" t="str">
        <f>IFERROR(VLOOKUP(ROW()-8,Q2.SL!B:Q,6,FALSE),"")</f>
        <v/>
      </c>
      <c r="F191" s="20" t="str">
        <f>VLOOKUP(E191,Q2.SL!G:O,6,FALSE)</f>
        <v/>
      </c>
      <c r="G191" s="39" t="str">
        <f>IF(ROW()-8&gt;Inf.!$I$10,"",VLOOKUP(E191,Q2.SL!G:O,4,FALSE))</f>
        <v/>
      </c>
      <c r="H191" s="20" t="str">
        <f>IF(ROW()-8&gt;Inf.!$I$10,"",VLOOKUP(E191,Q2.SL!G:O,5,FALSE))</f>
        <v/>
      </c>
      <c r="I191" s="58"/>
      <c r="J191" t="str">
        <f t="shared" ca="1" si="2"/>
        <v/>
      </c>
    </row>
    <row r="192" spans="1:10" ht="21.95" customHeight="1">
      <c r="A192" s="20" t="str">
        <f>VLOOKUP(E192,Q2.SL!G:O,8,FALSE)</f>
        <v/>
      </c>
      <c r="B192" s="21" t="str">
        <f>IFERROR(VLOOKUP(E192,Rec.!B:H,4,FALSE),"")</f>
        <v/>
      </c>
      <c r="C192" s="21" t="str">
        <f>IFERROR(VLOOKUP(E192,Rec.!B:H,5,FALSE),"")</f>
        <v/>
      </c>
      <c r="D192" s="20" t="str">
        <f>IFERROR(VLOOKUP(E192,Rec.!B:H,6,FALSE),"")</f>
        <v/>
      </c>
      <c r="E192" s="20" t="str">
        <f>IFERROR(VLOOKUP(ROW()-8,Q2.SL!B:Q,6,FALSE),"")</f>
        <v/>
      </c>
      <c r="F192" s="20" t="str">
        <f>VLOOKUP(E192,Q2.SL!G:O,6,FALSE)</f>
        <v/>
      </c>
      <c r="G192" s="39" t="str">
        <f>IF(ROW()-8&gt;Inf.!$I$10,"",VLOOKUP(E192,Q2.SL!G:O,4,FALSE))</f>
        <v/>
      </c>
      <c r="H192" s="20" t="str">
        <f>IF(ROW()-8&gt;Inf.!$I$10,"",VLOOKUP(E192,Q2.SL!G:O,5,FALSE))</f>
        <v/>
      </c>
      <c r="I192" s="58"/>
      <c r="J192" t="str">
        <f t="shared" ca="1" si="2"/>
        <v/>
      </c>
    </row>
    <row r="193" spans="1:10" ht="21.95" customHeight="1">
      <c r="A193" s="20" t="str">
        <f>VLOOKUP(E193,Q2.SL!G:O,8,FALSE)</f>
        <v/>
      </c>
      <c r="B193" s="21" t="str">
        <f>IFERROR(VLOOKUP(E193,Rec.!B:H,4,FALSE),"")</f>
        <v/>
      </c>
      <c r="C193" s="21" t="str">
        <f>IFERROR(VLOOKUP(E193,Rec.!B:H,5,FALSE),"")</f>
        <v/>
      </c>
      <c r="D193" s="20" t="str">
        <f>IFERROR(VLOOKUP(E193,Rec.!B:H,6,FALSE),"")</f>
        <v/>
      </c>
      <c r="E193" s="20" t="str">
        <f>IFERROR(VLOOKUP(ROW()-8,Q2.SL!B:Q,6,FALSE),"")</f>
        <v/>
      </c>
      <c r="F193" s="20" t="str">
        <f>VLOOKUP(E193,Q2.SL!G:O,6,FALSE)</f>
        <v/>
      </c>
      <c r="G193" s="39" t="str">
        <f>IF(ROW()-8&gt;Inf.!$I$10,"",VLOOKUP(E193,Q2.SL!G:O,4,FALSE))</f>
        <v/>
      </c>
      <c r="H193" s="20" t="str">
        <f>IF(ROW()-8&gt;Inf.!$I$10,"",VLOOKUP(E193,Q2.SL!G:O,5,FALSE))</f>
        <v/>
      </c>
      <c r="I193" s="58"/>
      <c r="J193" t="str">
        <f t="shared" ca="1" si="2"/>
        <v/>
      </c>
    </row>
    <row r="194" spans="1:10" ht="21.95" customHeight="1">
      <c r="A194" s="20" t="str">
        <f>VLOOKUP(E194,Q2.SL!G:O,8,FALSE)</f>
        <v/>
      </c>
      <c r="B194" s="21" t="str">
        <f>IFERROR(VLOOKUP(E194,Rec.!B:H,4,FALSE),"")</f>
        <v/>
      </c>
      <c r="C194" s="21" t="str">
        <f>IFERROR(VLOOKUP(E194,Rec.!B:H,5,FALSE),"")</f>
        <v/>
      </c>
      <c r="D194" s="20" t="str">
        <f>IFERROR(VLOOKUP(E194,Rec.!B:H,6,FALSE),"")</f>
        <v/>
      </c>
      <c r="E194" s="20" t="str">
        <f>IFERROR(VLOOKUP(ROW()-8,Q2.SL!B:Q,6,FALSE),"")</f>
        <v/>
      </c>
      <c r="F194" s="20" t="str">
        <f>VLOOKUP(E194,Q2.SL!G:O,6,FALSE)</f>
        <v/>
      </c>
      <c r="G194" s="39" t="str">
        <f>IF(ROW()-8&gt;Inf.!$I$10,"",VLOOKUP(E194,Q2.SL!G:O,4,FALSE))</f>
        <v/>
      </c>
      <c r="H194" s="20" t="str">
        <f>IF(ROW()-8&gt;Inf.!$I$10,"",VLOOKUP(E194,Q2.SL!G:O,5,FALSE))</f>
        <v/>
      </c>
      <c r="I194" s="58"/>
      <c r="J194" t="str">
        <f t="shared" ca="1" si="2"/>
        <v/>
      </c>
    </row>
    <row r="195" spans="1:10" ht="21.95" customHeight="1">
      <c r="A195" s="20" t="str">
        <f>VLOOKUP(E195,Q2.SL!G:O,8,FALSE)</f>
        <v/>
      </c>
      <c r="B195" s="21" t="str">
        <f>IFERROR(VLOOKUP(E195,Rec.!B:H,4,FALSE),"")</f>
        <v/>
      </c>
      <c r="C195" s="21" t="str">
        <f>IFERROR(VLOOKUP(E195,Rec.!B:H,5,FALSE),"")</f>
        <v/>
      </c>
      <c r="D195" s="20" t="str">
        <f>IFERROR(VLOOKUP(E195,Rec.!B:H,6,FALSE),"")</f>
        <v/>
      </c>
      <c r="E195" s="20" t="str">
        <f>IFERROR(VLOOKUP(ROW()-8,Q2.SL!B:Q,6,FALSE),"")</f>
        <v/>
      </c>
      <c r="F195" s="20" t="str">
        <f>VLOOKUP(E195,Q2.SL!G:O,6,FALSE)</f>
        <v/>
      </c>
      <c r="G195" s="39" t="str">
        <f>IF(ROW()-8&gt;Inf.!$I$10,"",VLOOKUP(E195,Q2.SL!G:O,4,FALSE))</f>
        <v/>
      </c>
      <c r="H195" s="20" t="str">
        <f>IF(ROW()-8&gt;Inf.!$I$10,"",VLOOKUP(E195,Q2.SL!G:O,5,FALSE))</f>
        <v/>
      </c>
      <c r="I195" s="58"/>
      <c r="J195" t="str">
        <f t="shared" ca="1" si="2"/>
        <v/>
      </c>
    </row>
    <row r="196" spans="1:10" ht="21.95" customHeight="1">
      <c r="A196" s="20" t="str">
        <f>VLOOKUP(E196,Q2.SL!G:O,8,FALSE)</f>
        <v/>
      </c>
      <c r="B196" s="21" t="str">
        <f>IFERROR(VLOOKUP(E196,Rec.!B:H,4,FALSE),"")</f>
        <v/>
      </c>
      <c r="C196" s="21" t="str">
        <f>IFERROR(VLOOKUP(E196,Rec.!B:H,5,FALSE),"")</f>
        <v/>
      </c>
      <c r="D196" s="20" t="str">
        <f>IFERROR(VLOOKUP(E196,Rec.!B:H,6,FALSE),"")</f>
        <v/>
      </c>
      <c r="E196" s="20" t="str">
        <f>IFERROR(VLOOKUP(ROW()-8,Q2.SL!B:Q,6,FALSE),"")</f>
        <v/>
      </c>
      <c r="F196" s="20" t="str">
        <f>VLOOKUP(E196,Q2.SL!G:O,6,FALSE)</f>
        <v/>
      </c>
      <c r="G196" s="39" t="str">
        <f>IF(ROW()-8&gt;Inf.!$I$10,"",VLOOKUP(E196,Q2.SL!G:O,4,FALSE))</f>
        <v/>
      </c>
      <c r="H196" s="20" t="str">
        <f>IF(ROW()-8&gt;Inf.!$I$10,"",VLOOKUP(E196,Q2.SL!G:O,5,FALSE))</f>
        <v/>
      </c>
      <c r="I196" s="58"/>
      <c r="J196" t="str">
        <f t="shared" ca="1" si="2"/>
        <v/>
      </c>
    </row>
    <row r="197" spans="1:10" ht="21.95" customHeight="1">
      <c r="A197" s="20" t="str">
        <f>VLOOKUP(E197,Q2.SL!G:O,8,FALSE)</f>
        <v/>
      </c>
      <c r="B197" s="21" t="str">
        <f>IFERROR(VLOOKUP(E197,Rec.!B:H,4,FALSE),"")</f>
        <v/>
      </c>
      <c r="C197" s="21" t="str">
        <f>IFERROR(VLOOKUP(E197,Rec.!B:H,5,FALSE),"")</f>
        <v/>
      </c>
      <c r="D197" s="20" t="str">
        <f>IFERROR(VLOOKUP(E197,Rec.!B:H,6,FALSE),"")</f>
        <v/>
      </c>
      <c r="E197" s="20" t="str">
        <f>IFERROR(VLOOKUP(ROW()-8,Q2.SL!B:Q,6,FALSE),"")</f>
        <v/>
      </c>
      <c r="F197" s="20" t="str">
        <f>VLOOKUP(E197,Q2.SL!G:O,6,FALSE)</f>
        <v/>
      </c>
      <c r="G197" s="39" t="str">
        <f>IF(ROW()-8&gt;Inf.!$I$10,"",VLOOKUP(E197,Q2.SL!G:O,4,FALSE))</f>
        <v/>
      </c>
      <c r="H197" s="20" t="str">
        <f>IF(ROW()-8&gt;Inf.!$I$10,"",VLOOKUP(E197,Q2.SL!G:O,5,FALSE))</f>
        <v/>
      </c>
      <c r="I197" s="58"/>
      <c r="J197" t="str">
        <f t="shared" ca="1" si="2"/>
        <v/>
      </c>
    </row>
    <row r="198" spans="1:10" ht="21.95" customHeight="1">
      <c r="A198" s="20" t="str">
        <f>VLOOKUP(E198,Q2.SL!G:O,8,FALSE)</f>
        <v/>
      </c>
      <c r="B198" s="21" t="str">
        <f>IFERROR(VLOOKUP(E198,Rec.!B:H,4,FALSE),"")</f>
        <v/>
      </c>
      <c r="C198" s="21" t="str">
        <f>IFERROR(VLOOKUP(E198,Rec.!B:H,5,FALSE),"")</f>
        <v/>
      </c>
      <c r="D198" s="20" t="str">
        <f>IFERROR(VLOOKUP(E198,Rec.!B:H,6,FALSE),"")</f>
        <v/>
      </c>
      <c r="E198" s="20" t="str">
        <f>IFERROR(VLOOKUP(ROW()-8,Q2.SL!B:Q,6,FALSE),"")</f>
        <v/>
      </c>
      <c r="F198" s="20" t="str">
        <f>VLOOKUP(E198,Q2.SL!G:O,6,FALSE)</f>
        <v/>
      </c>
      <c r="G198" s="39" t="str">
        <f>IF(ROW()-8&gt;Inf.!$I$10,"",VLOOKUP(E198,Q2.SL!G:O,4,FALSE))</f>
        <v/>
      </c>
      <c r="H198" s="20" t="str">
        <f>IF(ROW()-8&gt;Inf.!$I$10,"",VLOOKUP(E198,Q2.SL!G:O,5,FALSE))</f>
        <v/>
      </c>
      <c r="I198" s="58"/>
      <c r="J198" t="str">
        <f t="shared" ca="1" si="2"/>
        <v/>
      </c>
    </row>
    <row r="199" spans="1:10" ht="21.95" customHeight="1">
      <c r="A199" s="20" t="str">
        <f>VLOOKUP(E199,Q2.SL!G:O,8,FALSE)</f>
        <v/>
      </c>
      <c r="B199" s="21" t="str">
        <f>IFERROR(VLOOKUP(E199,Rec.!B:H,4,FALSE),"")</f>
        <v/>
      </c>
      <c r="C199" s="21" t="str">
        <f>IFERROR(VLOOKUP(E199,Rec.!B:H,5,FALSE),"")</f>
        <v/>
      </c>
      <c r="D199" s="20" t="str">
        <f>IFERROR(VLOOKUP(E199,Rec.!B:H,6,FALSE),"")</f>
        <v/>
      </c>
      <c r="E199" s="20" t="str">
        <f>IFERROR(VLOOKUP(ROW()-8,Q2.SL!B:Q,6,FALSE),"")</f>
        <v/>
      </c>
      <c r="F199" s="20" t="str">
        <f>VLOOKUP(E199,Q2.SL!G:O,6,FALSE)</f>
        <v/>
      </c>
      <c r="G199" s="39" t="str">
        <f>IF(ROW()-8&gt;Inf.!$I$10,"",VLOOKUP(E199,Q2.SL!G:O,4,FALSE))</f>
        <v/>
      </c>
      <c r="H199" s="20" t="str">
        <f>IF(ROW()-8&gt;Inf.!$I$10,"",VLOOKUP(E199,Q2.SL!G:O,5,FALSE))</f>
        <v/>
      </c>
      <c r="I199" s="58"/>
      <c r="J199" t="str">
        <f t="shared" ca="1" si="2"/>
        <v/>
      </c>
    </row>
    <row r="200" spans="1:10" ht="21.95" customHeight="1">
      <c r="A200" s="20" t="str">
        <f>VLOOKUP(E200,Q2.SL!G:O,8,FALSE)</f>
        <v/>
      </c>
      <c r="B200" s="21" t="str">
        <f>IFERROR(VLOOKUP(E200,Rec.!B:H,4,FALSE),"")</f>
        <v/>
      </c>
      <c r="C200" s="21" t="str">
        <f>IFERROR(VLOOKUP(E200,Rec.!B:H,5,FALSE),"")</f>
        <v/>
      </c>
      <c r="D200" s="20" t="str">
        <f>IFERROR(VLOOKUP(E200,Rec.!B:H,6,FALSE),"")</f>
        <v/>
      </c>
      <c r="E200" s="20" t="str">
        <f>IFERROR(VLOOKUP(ROW()-8,Q2.SL!B:Q,6,FALSE),"")</f>
        <v/>
      </c>
      <c r="F200" s="20" t="str">
        <f>VLOOKUP(E200,Q2.SL!G:O,6,FALSE)</f>
        <v/>
      </c>
      <c r="G200" s="39" t="str">
        <f>IF(ROW()-8&gt;Inf.!$I$10,"",VLOOKUP(E200,Q2.SL!G:O,4,FALSE))</f>
        <v/>
      </c>
      <c r="H200" s="20" t="str">
        <f>IF(ROW()-8&gt;Inf.!$I$10,"",VLOOKUP(E200,Q2.SL!G:O,5,FALSE))</f>
        <v/>
      </c>
      <c r="I200" s="58"/>
      <c r="J200" t="str">
        <f t="shared" ca="1" si="2"/>
        <v/>
      </c>
    </row>
    <row r="201" spans="1:10" ht="21.95" customHeight="1">
      <c r="A201" s="20" t="str">
        <f>VLOOKUP(E201,Q2.SL!G:O,8,FALSE)</f>
        <v/>
      </c>
      <c r="B201" s="21" t="str">
        <f>IFERROR(VLOOKUP(E201,Rec.!B:H,4,FALSE),"")</f>
        <v/>
      </c>
      <c r="C201" s="21" t="str">
        <f>IFERROR(VLOOKUP(E201,Rec.!B:H,5,FALSE),"")</f>
        <v/>
      </c>
      <c r="D201" s="20" t="str">
        <f>IFERROR(VLOOKUP(E201,Rec.!B:H,6,FALSE),"")</f>
        <v/>
      </c>
      <c r="E201" s="20" t="str">
        <f>IFERROR(VLOOKUP(ROW()-8,Q2.SL!B:Q,6,FALSE),"")</f>
        <v/>
      </c>
      <c r="F201" s="20" t="str">
        <f>VLOOKUP(E201,Q2.SL!G:O,6,FALSE)</f>
        <v/>
      </c>
      <c r="G201" s="39" t="str">
        <f>IF(ROW()-8&gt;Inf.!$I$10,"",VLOOKUP(E201,Q2.SL!G:O,4,FALSE))</f>
        <v/>
      </c>
      <c r="H201" s="20" t="str">
        <f>IF(ROW()-8&gt;Inf.!$I$10,"",VLOOKUP(E201,Q2.SL!G:O,5,FALSE))</f>
        <v/>
      </c>
      <c r="I201" s="58"/>
      <c r="J201" t="str">
        <f t="shared" ref="J201:J264" ca="1" si="3">IFERROR(_xlfn.RANK.AVG(A201,A:A,1),"")</f>
        <v/>
      </c>
    </row>
    <row r="202" spans="1:10" ht="21.95" customHeight="1">
      <c r="A202" s="20" t="str">
        <f>VLOOKUP(E202,Q2.SL!G:O,8,FALSE)</f>
        <v/>
      </c>
      <c r="B202" s="21" t="str">
        <f>IFERROR(VLOOKUP(E202,Rec.!B:H,4,FALSE),"")</f>
        <v/>
      </c>
      <c r="C202" s="21" t="str">
        <f>IFERROR(VLOOKUP(E202,Rec.!B:H,5,FALSE),"")</f>
        <v/>
      </c>
      <c r="D202" s="20" t="str">
        <f>IFERROR(VLOOKUP(E202,Rec.!B:H,6,FALSE),"")</f>
        <v/>
      </c>
      <c r="E202" s="20" t="str">
        <f>IFERROR(VLOOKUP(ROW()-8,Q2.SL!B:Q,6,FALSE),"")</f>
        <v/>
      </c>
      <c r="F202" s="20" t="str">
        <f>VLOOKUP(E202,Q2.SL!G:O,6,FALSE)</f>
        <v/>
      </c>
      <c r="G202" s="39" t="str">
        <f>IF(ROW()-8&gt;Inf.!$I$10,"",VLOOKUP(E202,Q2.SL!G:O,4,FALSE))</f>
        <v/>
      </c>
      <c r="H202" s="20" t="str">
        <f>IF(ROW()-8&gt;Inf.!$I$10,"",VLOOKUP(E202,Q2.SL!G:O,5,FALSE))</f>
        <v/>
      </c>
      <c r="I202" s="58"/>
      <c r="J202" t="str">
        <f t="shared" ca="1" si="3"/>
        <v/>
      </c>
    </row>
    <row r="203" spans="1:10" ht="21.95" customHeight="1">
      <c r="A203" s="20" t="str">
        <f>VLOOKUP(E203,Q2.SL!G:O,8,FALSE)</f>
        <v/>
      </c>
      <c r="B203" s="21" t="str">
        <f>IFERROR(VLOOKUP(E203,Rec.!B:H,4,FALSE),"")</f>
        <v/>
      </c>
      <c r="C203" s="21" t="str">
        <f>IFERROR(VLOOKUP(E203,Rec.!B:H,5,FALSE),"")</f>
        <v/>
      </c>
      <c r="D203" s="20" t="str">
        <f>IFERROR(VLOOKUP(E203,Rec.!B:H,6,FALSE),"")</f>
        <v/>
      </c>
      <c r="E203" s="20" t="str">
        <f>IFERROR(VLOOKUP(ROW()-8,Q2.SL!B:Q,6,FALSE),"")</f>
        <v/>
      </c>
      <c r="F203" s="20" t="str">
        <f>VLOOKUP(E203,Q2.SL!G:O,6,FALSE)</f>
        <v/>
      </c>
      <c r="G203" s="39" t="str">
        <f>IF(ROW()-8&gt;Inf.!$I$10,"",VLOOKUP(E203,Q2.SL!G:O,4,FALSE))</f>
        <v/>
      </c>
      <c r="H203" s="20" t="str">
        <f>IF(ROW()-8&gt;Inf.!$I$10,"",VLOOKUP(E203,Q2.SL!G:O,5,FALSE))</f>
        <v/>
      </c>
      <c r="I203" s="58"/>
      <c r="J203" t="str">
        <f t="shared" ca="1" si="3"/>
        <v/>
      </c>
    </row>
    <row r="204" spans="1:10" ht="21.95" customHeight="1">
      <c r="A204" s="20" t="str">
        <f>VLOOKUP(E204,Q2.SL!G:O,8,FALSE)</f>
        <v/>
      </c>
      <c r="B204" s="21" t="str">
        <f>IFERROR(VLOOKUP(E204,Rec.!B:H,4,FALSE),"")</f>
        <v/>
      </c>
      <c r="C204" s="21" t="str">
        <f>IFERROR(VLOOKUP(E204,Rec.!B:H,5,FALSE),"")</f>
        <v/>
      </c>
      <c r="D204" s="20" t="str">
        <f>IFERROR(VLOOKUP(E204,Rec.!B:H,6,FALSE),"")</f>
        <v/>
      </c>
      <c r="E204" s="20" t="str">
        <f>IFERROR(VLOOKUP(ROW()-8,Q2.SL!B:Q,6,FALSE),"")</f>
        <v/>
      </c>
      <c r="F204" s="20" t="str">
        <f>VLOOKUP(E204,Q2.SL!G:O,6,FALSE)</f>
        <v/>
      </c>
      <c r="G204" s="39" t="str">
        <f>IF(ROW()-8&gt;Inf.!$I$10,"",VLOOKUP(E204,Q2.SL!G:O,4,FALSE))</f>
        <v/>
      </c>
      <c r="H204" s="20" t="str">
        <f>IF(ROW()-8&gt;Inf.!$I$10,"",VLOOKUP(E204,Q2.SL!G:O,5,FALSE))</f>
        <v/>
      </c>
      <c r="I204" s="58"/>
      <c r="J204" t="str">
        <f t="shared" ca="1" si="3"/>
        <v/>
      </c>
    </row>
    <row r="205" spans="1:10" ht="21.95" customHeight="1">
      <c r="A205" s="20" t="str">
        <f>VLOOKUP(E205,Q2.SL!G:O,8,FALSE)</f>
        <v/>
      </c>
      <c r="B205" s="21" t="str">
        <f>IFERROR(VLOOKUP(E205,Rec.!B:H,4,FALSE),"")</f>
        <v/>
      </c>
      <c r="C205" s="21" t="str">
        <f>IFERROR(VLOOKUP(E205,Rec.!B:H,5,FALSE),"")</f>
        <v/>
      </c>
      <c r="D205" s="20" t="str">
        <f>IFERROR(VLOOKUP(E205,Rec.!B:H,6,FALSE),"")</f>
        <v/>
      </c>
      <c r="E205" s="20" t="str">
        <f>IFERROR(VLOOKUP(ROW()-8,Q2.SL!B:Q,6,FALSE),"")</f>
        <v/>
      </c>
      <c r="F205" s="20" t="str">
        <f>VLOOKUP(E205,Q2.SL!G:O,6,FALSE)</f>
        <v/>
      </c>
      <c r="G205" s="39" t="str">
        <f>IF(ROW()-8&gt;Inf.!$I$10,"",VLOOKUP(E205,Q2.SL!G:O,4,FALSE))</f>
        <v/>
      </c>
      <c r="H205" s="20" t="str">
        <f>IF(ROW()-8&gt;Inf.!$I$10,"",VLOOKUP(E205,Q2.SL!G:O,5,FALSE))</f>
        <v/>
      </c>
      <c r="I205" s="58"/>
      <c r="J205" t="str">
        <f t="shared" ca="1" si="3"/>
        <v/>
      </c>
    </row>
    <row r="206" spans="1:10" ht="21.95" customHeight="1">
      <c r="A206" s="20" t="str">
        <f>VLOOKUP(E206,Q2.SL!G:O,8,FALSE)</f>
        <v/>
      </c>
      <c r="B206" s="21" t="str">
        <f>IFERROR(VLOOKUP(E206,Rec.!B:H,4,FALSE),"")</f>
        <v/>
      </c>
      <c r="C206" s="21" t="str">
        <f>IFERROR(VLOOKUP(E206,Rec.!B:H,5,FALSE),"")</f>
        <v/>
      </c>
      <c r="D206" s="20" t="str">
        <f>IFERROR(VLOOKUP(E206,Rec.!B:H,6,FALSE),"")</f>
        <v/>
      </c>
      <c r="E206" s="20" t="str">
        <f>IFERROR(VLOOKUP(ROW()-8,Q2.SL!B:Q,6,FALSE),"")</f>
        <v/>
      </c>
      <c r="F206" s="20" t="str">
        <f>VLOOKUP(E206,Q2.SL!G:O,6,FALSE)</f>
        <v/>
      </c>
      <c r="G206" s="39" t="str">
        <f>IF(ROW()-8&gt;Inf.!$I$10,"",VLOOKUP(E206,Q2.SL!G:O,4,FALSE))</f>
        <v/>
      </c>
      <c r="H206" s="20" t="str">
        <f>IF(ROW()-8&gt;Inf.!$I$10,"",VLOOKUP(E206,Q2.SL!G:O,5,FALSE))</f>
        <v/>
      </c>
      <c r="I206" s="58"/>
      <c r="J206" t="str">
        <f t="shared" ca="1" si="3"/>
        <v/>
      </c>
    </row>
    <row r="207" spans="1:10" ht="21.95" customHeight="1">
      <c r="A207" s="20" t="str">
        <f>VLOOKUP(E207,Q2.SL!G:O,8,FALSE)</f>
        <v/>
      </c>
      <c r="B207" s="21" t="str">
        <f>IFERROR(VLOOKUP(E207,Rec.!B:H,4,FALSE),"")</f>
        <v/>
      </c>
      <c r="C207" s="21" t="str">
        <f>IFERROR(VLOOKUP(E207,Rec.!B:H,5,FALSE),"")</f>
        <v/>
      </c>
      <c r="D207" s="20" t="str">
        <f>IFERROR(VLOOKUP(E207,Rec.!B:H,6,FALSE),"")</f>
        <v/>
      </c>
      <c r="E207" s="20" t="str">
        <f>IFERROR(VLOOKUP(ROW()-8,Q2.SL!B:Q,6,FALSE),"")</f>
        <v/>
      </c>
      <c r="F207" s="20" t="str">
        <f>VLOOKUP(E207,Q2.SL!G:O,6,FALSE)</f>
        <v/>
      </c>
      <c r="G207" s="39" t="str">
        <f>IF(ROW()-8&gt;Inf.!$I$10,"",VLOOKUP(E207,Q2.SL!G:O,4,FALSE))</f>
        <v/>
      </c>
      <c r="H207" s="20" t="str">
        <f>IF(ROW()-8&gt;Inf.!$I$10,"",VLOOKUP(E207,Q2.SL!G:O,5,FALSE))</f>
        <v/>
      </c>
      <c r="I207" s="58"/>
      <c r="J207" t="str">
        <f t="shared" ca="1" si="3"/>
        <v/>
      </c>
    </row>
    <row r="208" spans="1:10" ht="21.95" customHeight="1">
      <c r="A208" s="20" t="str">
        <f>VLOOKUP(E208,Q2.SL!G:O,8,FALSE)</f>
        <v/>
      </c>
      <c r="B208" s="21" t="str">
        <f>IFERROR(VLOOKUP(E208,Rec.!B:H,4,FALSE),"")</f>
        <v/>
      </c>
      <c r="C208" s="21" t="str">
        <f>IFERROR(VLOOKUP(E208,Rec.!B:H,5,FALSE),"")</f>
        <v/>
      </c>
      <c r="D208" s="20" t="str">
        <f>IFERROR(VLOOKUP(E208,Rec.!B:H,6,FALSE),"")</f>
        <v/>
      </c>
      <c r="E208" s="20" t="str">
        <f>IFERROR(VLOOKUP(ROW()-8,Q2.SL!B:Q,6,FALSE),"")</f>
        <v/>
      </c>
      <c r="F208" s="20" t="str">
        <f>VLOOKUP(E208,Q2.SL!G:O,6,FALSE)</f>
        <v/>
      </c>
      <c r="G208" s="39" t="str">
        <f>IF(ROW()-8&gt;Inf.!$I$10,"",VLOOKUP(E208,Q2.SL!G:O,4,FALSE))</f>
        <v/>
      </c>
      <c r="H208" s="20" t="str">
        <f>IF(ROW()-8&gt;Inf.!$I$10,"",VLOOKUP(E208,Q2.SL!G:O,5,FALSE))</f>
        <v/>
      </c>
      <c r="I208" s="58"/>
      <c r="J208" t="str">
        <f t="shared" ca="1" si="3"/>
        <v/>
      </c>
    </row>
    <row r="209" spans="1:10" ht="21.95" customHeight="1">
      <c r="A209" s="20" t="str">
        <f>VLOOKUP(E209,Q2.SL!G:O,8,FALSE)</f>
        <v/>
      </c>
      <c r="B209" s="21" t="str">
        <f>IFERROR(VLOOKUP(E209,Rec.!B:H,4,FALSE),"")</f>
        <v/>
      </c>
      <c r="C209" s="21" t="str">
        <f>IFERROR(VLOOKUP(E209,Rec.!B:H,5,FALSE),"")</f>
        <v/>
      </c>
      <c r="D209" s="20" t="str">
        <f>IFERROR(VLOOKUP(E209,Rec.!B:H,6,FALSE),"")</f>
        <v/>
      </c>
      <c r="E209" s="20" t="str">
        <f>IFERROR(VLOOKUP(ROW()-8,Q2.SL!B:Q,6,FALSE),"")</f>
        <v/>
      </c>
      <c r="F209" s="20" t="str">
        <f>VLOOKUP(E209,Q2.SL!G:O,6,FALSE)</f>
        <v/>
      </c>
      <c r="G209" s="39" t="str">
        <f>IF(ROW()-8&gt;Inf.!$I$10,"",VLOOKUP(E209,Q2.SL!G:O,4,FALSE))</f>
        <v/>
      </c>
      <c r="H209" s="20" t="str">
        <f>IF(ROW()-8&gt;Inf.!$I$10,"",VLOOKUP(E209,Q2.SL!G:O,5,FALSE))</f>
        <v/>
      </c>
      <c r="I209" s="58"/>
      <c r="J209" t="str">
        <f t="shared" ca="1" si="3"/>
        <v/>
      </c>
    </row>
    <row r="210" spans="1:10" ht="21.95" customHeight="1">
      <c r="A210" s="20" t="str">
        <f>VLOOKUP(E210,Q2.SL!G:O,8,FALSE)</f>
        <v/>
      </c>
      <c r="B210" s="21" t="str">
        <f>IFERROR(VLOOKUP(E210,Rec.!B:H,4,FALSE),"")</f>
        <v/>
      </c>
      <c r="C210" s="21" t="str">
        <f>IFERROR(VLOOKUP(E210,Rec.!B:H,5,FALSE),"")</f>
        <v/>
      </c>
      <c r="D210" s="20" t="str">
        <f>IFERROR(VLOOKUP(E210,Rec.!B:H,6,FALSE),"")</f>
        <v/>
      </c>
      <c r="E210" s="20" t="str">
        <f>IFERROR(VLOOKUP(ROW()-8,Q2.SL!B:Q,6,FALSE),"")</f>
        <v/>
      </c>
      <c r="F210" s="20" t="str">
        <f>VLOOKUP(E210,Q2.SL!G:O,6,FALSE)</f>
        <v/>
      </c>
      <c r="G210" s="39" t="str">
        <f>IF(ROW()-8&gt;Inf.!$I$10,"",VLOOKUP(E210,Q2.SL!G:O,4,FALSE))</f>
        <v/>
      </c>
      <c r="H210" s="20" t="str">
        <f>IF(ROW()-8&gt;Inf.!$I$10,"",VLOOKUP(E210,Q2.SL!G:O,5,FALSE))</f>
        <v/>
      </c>
      <c r="I210" s="58"/>
      <c r="J210" t="str">
        <f t="shared" ca="1" si="3"/>
        <v/>
      </c>
    </row>
    <row r="211" spans="1:10" ht="21.95" customHeight="1">
      <c r="A211" s="20" t="str">
        <f>VLOOKUP(E211,Q2.SL!G:O,8,FALSE)</f>
        <v/>
      </c>
      <c r="B211" s="21" t="str">
        <f>IFERROR(VLOOKUP(E211,Rec.!B:H,4,FALSE),"")</f>
        <v/>
      </c>
      <c r="C211" s="21" t="str">
        <f>IFERROR(VLOOKUP(E211,Rec.!B:H,5,FALSE),"")</f>
        <v/>
      </c>
      <c r="D211" s="20" t="str">
        <f>IFERROR(VLOOKUP(E211,Rec.!B:H,6,FALSE),"")</f>
        <v/>
      </c>
      <c r="E211" s="20" t="str">
        <f>IFERROR(VLOOKUP(ROW()-8,Q2.SL!B:Q,6,FALSE),"")</f>
        <v/>
      </c>
      <c r="F211" s="20" t="str">
        <f>VLOOKUP(E211,Q2.SL!G:O,6,FALSE)</f>
        <v/>
      </c>
      <c r="G211" s="39" t="str">
        <f>IF(ROW()-8&gt;Inf.!$I$10,"",VLOOKUP(E211,Q2.SL!G:O,4,FALSE))</f>
        <v/>
      </c>
      <c r="H211" s="20" t="str">
        <f>IF(ROW()-8&gt;Inf.!$I$10,"",VLOOKUP(E211,Q2.SL!G:O,5,FALSE))</f>
        <v/>
      </c>
      <c r="I211" s="58"/>
      <c r="J211" t="str">
        <f t="shared" ca="1" si="3"/>
        <v/>
      </c>
    </row>
    <row r="212" spans="1:10" ht="21.95" customHeight="1">
      <c r="A212" s="20" t="str">
        <f>VLOOKUP(E212,Q2.SL!G:O,8,FALSE)</f>
        <v/>
      </c>
      <c r="B212" s="21" t="str">
        <f>IFERROR(VLOOKUP(E212,Rec.!B:H,4,FALSE),"")</f>
        <v/>
      </c>
      <c r="C212" s="21" t="str">
        <f>IFERROR(VLOOKUP(E212,Rec.!B:H,5,FALSE),"")</f>
        <v/>
      </c>
      <c r="D212" s="20" t="str">
        <f>IFERROR(VLOOKUP(E212,Rec.!B:H,6,FALSE),"")</f>
        <v/>
      </c>
      <c r="E212" s="20" t="str">
        <f>IFERROR(VLOOKUP(ROW()-8,Q2.SL!B:Q,6,FALSE),"")</f>
        <v/>
      </c>
      <c r="F212" s="20" t="str">
        <f>VLOOKUP(E212,Q2.SL!G:O,6,FALSE)</f>
        <v/>
      </c>
      <c r="G212" s="39" t="str">
        <f>IF(ROW()-8&gt;Inf.!$I$10,"",VLOOKUP(E212,Q2.SL!G:O,4,FALSE))</f>
        <v/>
      </c>
      <c r="H212" s="20" t="str">
        <f>IF(ROW()-8&gt;Inf.!$I$10,"",VLOOKUP(E212,Q2.SL!G:O,5,FALSE))</f>
        <v/>
      </c>
      <c r="I212" s="58"/>
      <c r="J212" t="str">
        <f t="shared" ca="1" si="3"/>
        <v/>
      </c>
    </row>
    <row r="213" spans="1:10" ht="21.95" customHeight="1">
      <c r="A213" s="20" t="str">
        <f>VLOOKUP(E213,Q2.SL!G:O,8,FALSE)</f>
        <v/>
      </c>
      <c r="B213" s="21" t="str">
        <f>IFERROR(VLOOKUP(E213,Rec.!B:H,4,FALSE),"")</f>
        <v/>
      </c>
      <c r="C213" s="21" t="str">
        <f>IFERROR(VLOOKUP(E213,Rec.!B:H,5,FALSE),"")</f>
        <v/>
      </c>
      <c r="D213" s="20" t="str">
        <f>IFERROR(VLOOKUP(E213,Rec.!B:H,6,FALSE),"")</f>
        <v/>
      </c>
      <c r="E213" s="20" t="str">
        <f>IFERROR(VLOOKUP(ROW()-8,Q2.SL!B:Q,6,FALSE),"")</f>
        <v/>
      </c>
      <c r="F213" s="20" t="str">
        <f>VLOOKUP(E213,Q2.SL!G:O,6,FALSE)</f>
        <v/>
      </c>
      <c r="G213" s="39" t="str">
        <f>IF(ROW()-8&gt;Inf.!$I$10,"",VLOOKUP(E213,Q2.SL!G:O,4,FALSE))</f>
        <v/>
      </c>
      <c r="H213" s="20" t="str">
        <f>IF(ROW()-8&gt;Inf.!$I$10,"",VLOOKUP(E213,Q2.SL!G:O,5,FALSE))</f>
        <v/>
      </c>
      <c r="I213" s="58"/>
      <c r="J213" t="str">
        <f t="shared" ca="1" si="3"/>
        <v/>
      </c>
    </row>
    <row r="214" spans="1:10" ht="21.95" customHeight="1">
      <c r="A214" s="20" t="str">
        <f>VLOOKUP(E214,Q2.SL!G:O,8,FALSE)</f>
        <v/>
      </c>
      <c r="B214" s="21" t="str">
        <f>IFERROR(VLOOKUP(E214,Rec.!B:H,4,FALSE),"")</f>
        <v/>
      </c>
      <c r="C214" s="21" t="str">
        <f>IFERROR(VLOOKUP(E214,Rec.!B:H,5,FALSE),"")</f>
        <v/>
      </c>
      <c r="D214" s="20" t="str">
        <f>IFERROR(VLOOKUP(E214,Rec.!B:H,6,FALSE),"")</f>
        <v/>
      </c>
      <c r="E214" s="20" t="str">
        <f>IFERROR(VLOOKUP(ROW()-8,Q2.SL!B:Q,6,FALSE),"")</f>
        <v/>
      </c>
      <c r="F214" s="20" t="str">
        <f>VLOOKUP(E214,Q2.SL!G:O,6,FALSE)</f>
        <v/>
      </c>
      <c r="G214" s="39" t="str">
        <f>IF(ROW()-8&gt;Inf.!$I$10,"",VLOOKUP(E214,Q2.SL!G:O,4,FALSE))</f>
        <v/>
      </c>
      <c r="H214" s="20" t="str">
        <f>IF(ROW()-8&gt;Inf.!$I$10,"",VLOOKUP(E214,Q2.SL!G:O,5,FALSE))</f>
        <v/>
      </c>
      <c r="I214" s="58"/>
      <c r="J214" t="str">
        <f t="shared" ca="1" si="3"/>
        <v/>
      </c>
    </row>
    <row r="215" spans="1:10" ht="21.95" customHeight="1">
      <c r="A215" s="20" t="str">
        <f>VLOOKUP(E215,Q2.SL!G:O,8,FALSE)</f>
        <v/>
      </c>
      <c r="B215" s="21" t="str">
        <f>IFERROR(VLOOKUP(E215,Rec.!B:H,4,FALSE),"")</f>
        <v/>
      </c>
      <c r="C215" s="21" t="str">
        <f>IFERROR(VLOOKUP(E215,Rec.!B:H,5,FALSE),"")</f>
        <v/>
      </c>
      <c r="D215" s="20" t="str">
        <f>IFERROR(VLOOKUP(E215,Rec.!B:H,6,FALSE),"")</f>
        <v/>
      </c>
      <c r="E215" s="20" t="str">
        <f>IFERROR(VLOOKUP(ROW()-8,Q2.SL!B:Q,6,FALSE),"")</f>
        <v/>
      </c>
      <c r="F215" s="20" t="str">
        <f>VLOOKUP(E215,Q2.SL!G:O,6,FALSE)</f>
        <v/>
      </c>
      <c r="G215" s="39" t="str">
        <f>IF(ROW()-8&gt;Inf.!$I$10,"",VLOOKUP(E215,Q2.SL!G:O,4,FALSE))</f>
        <v/>
      </c>
      <c r="H215" s="20" t="str">
        <f>IF(ROW()-8&gt;Inf.!$I$10,"",VLOOKUP(E215,Q2.SL!G:O,5,FALSE))</f>
        <v/>
      </c>
      <c r="I215" s="58"/>
      <c r="J215" t="str">
        <f t="shared" ca="1" si="3"/>
        <v/>
      </c>
    </row>
    <row r="216" spans="1:10" ht="21.95" customHeight="1">
      <c r="A216" s="20" t="str">
        <f>VLOOKUP(E216,Q2.SL!G:O,8,FALSE)</f>
        <v/>
      </c>
      <c r="B216" s="21" t="str">
        <f>IFERROR(VLOOKUP(E216,Rec.!B:H,4,FALSE),"")</f>
        <v/>
      </c>
      <c r="C216" s="21" t="str">
        <f>IFERROR(VLOOKUP(E216,Rec.!B:H,5,FALSE),"")</f>
        <v/>
      </c>
      <c r="D216" s="20" t="str">
        <f>IFERROR(VLOOKUP(E216,Rec.!B:H,6,FALSE),"")</f>
        <v/>
      </c>
      <c r="E216" s="20" t="str">
        <f>IFERROR(VLOOKUP(ROW()-8,Q2.SL!B:Q,6,FALSE),"")</f>
        <v/>
      </c>
      <c r="F216" s="20" t="str">
        <f>VLOOKUP(E216,Q2.SL!G:O,6,FALSE)</f>
        <v/>
      </c>
      <c r="G216" s="39" t="str">
        <f>IF(ROW()-8&gt;Inf.!$I$10,"",VLOOKUP(E216,Q2.SL!G:O,4,FALSE))</f>
        <v/>
      </c>
      <c r="H216" s="20" t="str">
        <f>IF(ROW()-8&gt;Inf.!$I$10,"",VLOOKUP(E216,Q2.SL!G:O,5,FALSE))</f>
        <v/>
      </c>
      <c r="I216" s="58"/>
      <c r="J216" t="str">
        <f t="shared" ca="1" si="3"/>
        <v/>
      </c>
    </row>
    <row r="217" spans="1:10" ht="21.95" customHeight="1">
      <c r="A217" s="20" t="str">
        <f>VLOOKUP(E217,Q2.SL!G:O,8,FALSE)</f>
        <v/>
      </c>
      <c r="B217" s="21" t="str">
        <f>IFERROR(VLOOKUP(E217,Rec.!B:H,4,FALSE),"")</f>
        <v/>
      </c>
      <c r="C217" s="21" t="str">
        <f>IFERROR(VLOOKUP(E217,Rec.!B:H,5,FALSE),"")</f>
        <v/>
      </c>
      <c r="D217" s="20" t="str">
        <f>IFERROR(VLOOKUP(E217,Rec.!B:H,6,FALSE),"")</f>
        <v/>
      </c>
      <c r="E217" s="20" t="str">
        <f>IFERROR(VLOOKUP(ROW()-8,Q2.SL!B:Q,6,FALSE),"")</f>
        <v/>
      </c>
      <c r="F217" s="20" t="str">
        <f>VLOOKUP(E217,Q2.SL!G:O,6,FALSE)</f>
        <v/>
      </c>
      <c r="G217" s="39" t="str">
        <f>IF(ROW()-8&gt;Inf.!$I$10,"",VLOOKUP(E217,Q2.SL!G:O,4,FALSE))</f>
        <v/>
      </c>
      <c r="H217" s="20" t="str">
        <f>IF(ROW()-8&gt;Inf.!$I$10,"",VLOOKUP(E217,Q2.SL!G:O,5,FALSE))</f>
        <v/>
      </c>
      <c r="I217" s="58"/>
      <c r="J217" t="str">
        <f t="shared" ca="1" si="3"/>
        <v/>
      </c>
    </row>
    <row r="218" spans="1:10" ht="21.95" customHeight="1">
      <c r="A218" s="20" t="str">
        <f>VLOOKUP(E218,Q2.SL!G:O,8,FALSE)</f>
        <v/>
      </c>
      <c r="B218" s="21" t="str">
        <f>IFERROR(VLOOKUP(E218,Rec.!B:H,4,FALSE),"")</f>
        <v/>
      </c>
      <c r="C218" s="21" t="str">
        <f>IFERROR(VLOOKUP(E218,Rec.!B:H,5,FALSE),"")</f>
        <v/>
      </c>
      <c r="D218" s="20" t="str">
        <f>IFERROR(VLOOKUP(E218,Rec.!B:H,6,FALSE),"")</f>
        <v/>
      </c>
      <c r="E218" s="20" t="str">
        <f>IFERROR(VLOOKUP(ROW()-8,Q2.SL!B:Q,6,FALSE),"")</f>
        <v/>
      </c>
      <c r="F218" s="20" t="str">
        <f>VLOOKUP(E218,Q2.SL!G:O,6,FALSE)</f>
        <v/>
      </c>
      <c r="G218" s="39" t="str">
        <f>IF(ROW()-8&gt;Inf.!$I$10,"",VLOOKUP(E218,Q2.SL!G:O,4,FALSE))</f>
        <v/>
      </c>
      <c r="H218" s="20" t="str">
        <f>IF(ROW()-8&gt;Inf.!$I$10,"",VLOOKUP(E218,Q2.SL!G:O,5,FALSE))</f>
        <v/>
      </c>
      <c r="I218" s="58"/>
      <c r="J218" t="str">
        <f t="shared" ca="1" si="3"/>
        <v/>
      </c>
    </row>
    <row r="219" spans="1:10" ht="21.95" customHeight="1">
      <c r="A219" s="20" t="str">
        <f>VLOOKUP(E219,Q2.SL!G:O,8,FALSE)</f>
        <v/>
      </c>
      <c r="B219" s="21" t="str">
        <f>IFERROR(VLOOKUP(E219,Rec.!B:H,4,FALSE),"")</f>
        <v/>
      </c>
      <c r="C219" s="21" t="str">
        <f>IFERROR(VLOOKUP(E219,Rec.!B:H,5,FALSE),"")</f>
        <v/>
      </c>
      <c r="D219" s="20" t="str">
        <f>IFERROR(VLOOKUP(E219,Rec.!B:H,6,FALSE),"")</f>
        <v/>
      </c>
      <c r="E219" s="20" t="str">
        <f>IFERROR(VLOOKUP(ROW()-8,Q2.SL!B:Q,6,FALSE),"")</f>
        <v/>
      </c>
      <c r="F219" s="20" t="str">
        <f>VLOOKUP(E219,Q2.SL!G:O,6,FALSE)</f>
        <v/>
      </c>
      <c r="G219" s="39" t="str">
        <f>IF(ROW()-8&gt;Inf.!$I$10,"",VLOOKUP(E219,Q2.SL!G:O,4,FALSE))</f>
        <v/>
      </c>
      <c r="H219" s="20" t="str">
        <f>IF(ROW()-8&gt;Inf.!$I$10,"",VLOOKUP(E219,Q2.SL!G:O,5,FALSE))</f>
        <v/>
      </c>
      <c r="I219" s="58"/>
      <c r="J219" t="str">
        <f t="shared" ca="1" si="3"/>
        <v/>
      </c>
    </row>
    <row r="220" spans="1:10" ht="21.95" customHeight="1">
      <c r="A220" s="20" t="str">
        <f>VLOOKUP(E220,Q2.SL!G:O,8,FALSE)</f>
        <v/>
      </c>
      <c r="B220" s="21" t="str">
        <f>IFERROR(VLOOKUP(E220,Rec.!B:H,4,FALSE),"")</f>
        <v/>
      </c>
      <c r="C220" s="21" t="str">
        <f>IFERROR(VLOOKUP(E220,Rec.!B:H,5,FALSE),"")</f>
        <v/>
      </c>
      <c r="D220" s="20" t="str">
        <f>IFERROR(VLOOKUP(E220,Rec.!B:H,6,FALSE),"")</f>
        <v/>
      </c>
      <c r="E220" s="20" t="str">
        <f>IFERROR(VLOOKUP(ROW()-8,Q2.SL!B:Q,6,FALSE),"")</f>
        <v/>
      </c>
      <c r="F220" s="20" t="str">
        <f>VLOOKUP(E220,Q2.SL!G:O,6,FALSE)</f>
        <v/>
      </c>
      <c r="G220" s="39" t="str">
        <f>IF(ROW()-8&gt;Inf.!$I$10,"",VLOOKUP(E220,Q2.SL!G:O,4,FALSE))</f>
        <v/>
      </c>
      <c r="H220" s="20" t="str">
        <f>IF(ROW()-8&gt;Inf.!$I$10,"",VLOOKUP(E220,Q2.SL!G:O,5,FALSE))</f>
        <v/>
      </c>
      <c r="I220" s="58"/>
      <c r="J220" t="str">
        <f t="shared" ca="1" si="3"/>
        <v/>
      </c>
    </row>
    <row r="221" spans="1:10" ht="21.95" customHeight="1">
      <c r="A221" s="20" t="str">
        <f>VLOOKUP(E221,Q2.SL!G:O,8,FALSE)</f>
        <v/>
      </c>
      <c r="B221" s="21" t="str">
        <f>IFERROR(VLOOKUP(E221,Rec.!B:H,4,FALSE),"")</f>
        <v/>
      </c>
      <c r="C221" s="21" t="str">
        <f>IFERROR(VLOOKUP(E221,Rec.!B:H,5,FALSE),"")</f>
        <v/>
      </c>
      <c r="D221" s="20" t="str">
        <f>IFERROR(VLOOKUP(E221,Rec.!B:H,6,FALSE),"")</f>
        <v/>
      </c>
      <c r="E221" s="20" t="str">
        <f>IFERROR(VLOOKUP(ROW()-8,Q2.SL!B:Q,6,FALSE),"")</f>
        <v/>
      </c>
      <c r="F221" s="20" t="str">
        <f>VLOOKUP(E221,Q2.SL!G:O,6,FALSE)</f>
        <v/>
      </c>
      <c r="G221" s="39" t="str">
        <f>IF(ROW()-8&gt;Inf.!$I$10,"",VLOOKUP(E221,Q2.SL!G:O,4,FALSE))</f>
        <v/>
      </c>
      <c r="H221" s="20" t="str">
        <f>IF(ROW()-8&gt;Inf.!$I$10,"",VLOOKUP(E221,Q2.SL!G:O,5,FALSE))</f>
        <v/>
      </c>
      <c r="I221" s="58"/>
      <c r="J221" t="str">
        <f t="shared" ca="1" si="3"/>
        <v/>
      </c>
    </row>
    <row r="222" spans="1:10" ht="21.95" customHeight="1">
      <c r="A222" s="20" t="str">
        <f>VLOOKUP(E222,Q2.SL!G:O,8,FALSE)</f>
        <v/>
      </c>
      <c r="B222" s="21" t="str">
        <f>IFERROR(VLOOKUP(E222,Rec.!B:H,4,FALSE),"")</f>
        <v/>
      </c>
      <c r="C222" s="21" t="str">
        <f>IFERROR(VLOOKUP(E222,Rec.!B:H,5,FALSE),"")</f>
        <v/>
      </c>
      <c r="D222" s="20" t="str">
        <f>IFERROR(VLOOKUP(E222,Rec.!B:H,6,FALSE),"")</f>
        <v/>
      </c>
      <c r="E222" s="20" t="str">
        <f>IFERROR(VLOOKUP(ROW()-8,Q2.SL!B:Q,6,FALSE),"")</f>
        <v/>
      </c>
      <c r="F222" s="20" t="str">
        <f>VLOOKUP(E222,Q2.SL!G:O,6,FALSE)</f>
        <v/>
      </c>
      <c r="G222" s="39" t="str">
        <f>IF(ROW()-8&gt;Inf.!$I$10,"",VLOOKUP(E222,Q2.SL!G:O,4,FALSE))</f>
        <v/>
      </c>
      <c r="H222" s="20" t="str">
        <f>IF(ROW()-8&gt;Inf.!$I$10,"",VLOOKUP(E222,Q2.SL!G:O,5,FALSE))</f>
        <v/>
      </c>
      <c r="I222" s="58"/>
      <c r="J222" t="str">
        <f t="shared" ca="1" si="3"/>
        <v/>
      </c>
    </row>
    <row r="223" spans="1:10" ht="21.95" customHeight="1">
      <c r="A223" s="20" t="str">
        <f>VLOOKUP(E223,Q2.SL!G:O,8,FALSE)</f>
        <v/>
      </c>
      <c r="B223" s="21" t="str">
        <f>IFERROR(VLOOKUP(E223,Rec.!B:H,4,FALSE),"")</f>
        <v/>
      </c>
      <c r="C223" s="21" t="str">
        <f>IFERROR(VLOOKUP(E223,Rec.!B:H,5,FALSE),"")</f>
        <v/>
      </c>
      <c r="D223" s="20" t="str">
        <f>IFERROR(VLOOKUP(E223,Rec.!B:H,6,FALSE),"")</f>
        <v/>
      </c>
      <c r="E223" s="20" t="str">
        <f>IFERROR(VLOOKUP(ROW()-8,Q2.SL!B:Q,6,FALSE),"")</f>
        <v/>
      </c>
      <c r="F223" s="20" t="str">
        <f>VLOOKUP(E223,Q2.SL!G:O,6,FALSE)</f>
        <v/>
      </c>
      <c r="G223" s="39" t="str">
        <f>IF(ROW()-8&gt;Inf.!$I$10,"",VLOOKUP(E223,Q2.SL!G:O,4,FALSE))</f>
        <v/>
      </c>
      <c r="H223" s="20" t="str">
        <f>IF(ROW()-8&gt;Inf.!$I$10,"",VLOOKUP(E223,Q2.SL!G:O,5,FALSE))</f>
        <v/>
      </c>
      <c r="I223" s="58"/>
      <c r="J223" t="str">
        <f t="shared" ca="1" si="3"/>
        <v/>
      </c>
    </row>
    <row r="224" spans="1:10" ht="21.95" customHeight="1">
      <c r="A224" s="20" t="str">
        <f>VLOOKUP(E224,Q2.SL!G:O,8,FALSE)</f>
        <v/>
      </c>
      <c r="B224" s="21" t="str">
        <f>IFERROR(VLOOKUP(E224,Rec.!B:H,4,FALSE),"")</f>
        <v/>
      </c>
      <c r="C224" s="21" t="str">
        <f>IFERROR(VLOOKUP(E224,Rec.!B:H,5,FALSE),"")</f>
        <v/>
      </c>
      <c r="D224" s="20" t="str">
        <f>IFERROR(VLOOKUP(E224,Rec.!B:H,6,FALSE),"")</f>
        <v/>
      </c>
      <c r="E224" s="20" t="str">
        <f>IFERROR(VLOOKUP(ROW()-8,Q2.SL!B:Q,6,FALSE),"")</f>
        <v/>
      </c>
      <c r="F224" s="20" t="str">
        <f>VLOOKUP(E224,Q2.SL!G:O,6,FALSE)</f>
        <v/>
      </c>
      <c r="G224" s="39" t="str">
        <f>IF(ROW()-8&gt;Inf.!$I$10,"",VLOOKUP(E224,Q2.SL!G:O,4,FALSE))</f>
        <v/>
      </c>
      <c r="H224" s="20" t="str">
        <f>IF(ROW()-8&gt;Inf.!$I$10,"",VLOOKUP(E224,Q2.SL!G:O,5,FALSE))</f>
        <v/>
      </c>
      <c r="I224" s="58"/>
      <c r="J224" t="str">
        <f t="shared" ca="1" si="3"/>
        <v/>
      </c>
    </row>
    <row r="225" spans="1:10" ht="21.95" customHeight="1">
      <c r="A225" s="20" t="str">
        <f>VLOOKUP(E225,Q2.SL!G:O,8,FALSE)</f>
        <v/>
      </c>
      <c r="B225" s="21" t="str">
        <f>IFERROR(VLOOKUP(E225,Rec.!B:H,4,FALSE),"")</f>
        <v/>
      </c>
      <c r="C225" s="21" t="str">
        <f>IFERROR(VLOOKUP(E225,Rec.!B:H,5,FALSE),"")</f>
        <v/>
      </c>
      <c r="D225" s="20" t="str">
        <f>IFERROR(VLOOKUP(E225,Rec.!B:H,6,FALSE),"")</f>
        <v/>
      </c>
      <c r="E225" s="20" t="str">
        <f>IFERROR(VLOOKUP(ROW()-8,Q2.SL!B:Q,6,FALSE),"")</f>
        <v/>
      </c>
      <c r="F225" s="20" t="str">
        <f>VLOOKUP(E225,Q2.SL!G:O,6,FALSE)</f>
        <v/>
      </c>
      <c r="G225" s="39" t="str">
        <f>IF(ROW()-8&gt;Inf.!$I$10,"",VLOOKUP(E225,Q2.SL!G:O,4,FALSE))</f>
        <v/>
      </c>
      <c r="H225" s="20" t="str">
        <f>IF(ROW()-8&gt;Inf.!$I$10,"",VLOOKUP(E225,Q2.SL!G:O,5,FALSE))</f>
        <v/>
      </c>
      <c r="I225" s="58"/>
      <c r="J225" t="str">
        <f t="shared" ca="1" si="3"/>
        <v/>
      </c>
    </row>
    <row r="226" spans="1:10" ht="21.95" customHeight="1">
      <c r="A226" s="20" t="str">
        <f>VLOOKUP(E226,Q2.SL!G:O,8,FALSE)</f>
        <v/>
      </c>
      <c r="B226" s="21" t="str">
        <f>IFERROR(VLOOKUP(E226,Rec.!B:H,4,FALSE),"")</f>
        <v/>
      </c>
      <c r="C226" s="21" t="str">
        <f>IFERROR(VLOOKUP(E226,Rec.!B:H,5,FALSE),"")</f>
        <v/>
      </c>
      <c r="D226" s="20" t="str">
        <f>IFERROR(VLOOKUP(E226,Rec.!B:H,6,FALSE),"")</f>
        <v/>
      </c>
      <c r="E226" s="20" t="str">
        <f>IFERROR(VLOOKUP(ROW()-8,Q2.SL!B:Q,6,FALSE),"")</f>
        <v/>
      </c>
      <c r="F226" s="20" t="str">
        <f>VLOOKUP(E226,Q2.SL!G:O,6,FALSE)</f>
        <v/>
      </c>
      <c r="G226" s="39" t="str">
        <f>IF(ROW()-8&gt;Inf.!$I$10,"",VLOOKUP(E226,Q2.SL!G:O,4,FALSE))</f>
        <v/>
      </c>
      <c r="H226" s="20" t="str">
        <f>IF(ROW()-8&gt;Inf.!$I$10,"",VLOOKUP(E226,Q2.SL!G:O,5,FALSE))</f>
        <v/>
      </c>
      <c r="I226" s="58"/>
      <c r="J226" t="str">
        <f t="shared" ca="1" si="3"/>
        <v/>
      </c>
    </row>
    <row r="227" spans="1:10" ht="21.95" customHeight="1">
      <c r="A227" s="20" t="str">
        <f>VLOOKUP(E227,Q2.SL!G:O,8,FALSE)</f>
        <v/>
      </c>
      <c r="B227" s="21" t="str">
        <f>IFERROR(VLOOKUP(E227,Rec.!B:H,4,FALSE),"")</f>
        <v/>
      </c>
      <c r="C227" s="21" t="str">
        <f>IFERROR(VLOOKUP(E227,Rec.!B:H,5,FALSE),"")</f>
        <v/>
      </c>
      <c r="D227" s="20" t="str">
        <f>IFERROR(VLOOKUP(E227,Rec.!B:H,6,FALSE),"")</f>
        <v/>
      </c>
      <c r="E227" s="20" t="str">
        <f>IFERROR(VLOOKUP(ROW()-8,Q2.SL!B:Q,6,FALSE),"")</f>
        <v/>
      </c>
      <c r="F227" s="20" t="str">
        <f>VLOOKUP(E227,Q2.SL!G:O,6,FALSE)</f>
        <v/>
      </c>
      <c r="G227" s="39" t="str">
        <f>IF(ROW()-8&gt;Inf.!$I$10,"",VLOOKUP(E227,Q2.SL!G:O,4,FALSE))</f>
        <v/>
      </c>
      <c r="H227" s="20" t="str">
        <f>IF(ROW()-8&gt;Inf.!$I$10,"",VLOOKUP(E227,Q2.SL!G:O,5,FALSE))</f>
        <v/>
      </c>
      <c r="I227" s="58"/>
      <c r="J227" t="str">
        <f t="shared" ca="1" si="3"/>
        <v/>
      </c>
    </row>
    <row r="228" spans="1:10" ht="21.95" customHeight="1">
      <c r="A228" s="20" t="str">
        <f>VLOOKUP(E228,Q2.SL!G:O,8,FALSE)</f>
        <v/>
      </c>
      <c r="B228" s="21" t="str">
        <f>IFERROR(VLOOKUP(E228,Rec.!B:H,4,FALSE),"")</f>
        <v/>
      </c>
      <c r="C228" s="21" t="str">
        <f>IFERROR(VLOOKUP(E228,Rec.!B:H,5,FALSE),"")</f>
        <v/>
      </c>
      <c r="D228" s="20" t="str">
        <f>IFERROR(VLOOKUP(E228,Rec.!B:H,6,FALSE),"")</f>
        <v/>
      </c>
      <c r="E228" s="20" t="str">
        <f>IFERROR(VLOOKUP(ROW()-8,Q2.SL!B:Q,6,FALSE),"")</f>
        <v/>
      </c>
      <c r="F228" s="20" t="str">
        <f>VLOOKUP(E228,Q2.SL!G:O,6,FALSE)</f>
        <v/>
      </c>
      <c r="G228" s="39" t="str">
        <f>IF(ROW()-8&gt;Inf.!$I$10,"",VLOOKUP(E228,Q2.SL!G:O,4,FALSE))</f>
        <v/>
      </c>
      <c r="H228" s="20" t="str">
        <f>IF(ROW()-8&gt;Inf.!$I$10,"",VLOOKUP(E228,Q2.SL!G:O,5,FALSE))</f>
        <v/>
      </c>
      <c r="I228" s="58"/>
      <c r="J228" t="str">
        <f t="shared" ca="1" si="3"/>
        <v/>
      </c>
    </row>
    <row r="229" spans="1:10" ht="21.95" customHeight="1">
      <c r="A229" s="20" t="str">
        <f>VLOOKUP(E229,Q2.SL!G:O,8,FALSE)</f>
        <v/>
      </c>
      <c r="B229" s="21" t="str">
        <f>IFERROR(VLOOKUP(E229,Rec.!B:H,4,FALSE),"")</f>
        <v/>
      </c>
      <c r="C229" s="21" t="str">
        <f>IFERROR(VLOOKUP(E229,Rec.!B:H,5,FALSE),"")</f>
        <v/>
      </c>
      <c r="D229" s="20" t="str">
        <f>IFERROR(VLOOKUP(E229,Rec.!B:H,6,FALSE),"")</f>
        <v/>
      </c>
      <c r="E229" s="20" t="str">
        <f>IFERROR(VLOOKUP(ROW()-8,Q2.SL!B:Q,6,FALSE),"")</f>
        <v/>
      </c>
      <c r="F229" s="20" t="str">
        <f>VLOOKUP(E229,Q2.SL!G:O,6,FALSE)</f>
        <v/>
      </c>
      <c r="G229" s="39" t="str">
        <f>IF(ROW()-8&gt;Inf.!$I$10,"",VLOOKUP(E229,Q2.SL!G:O,4,FALSE))</f>
        <v/>
      </c>
      <c r="H229" s="20" t="str">
        <f>IF(ROW()-8&gt;Inf.!$I$10,"",VLOOKUP(E229,Q2.SL!G:O,5,FALSE))</f>
        <v/>
      </c>
      <c r="I229" s="58"/>
      <c r="J229" t="str">
        <f t="shared" ca="1" si="3"/>
        <v/>
      </c>
    </row>
    <row r="230" spans="1:10" ht="21.95" customHeight="1">
      <c r="A230" s="20" t="str">
        <f>VLOOKUP(E230,Q2.SL!G:O,8,FALSE)</f>
        <v/>
      </c>
      <c r="B230" s="21" t="str">
        <f>IFERROR(VLOOKUP(E230,Rec.!B:H,4,FALSE),"")</f>
        <v/>
      </c>
      <c r="C230" s="21" t="str">
        <f>IFERROR(VLOOKUP(E230,Rec.!B:H,5,FALSE),"")</f>
        <v/>
      </c>
      <c r="D230" s="20" t="str">
        <f>IFERROR(VLOOKUP(E230,Rec.!B:H,6,FALSE),"")</f>
        <v/>
      </c>
      <c r="E230" s="20" t="str">
        <f>IFERROR(VLOOKUP(ROW()-8,Q2.SL!B:Q,6,FALSE),"")</f>
        <v/>
      </c>
      <c r="F230" s="20" t="str">
        <f>VLOOKUP(E230,Q2.SL!G:O,6,FALSE)</f>
        <v/>
      </c>
      <c r="G230" s="39" t="str">
        <f>IF(ROW()-8&gt;Inf.!$I$10,"",VLOOKUP(E230,Q2.SL!G:O,4,FALSE))</f>
        <v/>
      </c>
      <c r="H230" s="20" t="str">
        <f>IF(ROW()-8&gt;Inf.!$I$10,"",VLOOKUP(E230,Q2.SL!G:O,5,FALSE))</f>
        <v/>
      </c>
      <c r="I230" s="58"/>
      <c r="J230" t="str">
        <f t="shared" ca="1" si="3"/>
        <v/>
      </c>
    </row>
    <row r="231" spans="1:10" ht="21.95" customHeight="1">
      <c r="A231" s="20" t="str">
        <f>VLOOKUP(E231,Q2.SL!G:O,8,FALSE)</f>
        <v/>
      </c>
      <c r="B231" s="21" t="str">
        <f>IFERROR(VLOOKUP(E231,Rec.!B:H,4,FALSE),"")</f>
        <v/>
      </c>
      <c r="C231" s="21" t="str">
        <f>IFERROR(VLOOKUP(E231,Rec.!B:H,5,FALSE),"")</f>
        <v/>
      </c>
      <c r="D231" s="20" t="str">
        <f>IFERROR(VLOOKUP(E231,Rec.!B:H,6,FALSE),"")</f>
        <v/>
      </c>
      <c r="E231" s="20" t="str">
        <f>IFERROR(VLOOKUP(ROW()-8,Q2.SL!B:Q,6,FALSE),"")</f>
        <v/>
      </c>
      <c r="F231" s="20" t="str">
        <f>VLOOKUP(E231,Q2.SL!G:O,6,FALSE)</f>
        <v/>
      </c>
      <c r="G231" s="39" t="str">
        <f>IF(ROW()-8&gt;Inf.!$I$10,"",VLOOKUP(E231,Q2.SL!G:O,4,FALSE))</f>
        <v/>
      </c>
      <c r="H231" s="20" t="str">
        <f>IF(ROW()-8&gt;Inf.!$I$10,"",VLOOKUP(E231,Q2.SL!G:O,5,FALSE))</f>
        <v/>
      </c>
      <c r="I231" s="58"/>
      <c r="J231" t="str">
        <f t="shared" ca="1" si="3"/>
        <v/>
      </c>
    </row>
    <row r="232" spans="1:10" ht="21.95" customHeight="1">
      <c r="A232" s="20" t="str">
        <f>VLOOKUP(E232,Q2.SL!G:O,8,FALSE)</f>
        <v/>
      </c>
      <c r="B232" s="21" t="str">
        <f>IFERROR(VLOOKUP(E232,Rec.!B:H,4,FALSE),"")</f>
        <v/>
      </c>
      <c r="C232" s="21" t="str">
        <f>IFERROR(VLOOKUP(E232,Rec.!B:H,5,FALSE),"")</f>
        <v/>
      </c>
      <c r="D232" s="20" t="str">
        <f>IFERROR(VLOOKUP(E232,Rec.!B:H,6,FALSE),"")</f>
        <v/>
      </c>
      <c r="E232" s="20" t="str">
        <f>IFERROR(VLOOKUP(ROW()-8,Q2.SL!B:Q,6,FALSE),"")</f>
        <v/>
      </c>
      <c r="F232" s="20" t="str">
        <f>VLOOKUP(E232,Q2.SL!G:O,6,FALSE)</f>
        <v/>
      </c>
      <c r="G232" s="39" t="str">
        <f>IF(ROW()-8&gt;Inf.!$I$10,"",VLOOKUP(E232,Q2.SL!G:O,4,FALSE))</f>
        <v/>
      </c>
      <c r="H232" s="20" t="str">
        <f>IF(ROW()-8&gt;Inf.!$I$10,"",VLOOKUP(E232,Q2.SL!G:O,5,FALSE))</f>
        <v/>
      </c>
      <c r="I232" s="58"/>
      <c r="J232" t="str">
        <f t="shared" ca="1" si="3"/>
        <v/>
      </c>
    </row>
    <row r="233" spans="1:10" ht="21.95" customHeight="1">
      <c r="A233" s="20" t="str">
        <f>VLOOKUP(E233,Q2.SL!G:O,8,FALSE)</f>
        <v/>
      </c>
      <c r="B233" s="21" t="str">
        <f>IFERROR(VLOOKUP(E233,Rec.!B:H,4,FALSE),"")</f>
        <v/>
      </c>
      <c r="C233" s="21" t="str">
        <f>IFERROR(VLOOKUP(E233,Rec.!B:H,5,FALSE),"")</f>
        <v/>
      </c>
      <c r="D233" s="20" t="str">
        <f>IFERROR(VLOOKUP(E233,Rec.!B:H,6,FALSE),"")</f>
        <v/>
      </c>
      <c r="E233" s="20" t="str">
        <f>IFERROR(VLOOKUP(ROW()-8,Q2.SL!B:Q,6,FALSE),"")</f>
        <v/>
      </c>
      <c r="F233" s="20" t="str">
        <f>VLOOKUP(E233,Q2.SL!G:O,6,FALSE)</f>
        <v/>
      </c>
      <c r="G233" s="39" t="str">
        <f>IF(ROW()-8&gt;Inf.!$I$10,"",VLOOKUP(E233,Q2.SL!G:O,4,FALSE))</f>
        <v/>
      </c>
      <c r="H233" s="20" t="str">
        <f>IF(ROW()-8&gt;Inf.!$I$10,"",VLOOKUP(E233,Q2.SL!G:O,5,FALSE))</f>
        <v/>
      </c>
      <c r="I233" s="58"/>
      <c r="J233" t="str">
        <f t="shared" ca="1" si="3"/>
        <v/>
      </c>
    </row>
    <row r="234" spans="1:10" ht="21.95" customHeight="1">
      <c r="A234" s="20" t="str">
        <f>VLOOKUP(E234,Q2.SL!G:O,8,FALSE)</f>
        <v/>
      </c>
      <c r="B234" s="21" t="str">
        <f>IFERROR(VLOOKUP(E234,Rec.!B:H,4,FALSE),"")</f>
        <v/>
      </c>
      <c r="C234" s="21" t="str">
        <f>IFERROR(VLOOKUP(E234,Rec.!B:H,5,FALSE),"")</f>
        <v/>
      </c>
      <c r="D234" s="20" t="str">
        <f>IFERROR(VLOOKUP(E234,Rec.!B:H,6,FALSE),"")</f>
        <v/>
      </c>
      <c r="E234" s="20" t="str">
        <f>IFERROR(VLOOKUP(ROW()-8,Q2.SL!B:Q,6,FALSE),"")</f>
        <v/>
      </c>
      <c r="F234" s="20" t="str">
        <f>VLOOKUP(E234,Q2.SL!G:O,6,FALSE)</f>
        <v/>
      </c>
      <c r="G234" s="39" t="str">
        <f>IF(ROW()-8&gt;Inf.!$I$10,"",VLOOKUP(E234,Q2.SL!G:O,4,FALSE))</f>
        <v/>
      </c>
      <c r="H234" s="20" t="str">
        <f>IF(ROW()-8&gt;Inf.!$I$10,"",VLOOKUP(E234,Q2.SL!G:O,5,FALSE))</f>
        <v/>
      </c>
      <c r="I234" s="58"/>
      <c r="J234" t="str">
        <f t="shared" ca="1" si="3"/>
        <v/>
      </c>
    </row>
    <row r="235" spans="1:10" ht="21.95" customHeight="1">
      <c r="A235" s="20" t="str">
        <f>VLOOKUP(E235,Q2.SL!G:O,8,FALSE)</f>
        <v/>
      </c>
      <c r="B235" s="21" t="str">
        <f>IFERROR(VLOOKUP(E235,Rec.!B:H,4,FALSE),"")</f>
        <v/>
      </c>
      <c r="C235" s="21" t="str">
        <f>IFERROR(VLOOKUP(E235,Rec.!B:H,5,FALSE),"")</f>
        <v/>
      </c>
      <c r="D235" s="20" t="str">
        <f>IFERROR(VLOOKUP(E235,Rec.!B:H,6,FALSE),"")</f>
        <v/>
      </c>
      <c r="E235" s="20" t="str">
        <f>IFERROR(VLOOKUP(ROW()-8,Q2.SL!B:Q,6,FALSE),"")</f>
        <v/>
      </c>
      <c r="F235" s="20" t="str">
        <f>VLOOKUP(E235,Q2.SL!G:O,6,FALSE)</f>
        <v/>
      </c>
      <c r="G235" s="39" t="str">
        <f>IF(ROW()-8&gt;Inf.!$I$10,"",VLOOKUP(E235,Q2.SL!G:O,4,FALSE))</f>
        <v/>
      </c>
      <c r="H235" s="20" t="str">
        <f>IF(ROW()-8&gt;Inf.!$I$10,"",VLOOKUP(E235,Q2.SL!G:O,5,FALSE))</f>
        <v/>
      </c>
      <c r="I235" s="58"/>
      <c r="J235" t="str">
        <f t="shared" ca="1" si="3"/>
        <v/>
      </c>
    </row>
    <row r="236" spans="1:10" ht="21.95" customHeight="1">
      <c r="A236" s="20" t="str">
        <f>VLOOKUP(E236,Q2.SL!G:O,8,FALSE)</f>
        <v/>
      </c>
      <c r="B236" s="21" t="str">
        <f>IFERROR(VLOOKUP(E236,Rec.!B:H,4,FALSE),"")</f>
        <v/>
      </c>
      <c r="C236" s="21" t="str">
        <f>IFERROR(VLOOKUP(E236,Rec.!B:H,5,FALSE),"")</f>
        <v/>
      </c>
      <c r="D236" s="20" t="str">
        <f>IFERROR(VLOOKUP(E236,Rec.!B:H,6,FALSE),"")</f>
        <v/>
      </c>
      <c r="E236" s="20" t="str">
        <f>IFERROR(VLOOKUP(ROW()-8,Q2.SL!B:Q,6,FALSE),"")</f>
        <v/>
      </c>
      <c r="F236" s="20" t="str">
        <f>VLOOKUP(E236,Q2.SL!G:O,6,FALSE)</f>
        <v/>
      </c>
      <c r="G236" s="39" t="str">
        <f>IF(ROW()-8&gt;Inf.!$I$10,"",VLOOKUP(E236,Q2.SL!G:O,4,FALSE))</f>
        <v/>
      </c>
      <c r="H236" s="20" t="str">
        <f>IF(ROW()-8&gt;Inf.!$I$10,"",VLOOKUP(E236,Q2.SL!G:O,5,FALSE))</f>
        <v/>
      </c>
      <c r="I236" s="58"/>
      <c r="J236" t="str">
        <f t="shared" ca="1" si="3"/>
        <v/>
      </c>
    </row>
    <row r="237" spans="1:10" ht="21.95" customHeight="1">
      <c r="A237" s="20" t="str">
        <f>VLOOKUP(E237,Q2.SL!G:O,8,FALSE)</f>
        <v/>
      </c>
      <c r="B237" s="21" t="str">
        <f>IFERROR(VLOOKUP(E237,Rec.!B:H,4,FALSE),"")</f>
        <v/>
      </c>
      <c r="C237" s="21" t="str">
        <f>IFERROR(VLOOKUP(E237,Rec.!B:H,5,FALSE),"")</f>
        <v/>
      </c>
      <c r="D237" s="20" t="str">
        <f>IFERROR(VLOOKUP(E237,Rec.!B:H,6,FALSE),"")</f>
        <v/>
      </c>
      <c r="E237" s="20" t="str">
        <f>IFERROR(VLOOKUP(ROW()-8,Q2.SL!B:Q,6,FALSE),"")</f>
        <v/>
      </c>
      <c r="F237" s="20" t="str">
        <f>VLOOKUP(E237,Q2.SL!G:O,6,FALSE)</f>
        <v/>
      </c>
      <c r="G237" s="39" t="str">
        <f>IF(ROW()-8&gt;Inf.!$I$10,"",VLOOKUP(E237,Q2.SL!G:O,4,FALSE))</f>
        <v/>
      </c>
      <c r="H237" s="20" t="str">
        <f>IF(ROW()-8&gt;Inf.!$I$10,"",VLOOKUP(E237,Q2.SL!G:O,5,FALSE))</f>
        <v/>
      </c>
      <c r="I237" s="58"/>
      <c r="J237" t="str">
        <f t="shared" ca="1" si="3"/>
        <v/>
      </c>
    </row>
    <row r="238" spans="1:10" ht="21.95" customHeight="1">
      <c r="A238" s="20" t="str">
        <f>VLOOKUP(E238,Q2.SL!G:O,8,FALSE)</f>
        <v/>
      </c>
      <c r="B238" s="21" t="str">
        <f>IFERROR(VLOOKUP(E238,Rec.!B:H,4,FALSE),"")</f>
        <v/>
      </c>
      <c r="C238" s="21" t="str">
        <f>IFERROR(VLOOKUP(E238,Rec.!B:H,5,FALSE),"")</f>
        <v/>
      </c>
      <c r="D238" s="20" t="str">
        <f>IFERROR(VLOOKUP(E238,Rec.!B:H,6,FALSE),"")</f>
        <v/>
      </c>
      <c r="E238" s="20" t="str">
        <f>IFERROR(VLOOKUP(ROW()-8,Q2.SL!B:Q,6,FALSE),"")</f>
        <v/>
      </c>
      <c r="F238" s="20" t="str">
        <f>VLOOKUP(E238,Q2.SL!G:O,6,FALSE)</f>
        <v/>
      </c>
      <c r="G238" s="39" t="str">
        <f>IF(ROW()-8&gt;Inf.!$I$10,"",VLOOKUP(E238,Q2.SL!G:O,4,FALSE))</f>
        <v/>
      </c>
      <c r="H238" s="20" t="str">
        <f>IF(ROW()-8&gt;Inf.!$I$10,"",VLOOKUP(E238,Q2.SL!G:O,5,FALSE))</f>
        <v/>
      </c>
      <c r="I238" s="58"/>
      <c r="J238" t="str">
        <f t="shared" ca="1" si="3"/>
        <v/>
      </c>
    </row>
    <row r="239" spans="1:10" ht="21.95" customHeight="1">
      <c r="A239" s="20" t="str">
        <f>VLOOKUP(E239,Q2.SL!G:O,8,FALSE)</f>
        <v/>
      </c>
      <c r="B239" s="21" t="str">
        <f>IFERROR(VLOOKUP(E239,Rec.!B:H,4,FALSE),"")</f>
        <v/>
      </c>
      <c r="C239" s="21" t="str">
        <f>IFERROR(VLOOKUP(E239,Rec.!B:H,5,FALSE),"")</f>
        <v/>
      </c>
      <c r="D239" s="20" t="str">
        <f>IFERROR(VLOOKUP(E239,Rec.!B:H,6,FALSE),"")</f>
        <v/>
      </c>
      <c r="E239" s="20" t="str">
        <f>IFERROR(VLOOKUP(ROW()-8,Q2.SL!B:Q,6,FALSE),"")</f>
        <v/>
      </c>
      <c r="F239" s="20" t="str">
        <f>VLOOKUP(E239,Q2.SL!G:O,6,FALSE)</f>
        <v/>
      </c>
      <c r="G239" s="39" t="str">
        <f>IF(ROW()-8&gt;Inf.!$I$10,"",VLOOKUP(E239,Q2.SL!G:O,4,FALSE))</f>
        <v/>
      </c>
      <c r="H239" s="20" t="str">
        <f>IF(ROW()-8&gt;Inf.!$I$10,"",VLOOKUP(E239,Q2.SL!G:O,5,FALSE))</f>
        <v/>
      </c>
      <c r="I239" s="58"/>
      <c r="J239" t="str">
        <f t="shared" ca="1" si="3"/>
        <v/>
      </c>
    </row>
    <row r="240" spans="1:10" ht="21.95" customHeight="1">
      <c r="A240" s="20" t="str">
        <f>VLOOKUP(E240,Q2.SL!G:O,8,FALSE)</f>
        <v/>
      </c>
      <c r="B240" s="21" t="str">
        <f>IFERROR(VLOOKUP(E240,Rec.!B:H,4,FALSE),"")</f>
        <v/>
      </c>
      <c r="C240" s="21" t="str">
        <f>IFERROR(VLOOKUP(E240,Rec.!B:H,5,FALSE),"")</f>
        <v/>
      </c>
      <c r="D240" s="20" t="str">
        <f>IFERROR(VLOOKUP(E240,Rec.!B:H,6,FALSE),"")</f>
        <v/>
      </c>
      <c r="E240" s="20" t="str">
        <f>IFERROR(VLOOKUP(ROW()-8,Q2.SL!B:Q,6,FALSE),"")</f>
        <v/>
      </c>
      <c r="F240" s="20" t="str">
        <f>VLOOKUP(E240,Q2.SL!G:O,6,FALSE)</f>
        <v/>
      </c>
      <c r="G240" s="39" t="str">
        <f>IF(ROW()-8&gt;Inf.!$I$10,"",VLOOKUP(E240,Q2.SL!G:O,4,FALSE))</f>
        <v/>
      </c>
      <c r="H240" s="20" t="str">
        <f>IF(ROW()-8&gt;Inf.!$I$10,"",VLOOKUP(E240,Q2.SL!G:O,5,FALSE))</f>
        <v/>
      </c>
      <c r="I240" s="58"/>
      <c r="J240" t="str">
        <f t="shared" ca="1" si="3"/>
        <v/>
      </c>
    </row>
    <row r="241" spans="1:10" ht="21.95" customHeight="1">
      <c r="A241" s="20" t="str">
        <f>VLOOKUP(E241,Q2.SL!G:O,8,FALSE)</f>
        <v/>
      </c>
      <c r="B241" s="21" t="str">
        <f>IFERROR(VLOOKUP(E241,Rec.!B:H,4,FALSE),"")</f>
        <v/>
      </c>
      <c r="C241" s="21" t="str">
        <f>IFERROR(VLOOKUP(E241,Rec.!B:H,5,FALSE),"")</f>
        <v/>
      </c>
      <c r="D241" s="20" t="str">
        <f>IFERROR(VLOOKUP(E241,Rec.!B:H,6,FALSE),"")</f>
        <v/>
      </c>
      <c r="E241" s="20" t="str">
        <f>IFERROR(VLOOKUP(ROW()-8,Q2.SL!B:Q,6,FALSE),"")</f>
        <v/>
      </c>
      <c r="F241" s="20" t="str">
        <f>VLOOKUP(E241,Q2.SL!G:O,6,FALSE)</f>
        <v/>
      </c>
      <c r="G241" s="39" t="str">
        <f>IF(ROW()-8&gt;Inf.!$I$10,"",VLOOKUP(E241,Q2.SL!G:O,4,FALSE))</f>
        <v/>
      </c>
      <c r="H241" s="20" t="str">
        <f>IF(ROW()-8&gt;Inf.!$I$10,"",VLOOKUP(E241,Q2.SL!G:O,5,FALSE))</f>
        <v/>
      </c>
      <c r="I241" s="58"/>
      <c r="J241" t="str">
        <f t="shared" ca="1" si="3"/>
        <v/>
      </c>
    </row>
    <row r="242" spans="1:10" ht="21.95" customHeight="1">
      <c r="A242" s="20" t="str">
        <f>VLOOKUP(E242,Q2.SL!G:O,8,FALSE)</f>
        <v/>
      </c>
      <c r="B242" s="21" t="str">
        <f>IFERROR(VLOOKUP(E242,Rec.!B:H,4,FALSE),"")</f>
        <v/>
      </c>
      <c r="C242" s="21" t="str">
        <f>IFERROR(VLOOKUP(E242,Rec.!B:H,5,FALSE),"")</f>
        <v/>
      </c>
      <c r="D242" s="20" t="str">
        <f>IFERROR(VLOOKUP(E242,Rec.!B:H,6,FALSE),"")</f>
        <v/>
      </c>
      <c r="E242" s="20" t="str">
        <f>IFERROR(VLOOKUP(ROW()-8,Q2.SL!B:Q,6,FALSE),"")</f>
        <v/>
      </c>
      <c r="F242" s="20" t="str">
        <f>VLOOKUP(E242,Q2.SL!G:O,6,FALSE)</f>
        <v/>
      </c>
      <c r="G242" s="39" t="str">
        <f>IF(ROW()-8&gt;Inf.!$I$10,"",VLOOKUP(E242,Q2.SL!G:O,4,FALSE))</f>
        <v/>
      </c>
      <c r="H242" s="20" t="str">
        <f>IF(ROW()-8&gt;Inf.!$I$10,"",VLOOKUP(E242,Q2.SL!G:O,5,FALSE))</f>
        <v/>
      </c>
      <c r="I242" s="58"/>
      <c r="J242" t="str">
        <f t="shared" ca="1" si="3"/>
        <v/>
      </c>
    </row>
    <row r="243" spans="1:10" ht="21.95" customHeight="1">
      <c r="A243" s="20" t="str">
        <f>VLOOKUP(E243,Q2.SL!G:O,8,FALSE)</f>
        <v/>
      </c>
      <c r="B243" s="21" t="str">
        <f>IFERROR(VLOOKUP(E243,Rec.!B:H,4,FALSE),"")</f>
        <v/>
      </c>
      <c r="C243" s="21" t="str">
        <f>IFERROR(VLOOKUP(E243,Rec.!B:H,5,FALSE),"")</f>
        <v/>
      </c>
      <c r="D243" s="20" t="str">
        <f>IFERROR(VLOOKUP(E243,Rec.!B:H,6,FALSE),"")</f>
        <v/>
      </c>
      <c r="E243" s="20" t="str">
        <f>IFERROR(VLOOKUP(ROW()-8,Q2.SL!B:Q,6,FALSE),"")</f>
        <v/>
      </c>
      <c r="F243" s="20" t="str">
        <f>VLOOKUP(E243,Q2.SL!G:O,6,FALSE)</f>
        <v/>
      </c>
      <c r="G243" s="39" t="str">
        <f>IF(ROW()-8&gt;Inf.!$I$10,"",VLOOKUP(E243,Q2.SL!G:O,4,FALSE))</f>
        <v/>
      </c>
      <c r="H243" s="20" t="str">
        <f>IF(ROW()-8&gt;Inf.!$I$10,"",VLOOKUP(E243,Q2.SL!G:O,5,FALSE))</f>
        <v/>
      </c>
      <c r="I243" s="58"/>
      <c r="J243" t="str">
        <f t="shared" ca="1" si="3"/>
        <v/>
      </c>
    </row>
    <row r="244" spans="1:10" ht="21.95" customHeight="1">
      <c r="A244" s="20" t="str">
        <f>VLOOKUP(E244,Q2.SL!G:O,8,FALSE)</f>
        <v/>
      </c>
      <c r="B244" s="21" t="str">
        <f>IFERROR(VLOOKUP(E244,Rec.!B:H,4,FALSE),"")</f>
        <v/>
      </c>
      <c r="C244" s="21" t="str">
        <f>IFERROR(VLOOKUP(E244,Rec.!B:H,5,FALSE),"")</f>
        <v/>
      </c>
      <c r="D244" s="20" t="str">
        <f>IFERROR(VLOOKUP(E244,Rec.!B:H,6,FALSE),"")</f>
        <v/>
      </c>
      <c r="E244" s="20" t="str">
        <f>IFERROR(VLOOKUP(ROW()-8,Q2.SL!B:Q,6,FALSE),"")</f>
        <v/>
      </c>
      <c r="F244" s="20" t="str">
        <f>VLOOKUP(E244,Q2.SL!G:O,6,FALSE)</f>
        <v/>
      </c>
      <c r="G244" s="39" t="str">
        <f>IF(ROW()-8&gt;Inf.!$I$10,"",VLOOKUP(E244,Q2.SL!G:O,4,FALSE))</f>
        <v/>
      </c>
      <c r="H244" s="20" t="str">
        <f>IF(ROW()-8&gt;Inf.!$I$10,"",VLOOKUP(E244,Q2.SL!G:O,5,FALSE))</f>
        <v/>
      </c>
      <c r="I244" s="58"/>
      <c r="J244" t="str">
        <f t="shared" ca="1" si="3"/>
        <v/>
      </c>
    </row>
    <row r="245" spans="1:10" ht="21.95" customHeight="1">
      <c r="A245" s="20" t="str">
        <f>VLOOKUP(E245,Q2.SL!G:O,8,FALSE)</f>
        <v/>
      </c>
      <c r="B245" s="21" t="str">
        <f>IFERROR(VLOOKUP(E245,Rec.!B:H,4,FALSE),"")</f>
        <v/>
      </c>
      <c r="C245" s="21" t="str">
        <f>IFERROR(VLOOKUP(E245,Rec.!B:H,5,FALSE),"")</f>
        <v/>
      </c>
      <c r="D245" s="20" t="str">
        <f>IFERROR(VLOOKUP(E245,Rec.!B:H,6,FALSE),"")</f>
        <v/>
      </c>
      <c r="E245" s="20" t="str">
        <f>IFERROR(VLOOKUP(ROW()-8,Q2.SL!B:Q,6,FALSE),"")</f>
        <v/>
      </c>
      <c r="F245" s="20" t="str">
        <f>VLOOKUP(E245,Q2.SL!G:O,6,FALSE)</f>
        <v/>
      </c>
      <c r="G245" s="39" t="str">
        <f>IF(ROW()-8&gt;Inf.!$I$10,"",VLOOKUP(E245,Q2.SL!G:O,4,FALSE))</f>
        <v/>
      </c>
      <c r="H245" s="20" t="str">
        <f>IF(ROW()-8&gt;Inf.!$I$10,"",VLOOKUP(E245,Q2.SL!G:O,5,FALSE))</f>
        <v/>
      </c>
      <c r="I245" s="58"/>
      <c r="J245" t="str">
        <f t="shared" ca="1" si="3"/>
        <v/>
      </c>
    </row>
    <row r="246" spans="1:10" ht="21.95" customHeight="1">
      <c r="A246" s="20" t="str">
        <f>VLOOKUP(E246,Q2.SL!G:O,8,FALSE)</f>
        <v/>
      </c>
      <c r="B246" s="21" t="str">
        <f>IFERROR(VLOOKUP(E246,Rec.!B:H,4,FALSE),"")</f>
        <v/>
      </c>
      <c r="C246" s="21" t="str">
        <f>IFERROR(VLOOKUP(E246,Rec.!B:H,5,FALSE),"")</f>
        <v/>
      </c>
      <c r="D246" s="20" t="str">
        <f>IFERROR(VLOOKUP(E246,Rec.!B:H,6,FALSE),"")</f>
        <v/>
      </c>
      <c r="E246" s="20" t="str">
        <f>IFERROR(VLOOKUP(ROW()-8,Q2.SL!B:Q,6,FALSE),"")</f>
        <v/>
      </c>
      <c r="F246" s="20" t="str">
        <f>VLOOKUP(E246,Q2.SL!G:O,6,FALSE)</f>
        <v/>
      </c>
      <c r="G246" s="39" t="str">
        <f>IF(ROW()-8&gt;Inf.!$I$10,"",VLOOKUP(E246,Q2.SL!G:O,4,FALSE))</f>
        <v/>
      </c>
      <c r="H246" s="20" t="str">
        <f>IF(ROW()-8&gt;Inf.!$I$10,"",VLOOKUP(E246,Q2.SL!G:O,5,FALSE))</f>
        <v/>
      </c>
      <c r="I246" s="58"/>
      <c r="J246" t="str">
        <f t="shared" ca="1" si="3"/>
        <v/>
      </c>
    </row>
    <row r="247" spans="1:10" ht="21.95" customHeight="1">
      <c r="A247" s="20" t="str">
        <f>VLOOKUP(E247,Q2.SL!G:O,8,FALSE)</f>
        <v/>
      </c>
      <c r="B247" s="21" t="str">
        <f>IFERROR(VLOOKUP(E247,Rec.!B:H,4,FALSE),"")</f>
        <v/>
      </c>
      <c r="C247" s="21" t="str">
        <f>IFERROR(VLOOKUP(E247,Rec.!B:H,5,FALSE),"")</f>
        <v/>
      </c>
      <c r="D247" s="20" t="str">
        <f>IFERROR(VLOOKUP(E247,Rec.!B:H,6,FALSE),"")</f>
        <v/>
      </c>
      <c r="E247" s="20" t="str">
        <f>IFERROR(VLOOKUP(ROW()-8,Q2.SL!B:Q,6,FALSE),"")</f>
        <v/>
      </c>
      <c r="F247" s="20" t="str">
        <f>VLOOKUP(E247,Q2.SL!G:O,6,FALSE)</f>
        <v/>
      </c>
      <c r="G247" s="39" t="str">
        <f>IF(ROW()-8&gt;Inf.!$I$10,"",VLOOKUP(E247,Q2.SL!G:O,4,FALSE))</f>
        <v/>
      </c>
      <c r="H247" s="20" t="str">
        <f>IF(ROW()-8&gt;Inf.!$I$10,"",VLOOKUP(E247,Q2.SL!G:O,5,FALSE))</f>
        <v/>
      </c>
      <c r="I247" s="58"/>
      <c r="J247" t="str">
        <f t="shared" ca="1" si="3"/>
        <v/>
      </c>
    </row>
    <row r="248" spans="1:10" ht="21.95" customHeight="1">
      <c r="A248" s="20" t="str">
        <f>VLOOKUP(E248,Q2.SL!G:O,8,FALSE)</f>
        <v/>
      </c>
      <c r="B248" s="21" t="str">
        <f>IFERROR(VLOOKUP(E248,Rec.!B:H,4,FALSE),"")</f>
        <v/>
      </c>
      <c r="C248" s="21" t="str">
        <f>IFERROR(VLOOKUP(E248,Rec.!B:H,5,FALSE),"")</f>
        <v/>
      </c>
      <c r="D248" s="20" t="str">
        <f>IFERROR(VLOOKUP(E248,Rec.!B:H,6,FALSE),"")</f>
        <v/>
      </c>
      <c r="E248" s="20" t="str">
        <f>IFERROR(VLOOKUP(ROW()-8,Q2.SL!B:Q,6,FALSE),"")</f>
        <v/>
      </c>
      <c r="F248" s="20" t="str">
        <f>VLOOKUP(E248,Q2.SL!G:O,6,FALSE)</f>
        <v/>
      </c>
      <c r="G248" s="39" t="str">
        <f>IF(ROW()-8&gt;Inf.!$I$10,"",VLOOKUP(E248,Q2.SL!G:O,4,FALSE))</f>
        <v/>
      </c>
      <c r="H248" s="20" t="str">
        <f>IF(ROW()-8&gt;Inf.!$I$10,"",VLOOKUP(E248,Q2.SL!G:O,5,FALSE))</f>
        <v/>
      </c>
      <c r="I248" s="58"/>
      <c r="J248" t="str">
        <f t="shared" ca="1" si="3"/>
        <v/>
      </c>
    </row>
    <row r="249" spans="1:10" ht="21.95" customHeight="1">
      <c r="A249" s="20" t="str">
        <f>VLOOKUP(E249,Q2.SL!G:O,8,FALSE)</f>
        <v/>
      </c>
      <c r="B249" s="21" t="str">
        <f>IFERROR(VLOOKUP(E249,Rec.!B:H,4,FALSE),"")</f>
        <v/>
      </c>
      <c r="C249" s="21" t="str">
        <f>IFERROR(VLOOKUP(E249,Rec.!B:H,5,FALSE),"")</f>
        <v/>
      </c>
      <c r="D249" s="20" t="str">
        <f>IFERROR(VLOOKUP(E249,Rec.!B:H,6,FALSE),"")</f>
        <v/>
      </c>
      <c r="E249" s="20" t="str">
        <f>IFERROR(VLOOKUP(ROW()-8,Q2.SL!B:Q,6,FALSE),"")</f>
        <v/>
      </c>
      <c r="F249" s="20" t="str">
        <f>VLOOKUP(E249,Q2.SL!G:O,6,FALSE)</f>
        <v/>
      </c>
      <c r="G249" s="39" t="str">
        <f>IF(ROW()-8&gt;Inf.!$I$10,"",VLOOKUP(E249,Q2.SL!G:O,4,FALSE))</f>
        <v/>
      </c>
      <c r="H249" s="20" t="str">
        <f>IF(ROW()-8&gt;Inf.!$I$10,"",VLOOKUP(E249,Q2.SL!G:O,5,FALSE))</f>
        <v/>
      </c>
      <c r="I249" s="58"/>
      <c r="J249" t="str">
        <f t="shared" ca="1" si="3"/>
        <v/>
      </c>
    </row>
    <row r="250" spans="1:10" ht="21.95" customHeight="1">
      <c r="A250" s="20" t="str">
        <f>VLOOKUP(E250,Q2.SL!G:O,8,FALSE)</f>
        <v/>
      </c>
      <c r="B250" s="21" t="str">
        <f>IFERROR(VLOOKUP(E250,Rec.!B:H,4,FALSE),"")</f>
        <v/>
      </c>
      <c r="C250" s="21" t="str">
        <f>IFERROR(VLOOKUP(E250,Rec.!B:H,5,FALSE),"")</f>
        <v/>
      </c>
      <c r="D250" s="20" t="str">
        <f>IFERROR(VLOOKUP(E250,Rec.!B:H,6,FALSE),"")</f>
        <v/>
      </c>
      <c r="E250" s="20" t="str">
        <f>IFERROR(VLOOKUP(ROW()-8,Q2.SL!B:Q,6,FALSE),"")</f>
        <v/>
      </c>
      <c r="F250" s="20" t="str">
        <f>VLOOKUP(E250,Q2.SL!G:O,6,FALSE)</f>
        <v/>
      </c>
      <c r="G250" s="39" t="str">
        <f>IF(ROW()-8&gt;Inf.!$I$10,"",VLOOKUP(E250,Q2.SL!G:O,4,FALSE))</f>
        <v/>
      </c>
      <c r="H250" s="20" t="str">
        <f>IF(ROW()-8&gt;Inf.!$I$10,"",VLOOKUP(E250,Q2.SL!G:O,5,FALSE))</f>
        <v/>
      </c>
      <c r="I250" s="58"/>
      <c r="J250" t="str">
        <f t="shared" ca="1" si="3"/>
        <v/>
      </c>
    </row>
    <row r="251" spans="1:10" ht="21.95" customHeight="1">
      <c r="A251" s="20" t="str">
        <f>VLOOKUP(E251,Q2.SL!G:O,8,FALSE)</f>
        <v/>
      </c>
      <c r="B251" s="21" t="str">
        <f>IFERROR(VLOOKUP(E251,Rec.!B:H,4,FALSE),"")</f>
        <v/>
      </c>
      <c r="C251" s="21" t="str">
        <f>IFERROR(VLOOKUP(E251,Rec.!B:H,5,FALSE),"")</f>
        <v/>
      </c>
      <c r="D251" s="20" t="str">
        <f>IFERROR(VLOOKUP(E251,Rec.!B:H,6,FALSE),"")</f>
        <v/>
      </c>
      <c r="E251" s="20" t="str">
        <f>IFERROR(VLOOKUP(ROW()-8,Q2.SL!B:Q,6,FALSE),"")</f>
        <v/>
      </c>
      <c r="F251" s="20" t="str">
        <f>VLOOKUP(E251,Q2.SL!G:O,6,FALSE)</f>
        <v/>
      </c>
      <c r="G251" s="39" t="str">
        <f>IF(ROW()-8&gt;Inf.!$I$10,"",VLOOKUP(E251,Q2.SL!G:O,4,FALSE))</f>
        <v/>
      </c>
      <c r="H251" s="20" t="str">
        <f>IF(ROW()-8&gt;Inf.!$I$10,"",VLOOKUP(E251,Q2.SL!G:O,5,FALSE))</f>
        <v/>
      </c>
      <c r="I251" s="58"/>
      <c r="J251" t="str">
        <f t="shared" ca="1" si="3"/>
        <v/>
      </c>
    </row>
    <row r="252" spans="1:10" ht="21.95" customHeight="1">
      <c r="A252" s="20" t="str">
        <f>VLOOKUP(E252,Q2.SL!G:O,8,FALSE)</f>
        <v/>
      </c>
      <c r="B252" s="21" t="str">
        <f>IFERROR(VLOOKUP(E252,Rec.!B:H,4,FALSE),"")</f>
        <v/>
      </c>
      <c r="C252" s="21" t="str">
        <f>IFERROR(VLOOKUP(E252,Rec.!B:H,5,FALSE),"")</f>
        <v/>
      </c>
      <c r="D252" s="20" t="str">
        <f>IFERROR(VLOOKUP(E252,Rec.!B:H,6,FALSE),"")</f>
        <v/>
      </c>
      <c r="E252" s="20" t="str">
        <f>IFERROR(VLOOKUP(ROW()-8,Q2.SL!B:Q,6,FALSE),"")</f>
        <v/>
      </c>
      <c r="F252" s="20" t="str">
        <f>VLOOKUP(E252,Q2.SL!G:O,6,FALSE)</f>
        <v/>
      </c>
      <c r="G252" s="39" t="str">
        <f>IF(ROW()-8&gt;Inf.!$I$10,"",VLOOKUP(E252,Q2.SL!G:O,4,FALSE))</f>
        <v/>
      </c>
      <c r="H252" s="20" t="str">
        <f>IF(ROW()-8&gt;Inf.!$I$10,"",VLOOKUP(E252,Q2.SL!G:O,5,FALSE))</f>
        <v/>
      </c>
      <c r="I252" s="58"/>
      <c r="J252" t="str">
        <f t="shared" ca="1" si="3"/>
        <v/>
      </c>
    </row>
    <row r="253" spans="1:10" ht="21.95" customHeight="1">
      <c r="A253" s="20" t="str">
        <f>VLOOKUP(E253,Q2.SL!G:O,8,FALSE)</f>
        <v/>
      </c>
      <c r="B253" s="21" t="str">
        <f>IFERROR(VLOOKUP(E253,Rec.!B:H,4,FALSE),"")</f>
        <v/>
      </c>
      <c r="C253" s="21" t="str">
        <f>IFERROR(VLOOKUP(E253,Rec.!B:H,5,FALSE),"")</f>
        <v/>
      </c>
      <c r="D253" s="20" t="str">
        <f>IFERROR(VLOOKUP(E253,Rec.!B:H,6,FALSE),"")</f>
        <v/>
      </c>
      <c r="E253" s="20" t="str">
        <f>IFERROR(VLOOKUP(ROW()-8,Q2.SL!B:Q,6,FALSE),"")</f>
        <v/>
      </c>
      <c r="F253" s="20" t="str">
        <f>VLOOKUP(E253,Q2.SL!G:O,6,FALSE)</f>
        <v/>
      </c>
      <c r="G253" s="39" t="str">
        <f>IF(ROW()-8&gt;Inf.!$I$10,"",VLOOKUP(E253,Q2.SL!G:O,4,FALSE))</f>
        <v/>
      </c>
      <c r="H253" s="20" t="str">
        <f>IF(ROW()-8&gt;Inf.!$I$10,"",VLOOKUP(E253,Q2.SL!G:O,5,FALSE))</f>
        <v/>
      </c>
      <c r="I253" s="58"/>
      <c r="J253" t="str">
        <f t="shared" ca="1" si="3"/>
        <v/>
      </c>
    </row>
    <row r="254" spans="1:10" ht="21.95" customHeight="1">
      <c r="A254" s="20" t="str">
        <f>VLOOKUP(E254,Q2.SL!G:O,8,FALSE)</f>
        <v/>
      </c>
      <c r="B254" s="21" t="str">
        <f>IFERROR(VLOOKUP(E254,Rec.!B:H,4,FALSE),"")</f>
        <v/>
      </c>
      <c r="C254" s="21" t="str">
        <f>IFERROR(VLOOKUP(E254,Rec.!B:H,5,FALSE),"")</f>
        <v/>
      </c>
      <c r="D254" s="20" t="str">
        <f>IFERROR(VLOOKUP(E254,Rec.!B:H,6,FALSE),"")</f>
        <v/>
      </c>
      <c r="E254" s="20" t="str">
        <f>IFERROR(VLOOKUP(ROW()-8,Q2.SL!B:Q,6,FALSE),"")</f>
        <v/>
      </c>
      <c r="F254" s="20" t="str">
        <f>VLOOKUP(E254,Q2.SL!G:O,6,FALSE)</f>
        <v/>
      </c>
      <c r="G254" s="39" t="str">
        <f>IF(ROW()-8&gt;Inf.!$I$10,"",VLOOKUP(E254,Q2.SL!G:O,4,FALSE))</f>
        <v/>
      </c>
      <c r="H254" s="20" t="str">
        <f>IF(ROW()-8&gt;Inf.!$I$10,"",VLOOKUP(E254,Q2.SL!G:O,5,FALSE))</f>
        <v/>
      </c>
      <c r="I254" s="58"/>
      <c r="J254" t="str">
        <f t="shared" ca="1" si="3"/>
        <v/>
      </c>
    </row>
    <row r="255" spans="1:10" ht="21.95" customHeight="1">
      <c r="A255" s="20" t="str">
        <f>VLOOKUP(E255,Q2.SL!G:O,8,FALSE)</f>
        <v/>
      </c>
      <c r="B255" s="21" t="str">
        <f>IFERROR(VLOOKUP(E255,Rec.!B:H,4,FALSE),"")</f>
        <v/>
      </c>
      <c r="C255" s="21" t="str">
        <f>IFERROR(VLOOKUP(E255,Rec.!B:H,5,FALSE),"")</f>
        <v/>
      </c>
      <c r="D255" s="20" t="str">
        <f>IFERROR(VLOOKUP(E255,Rec.!B:H,6,FALSE),"")</f>
        <v/>
      </c>
      <c r="E255" s="20" t="str">
        <f>IFERROR(VLOOKUP(ROW()-8,Q2.SL!B:Q,6,FALSE),"")</f>
        <v/>
      </c>
      <c r="F255" s="20" t="str">
        <f>VLOOKUP(E255,Q2.SL!G:O,6,FALSE)</f>
        <v/>
      </c>
      <c r="G255" s="39" t="str">
        <f>IF(ROW()-8&gt;Inf.!$I$10,"",VLOOKUP(E255,Q2.SL!G:O,4,FALSE))</f>
        <v/>
      </c>
      <c r="H255" s="20" t="str">
        <f>IF(ROW()-8&gt;Inf.!$I$10,"",VLOOKUP(E255,Q2.SL!G:O,5,FALSE))</f>
        <v/>
      </c>
      <c r="I255" s="58"/>
      <c r="J255" t="str">
        <f t="shared" ca="1" si="3"/>
        <v/>
      </c>
    </row>
    <row r="256" spans="1:10" ht="21.95" customHeight="1">
      <c r="A256" s="20" t="str">
        <f>VLOOKUP(E256,Q2.SL!G:O,8,FALSE)</f>
        <v/>
      </c>
      <c r="B256" s="21" t="str">
        <f>IFERROR(VLOOKUP(E256,Rec.!B:H,4,FALSE),"")</f>
        <v/>
      </c>
      <c r="C256" s="21" t="str">
        <f>IFERROR(VLOOKUP(E256,Rec.!B:H,5,FALSE),"")</f>
        <v/>
      </c>
      <c r="D256" s="20" t="str">
        <f>IFERROR(VLOOKUP(E256,Rec.!B:H,6,FALSE),"")</f>
        <v/>
      </c>
      <c r="E256" s="20" t="str">
        <f>IFERROR(VLOOKUP(ROW()-8,Q2.SL!B:Q,6,FALSE),"")</f>
        <v/>
      </c>
      <c r="F256" s="20" t="str">
        <f>VLOOKUP(E256,Q2.SL!G:O,6,FALSE)</f>
        <v/>
      </c>
      <c r="G256" s="39" t="str">
        <f>IF(ROW()-8&gt;Inf.!$I$10,"",VLOOKUP(E256,Q2.SL!G:O,4,FALSE))</f>
        <v/>
      </c>
      <c r="H256" s="20" t="str">
        <f>IF(ROW()-8&gt;Inf.!$I$10,"",VLOOKUP(E256,Q2.SL!G:O,5,FALSE))</f>
        <v/>
      </c>
      <c r="I256" s="58"/>
      <c r="J256" t="str">
        <f t="shared" ca="1" si="3"/>
        <v/>
      </c>
    </row>
    <row r="257" spans="1:10" ht="21.95" customHeight="1">
      <c r="A257" s="20" t="str">
        <f>VLOOKUP(E257,Q2.SL!G:O,8,FALSE)</f>
        <v/>
      </c>
      <c r="B257" s="21" t="str">
        <f>IFERROR(VLOOKUP(E257,Rec.!B:H,4,FALSE),"")</f>
        <v/>
      </c>
      <c r="C257" s="21" t="str">
        <f>IFERROR(VLOOKUP(E257,Rec.!B:H,5,FALSE),"")</f>
        <v/>
      </c>
      <c r="D257" s="20" t="str">
        <f>IFERROR(VLOOKUP(E257,Rec.!B:H,6,FALSE),"")</f>
        <v/>
      </c>
      <c r="E257" s="20" t="str">
        <f>IFERROR(VLOOKUP(ROW()-8,Q2.SL!B:Q,6,FALSE),"")</f>
        <v/>
      </c>
      <c r="F257" s="20" t="str">
        <f>VLOOKUP(E257,Q2.SL!G:O,6,FALSE)</f>
        <v/>
      </c>
      <c r="G257" s="39" t="str">
        <f>IF(ROW()-8&gt;Inf.!$I$10,"",VLOOKUP(E257,Q2.SL!G:O,4,FALSE))</f>
        <v/>
      </c>
      <c r="H257" s="20" t="str">
        <f>IF(ROW()-8&gt;Inf.!$I$10,"",VLOOKUP(E257,Q2.SL!G:O,5,FALSE))</f>
        <v/>
      </c>
      <c r="I257" s="58"/>
      <c r="J257" t="str">
        <f t="shared" ca="1" si="3"/>
        <v/>
      </c>
    </row>
    <row r="258" spans="1:10" ht="21.95" customHeight="1">
      <c r="A258" s="20" t="str">
        <f>VLOOKUP(E258,Q2.SL!G:O,8,FALSE)</f>
        <v/>
      </c>
      <c r="B258" s="21" t="str">
        <f>IFERROR(VLOOKUP(E258,Rec.!B:H,4,FALSE),"")</f>
        <v/>
      </c>
      <c r="C258" s="21" t="str">
        <f>IFERROR(VLOOKUP(E258,Rec.!B:H,5,FALSE),"")</f>
        <v/>
      </c>
      <c r="D258" s="20" t="str">
        <f>IFERROR(VLOOKUP(E258,Rec.!B:H,6,FALSE),"")</f>
        <v/>
      </c>
      <c r="E258" s="20" t="str">
        <f>IFERROR(VLOOKUP(ROW()-8,Q2.SL!B:Q,6,FALSE),"")</f>
        <v/>
      </c>
      <c r="F258" s="20" t="str">
        <f>VLOOKUP(E258,Q2.SL!G:O,6,FALSE)</f>
        <v/>
      </c>
      <c r="G258" s="39" t="str">
        <f>IF(ROW()-8&gt;Inf.!$I$10,"",VLOOKUP(E258,Q2.SL!G:O,4,FALSE))</f>
        <v/>
      </c>
      <c r="H258" s="20" t="str">
        <f>IF(ROW()-8&gt;Inf.!$I$10,"",VLOOKUP(E258,Q2.SL!G:O,5,FALSE))</f>
        <v/>
      </c>
      <c r="I258" s="58"/>
      <c r="J258" t="str">
        <f t="shared" ca="1" si="3"/>
        <v/>
      </c>
    </row>
    <row r="259" spans="1:10" ht="21.95" customHeight="1">
      <c r="A259" s="20" t="str">
        <f>VLOOKUP(E259,Q2.SL!G:O,8,FALSE)</f>
        <v/>
      </c>
      <c r="B259" s="21" t="str">
        <f>IFERROR(VLOOKUP(E259,Rec.!B:H,4,FALSE),"")</f>
        <v/>
      </c>
      <c r="C259" s="21" t="str">
        <f>IFERROR(VLOOKUP(E259,Rec.!B:H,5,FALSE),"")</f>
        <v/>
      </c>
      <c r="D259" s="20" t="str">
        <f>IFERROR(VLOOKUP(E259,Rec.!B:H,6,FALSE),"")</f>
        <v/>
      </c>
      <c r="E259" s="20" t="str">
        <f>IFERROR(VLOOKUP(ROW()-8,Q2.SL!B:Q,6,FALSE),"")</f>
        <v/>
      </c>
      <c r="F259" s="20" t="str">
        <f>VLOOKUP(E259,Q2.SL!G:O,6,FALSE)</f>
        <v/>
      </c>
      <c r="G259" s="39" t="str">
        <f>IF(ROW()-8&gt;Inf.!$I$10,"",VLOOKUP(E259,Q2.SL!G:O,4,FALSE))</f>
        <v/>
      </c>
      <c r="H259" s="20" t="str">
        <f>IF(ROW()-8&gt;Inf.!$I$10,"",VLOOKUP(E259,Q2.SL!G:O,5,FALSE))</f>
        <v/>
      </c>
      <c r="I259" s="58"/>
      <c r="J259" t="str">
        <f t="shared" ca="1" si="3"/>
        <v/>
      </c>
    </row>
    <row r="260" spans="1:10" ht="21.95" customHeight="1">
      <c r="A260" s="20" t="str">
        <f>VLOOKUP(E260,Q2.SL!G:O,8,FALSE)</f>
        <v/>
      </c>
      <c r="B260" s="21" t="str">
        <f>IFERROR(VLOOKUP(E260,Rec.!B:H,4,FALSE),"")</f>
        <v/>
      </c>
      <c r="C260" s="21" t="str">
        <f>IFERROR(VLOOKUP(E260,Rec.!B:H,5,FALSE),"")</f>
        <v/>
      </c>
      <c r="D260" s="20" t="str">
        <f>IFERROR(VLOOKUP(E260,Rec.!B:H,6,FALSE),"")</f>
        <v/>
      </c>
      <c r="E260" s="20" t="str">
        <f>IFERROR(VLOOKUP(ROW()-8,Q2.SL!B:Q,6,FALSE),"")</f>
        <v/>
      </c>
      <c r="F260" s="20" t="str">
        <f>VLOOKUP(E260,Q2.SL!G:O,6,FALSE)</f>
        <v/>
      </c>
      <c r="G260" s="39" t="str">
        <f>IF(ROW()-8&gt;Inf.!$I$10,"",VLOOKUP(E260,Q2.SL!G:O,4,FALSE))</f>
        <v/>
      </c>
      <c r="H260" s="20" t="str">
        <f>IF(ROW()-8&gt;Inf.!$I$10,"",VLOOKUP(E260,Q2.SL!G:O,5,FALSE))</f>
        <v/>
      </c>
      <c r="I260" s="58"/>
      <c r="J260" t="str">
        <f t="shared" ca="1" si="3"/>
        <v/>
      </c>
    </row>
    <row r="261" spans="1:10" ht="21.95" customHeight="1">
      <c r="A261" s="20" t="str">
        <f>VLOOKUP(E261,Q2.SL!G:O,8,FALSE)</f>
        <v/>
      </c>
      <c r="B261" s="21" t="str">
        <f>IFERROR(VLOOKUP(E261,Rec.!B:H,4,FALSE),"")</f>
        <v/>
      </c>
      <c r="C261" s="21" t="str">
        <f>IFERROR(VLOOKUP(E261,Rec.!B:H,5,FALSE),"")</f>
        <v/>
      </c>
      <c r="D261" s="20" t="str">
        <f>IFERROR(VLOOKUP(E261,Rec.!B:H,6,FALSE),"")</f>
        <v/>
      </c>
      <c r="E261" s="20" t="str">
        <f>IFERROR(VLOOKUP(ROW()-8,Q2.SL!B:Q,6,FALSE),"")</f>
        <v/>
      </c>
      <c r="F261" s="20" t="str">
        <f>VLOOKUP(E261,Q2.SL!G:O,6,FALSE)</f>
        <v/>
      </c>
      <c r="G261" s="39" t="str">
        <f>IF(ROW()-8&gt;Inf.!$I$10,"",VLOOKUP(E261,Q2.SL!G:O,4,FALSE))</f>
        <v/>
      </c>
      <c r="H261" s="20" t="str">
        <f>IF(ROW()-8&gt;Inf.!$I$10,"",VLOOKUP(E261,Q2.SL!G:O,5,FALSE))</f>
        <v/>
      </c>
      <c r="I261" s="58"/>
      <c r="J261" t="str">
        <f t="shared" ca="1" si="3"/>
        <v/>
      </c>
    </row>
    <row r="262" spans="1:10" ht="21.95" customHeight="1">
      <c r="A262" s="20" t="str">
        <f>VLOOKUP(E262,Q2.SL!G:O,8,FALSE)</f>
        <v/>
      </c>
      <c r="B262" s="21" t="str">
        <f>IFERROR(VLOOKUP(E262,Rec.!B:H,4,FALSE),"")</f>
        <v/>
      </c>
      <c r="C262" s="21" t="str">
        <f>IFERROR(VLOOKUP(E262,Rec.!B:H,5,FALSE),"")</f>
        <v/>
      </c>
      <c r="D262" s="20" t="str">
        <f>IFERROR(VLOOKUP(E262,Rec.!B:H,6,FALSE),"")</f>
        <v/>
      </c>
      <c r="E262" s="20" t="str">
        <f>IFERROR(VLOOKUP(ROW()-8,Q2.SL!B:Q,6,FALSE),"")</f>
        <v/>
      </c>
      <c r="F262" s="20" t="str">
        <f>VLOOKUP(E262,Q2.SL!G:O,6,FALSE)</f>
        <v/>
      </c>
      <c r="G262" s="39" t="str">
        <f>IF(ROW()-8&gt;Inf.!$I$10,"",VLOOKUP(E262,Q2.SL!G:O,4,FALSE))</f>
        <v/>
      </c>
      <c r="H262" s="20" t="str">
        <f>IF(ROW()-8&gt;Inf.!$I$10,"",VLOOKUP(E262,Q2.SL!G:O,5,FALSE))</f>
        <v/>
      </c>
      <c r="I262" s="58"/>
      <c r="J262" t="str">
        <f t="shared" ca="1" si="3"/>
        <v/>
      </c>
    </row>
    <row r="263" spans="1:10" ht="21.95" customHeight="1">
      <c r="A263" s="20" t="str">
        <f>VLOOKUP(E263,Q2.SL!G:O,8,FALSE)</f>
        <v/>
      </c>
      <c r="B263" s="21" t="str">
        <f>IFERROR(VLOOKUP(E263,Rec.!B:H,4,FALSE),"")</f>
        <v/>
      </c>
      <c r="C263" s="21" t="str">
        <f>IFERROR(VLOOKUP(E263,Rec.!B:H,5,FALSE),"")</f>
        <v/>
      </c>
      <c r="D263" s="20" t="str">
        <f>IFERROR(VLOOKUP(E263,Rec.!B:H,6,FALSE),"")</f>
        <v/>
      </c>
      <c r="E263" s="20" t="str">
        <f>IFERROR(VLOOKUP(ROW()-8,Q2.SL!B:Q,6,FALSE),"")</f>
        <v/>
      </c>
      <c r="F263" s="20" t="str">
        <f>VLOOKUP(E263,Q2.SL!G:O,6,FALSE)</f>
        <v/>
      </c>
      <c r="G263" s="39" t="str">
        <f>IF(ROW()-8&gt;Inf.!$I$10,"",VLOOKUP(E263,Q2.SL!G:O,4,FALSE))</f>
        <v/>
      </c>
      <c r="H263" s="20" t="str">
        <f>IF(ROW()-8&gt;Inf.!$I$10,"",VLOOKUP(E263,Q2.SL!G:O,5,FALSE))</f>
        <v/>
      </c>
      <c r="I263" s="58"/>
      <c r="J263" t="str">
        <f t="shared" ca="1" si="3"/>
        <v/>
      </c>
    </row>
    <row r="264" spans="1:10" ht="21.95" customHeight="1">
      <c r="A264" s="20" t="str">
        <f>VLOOKUP(E264,Q2.SL!G:O,8,FALSE)</f>
        <v/>
      </c>
      <c r="B264" s="21" t="str">
        <f>IFERROR(VLOOKUP(E264,Rec.!B:H,4,FALSE),"")</f>
        <v/>
      </c>
      <c r="C264" s="21" t="str">
        <f>IFERROR(VLOOKUP(E264,Rec.!B:H,5,FALSE),"")</f>
        <v/>
      </c>
      <c r="D264" s="20" t="str">
        <f>IFERROR(VLOOKUP(E264,Rec.!B:H,6,FALSE),"")</f>
        <v/>
      </c>
      <c r="E264" s="20" t="str">
        <f>IFERROR(VLOOKUP(ROW()-8,Q2.SL!B:Q,6,FALSE),"")</f>
        <v/>
      </c>
      <c r="F264" s="20" t="str">
        <f>VLOOKUP(E264,Q2.SL!G:O,6,FALSE)</f>
        <v/>
      </c>
      <c r="G264" s="39" t="str">
        <f>IF(ROW()-8&gt;Inf.!$I$10,"",VLOOKUP(E264,Q2.SL!G:O,4,FALSE))</f>
        <v/>
      </c>
      <c r="H264" s="20" t="str">
        <f>IF(ROW()-8&gt;Inf.!$I$10,"",VLOOKUP(E264,Q2.SL!G:O,5,FALSE))</f>
        <v/>
      </c>
      <c r="I264" s="58"/>
      <c r="J264" t="str">
        <f t="shared" ca="1" si="3"/>
        <v/>
      </c>
    </row>
    <row r="265" spans="1:10" ht="21.95" customHeight="1">
      <c r="A265" s="20" t="str">
        <f>VLOOKUP(E265,Q2.SL!G:O,8,FALSE)</f>
        <v/>
      </c>
      <c r="B265" s="21" t="str">
        <f>IFERROR(VLOOKUP(E265,Rec.!B:H,4,FALSE),"")</f>
        <v/>
      </c>
      <c r="C265" s="21" t="str">
        <f>IFERROR(VLOOKUP(E265,Rec.!B:H,5,FALSE),"")</f>
        <v/>
      </c>
      <c r="D265" s="20" t="str">
        <f>IFERROR(VLOOKUP(E265,Rec.!B:H,6,FALSE),"")</f>
        <v/>
      </c>
      <c r="E265" s="20" t="str">
        <f>IFERROR(VLOOKUP(ROW()-8,Q2.SL!B:Q,6,FALSE),"")</f>
        <v/>
      </c>
      <c r="F265" s="20" t="str">
        <f>VLOOKUP(E265,Q2.SL!G:O,6,FALSE)</f>
        <v/>
      </c>
      <c r="G265" s="39" t="str">
        <f>IF(ROW()-8&gt;Inf.!$I$10,"",VLOOKUP(E265,Q2.SL!G:O,4,FALSE))</f>
        <v/>
      </c>
      <c r="H265" s="20" t="str">
        <f>IF(ROW()-8&gt;Inf.!$I$10,"",VLOOKUP(E265,Q2.SL!G:O,5,FALSE))</f>
        <v/>
      </c>
      <c r="I265" s="58"/>
      <c r="J265" t="str">
        <f t="shared" ref="J265:J309" ca="1" si="4">IFERROR(_xlfn.RANK.AVG(A265,A:A,1),"")</f>
        <v/>
      </c>
    </row>
    <row r="266" spans="1:10" ht="21.95" customHeight="1">
      <c r="A266" s="20" t="str">
        <f>VLOOKUP(E266,Q2.SL!G:O,8,FALSE)</f>
        <v/>
      </c>
      <c r="B266" s="21" t="str">
        <f>IFERROR(VLOOKUP(E266,Rec.!B:H,4,FALSE),"")</f>
        <v/>
      </c>
      <c r="C266" s="21" t="str">
        <f>IFERROR(VLOOKUP(E266,Rec.!B:H,5,FALSE),"")</f>
        <v/>
      </c>
      <c r="D266" s="20" t="str">
        <f>IFERROR(VLOOKUP(E266,Rec.!B:H,6,FALSE),"")</f>
        <v/>
      </c>
      <c r="E266" s="20" t="str">
        <f>IFERROR(VLOOKUP(ROW()-8,Q2.SL!B:Q,6,FALSE),"")</f>
        <v/>
      </c>
      <c r="F266" s="20" t="str">
        <f>VLOOKUP(E266,Q2.SL!G:O,6,FALSE)</f>
        <v/>
      </c>
      <c r="G266" s="39" t="str">
        <f>IF(ROW()-8&gt;Inf.!$I$10,"",VLOOKUP(E266,Q2.SL!G:O,4,FALSE))</f>
        <v/>
      </c>
      <c r="H266" s="20" t="str">
        <f>IF(ROW()-8&gt;Inf.!$I$10,"",VLOOKUP(E266,Q2.SL!G:O,5,FALSE))</f>
        <v/>
      </c>
      <c r="I266" s="58"/>
      <c r="J266" t="str">
        <f t="shared" ca="1" si="4"/>
        <v/>
      </c>
    </row>
    <row r="267" spans="1:10" ht="21.95" customHeight="1">
      <c r="A267" s="20" t="str">
        <f>VLOOKUP(E267,Q2.SL!G:O,8,FALSE)</f>
        <v/>
      </c>
      <c r="B267" s="21" t="str">
        <f>IFERROR(VLOOKUP(E267,Rec.!B:H,4,FALSE),"")</f>
        <v/>
      </c>
      <c r="C267" s="21" t="str">
        <f>IFERROR(VLOOKUP(E267,Rec.!B:H,5,FALSE),"")</f>
        <v/>
      </c>
      <c r="D267" s="20" t="str">
        <f>IFERROR(VLOOKUP(E267,Rec.!B:H,6,FALSE),"")</f>
        <v/>
      </c>
      <c r="E267" s="20" t="str">
        <f>IFERROR(VLOOKUP(ROW()-8,Q2.SL!B:Q,6,FALSE),"")</f>
        <v/>
      </c>
      <c r="F267" s="20" t="str">
        <f>VLOOKUP(E267,Q2.SL!G:O,6,FALSE)</f>
        <v/>
      </c>
      <c r="G267" s="39" t="str">
        <f>IF(ROW()-8&gt;Inf.!$I$10,"",VLOOKUP(E267,Q2.SL!G:O,4,FALSE))</f>
        <v/>
      </c>
      <c r="H267" s="20" t="str">
        <f>IF(ROW()-8&gt;Inf.!$I$10,"",VLOOKUP(E267,Q2.SL!G:O,5,FALSE))</f>
        <v/>
      </c>
      <c r="I267" s="58"/>
      <c r="J267" t="str">
        <f t="shared" ca="1" si="4"/>
        <v/>
      </c>
    </row>
    <row r="268" spans="1:10" ht="21.95" customHeight="1">
      <c r="A268" s="20" t="str">
        <f>VLOOKUP(E268,Q2.SL!G:O,8,FALSE)</f>
        <v/>
      </c>
      <c r="B268" s="21" t="str">
        <f>IFERROR(VLOOKUP(E268,Rec.!B:H,4,FALSE),"")</f>
        <v/>
      </c>
      <c r="C268" s="21" t="str">
        <f>IFERROR(VLOOKUP(E268,Rec.!B:H,5,FALSE),"")</f>
        <v/>
      </c>
      <c r="D268" s="20" t="str">
        <f>IFERROR(VLOOKUP(E268,Rec.!B:H,6,FALSE),"")</f>
        <v/>
      </c>
      <c r="E268" s="20" t="str">
        <f>IFERROR(VLOOKUP(ROW()-8,Q2.SL!B:Q,6,FALSE),"")</f>
        <v/>
      </c>
      <c r="F268" s="20" t="str">
        <f>VLOOKUP(E268,Q2.SL!G:O,6,FALSE)</f>
        <v/>
      </c>
      <c r="G268" s="39" t="str">
        <f>IF(ROW()-8&gt;Inf.!$I$10,"",VLOOKUP(E268,Q2.SL!G:O,4,FALSE))</f>
        <v/>
      </c>
      <c r="H268" s="20" t="str">
        <f>IF(ROW()-8&gt;Inf.!$I$10,"",VLOOKUP(E268,Q2.SL!G:O,5,FALSE))</f>
        <v/>
      </c>
      <c r="I268" s="58"/>
      <c r="J268" t="str">
        <f t="shared" ca="1" si="4"/>
        <v/>
      </c>
    </row>
    <row r="269" spans="1:10" ht="21.95" customHeight="1">
      <c r="A269" s="20" t="str">
        <f>VLOOKUP(E269,Q2.SL!G:O,8,FALSE)</f>
        <v/>
      </c>
      <c r="B269" s="21" t="str">
        <f>IFERROR(VLOOKUP(E269,Rec.!B:H,4,FALSE),"")</f>
        <v/>
      </c>
      <c r="C269" s="21" t="str">
        <f>IFERROR(VLOOKUP(E269,Rec.!B:H,5,FALSE),"")</f>
        <v/>
      </c>
      <c r="D269" s="20" t="str">
        <f>IFERROR(VLOOKUP(E269,Rec.!B:H,6,FALSE),"")</f>
        <v/>
      </c>
      <c r="E269" s="20" t="str">
        <f>IFERROR(VLOOKUP(ROW()-8,Q2.SL!B:Q,6,FALSE),"")</f>
        <v/>
      </c>
      <c r="F269" s="20" t="str">
        <f>VLOOKUP(E269,Q2.SL!G:O,6,FALSE)</f>
        <v/>
      </c>
      <c r="G269" s="39" t="str">
        <f>IF(ROW()-8&gt;Inf.!$I$10,"",VLOOKUP(E269,Q2.SL!G:O,4,FALSE))</f>
        <v/>
      </c>
      <c r="H269" s="20" t="str">
        <f>IF(ROW()-8&gt;Inf.!$I$10,"",VLOOKUP(E269,Q2.SL!G:O,5,FALSE))</f>
        <v/>
      </c>
      <c r="I269" s="58"/>
      <c r="J269" t="str">
        <f t="shared" ca="1" si="4"/>
        <v/>
      </c>
    </row>
    <row r="270" spans="1:10" ht="21.95" customHeight="1">
      <c r="A270" s="20" t="str">
        <f>VLOOKUP(E270,Q2.SL!G:O,8,FALSE)</f>
        <v/>
      </c>
      <c r="B270" s="21" t="str">
        <f>IFERROR(VLOOKUP(E270,Rec.!B:H,4,FALSE),"")</f>
        <v/>
      </c>
      <c r="C270" s="21" t="str">
        <f>IFERROR(VLOOKUP(E270,Rec.!B:H,5,FALSE),"")</f>
        <v/>
      </c>
      <c r="D270" s="20" t="str">
        <f>IFERROR(VLOOKUP(E270,Rec.!B:H,6,FALSE),"")</f>
        <v/>
      </c>
      <c r="E270" s="20" t="str">
        <f>IFERROR(VLOOKUP(ROW()-8,Q2.SL!B:Q,6,FALSE),"")</f>
        <v/>
      </c>
      <c r="F270" s="20" t="str">
        <f>VLOOKUP(E270,Q2.SL!G:O,6,FALSE)</f>
        <v/>
      </c>
      <c r="G270" s="39" t="str">
        <f>IF(ROW()-8&gt;Inf.!$I$10,"",VLOOKUP(E270,Q2.SL!G:O,4,FALSE))</f>
        <v/>
      </c>
      <c r="H270" s="20" t="str">
        <f>IF(ROW()-8&gt;Inf.!$I$10,"",VLOOKUP(E270,Q2.SL!G:O,5,FALSE))</f>
        <v/>
      </c>
      <c r="I270" s="58"/>
      <c r="J270" t="str">
        <f t="shared" ca="1" si="4"/>
        <v/>
      </c>
    </row>
    <row r="271" spans="1:10" ht="21.95" customHeight="1">
      <c r="A271" s="20" t="str">
        <f>VLOOKUP(E271,Q2.SL!G:O,8,FALSE)</f>
        <v/>
      </c>
      <c r="B271" s="21" t="str">
        <f>IFERROR(VLOOKUP(E271,Rec.!B:H,4,FALSE),"")</f>
        <v/>
      </c>
      <c r="C271" s="21" t="str">
        <f>IFERROR(VLOOKUP(E271,Rec.!B:H,5,FALSE),"")</f>
        <v/>
      </c>
      <c r="D271" s="20" t="str">
        <f>IFERROR(VLOOKUP(E271,Rec.!B:H,6,FALSE),"")</f>
        <v/>
      </c>
      <c r="E271" s="20" t="str">
        <f>IFERROR(VLOOKUP(ROW()-8,Q2.SL!B:Q,6,FALSE),"")</f>
        <v/>
      </c>
      <c r="F271" s="20" t="str">
        <f>VLOOKUP(E271,Q2.SL!G:O,6,FALSE)</f>
        <v/>
      </c>
      <c r="G271" s="39" t="str">
        <f>IF(ROW()-8&gt;Inf.!$I$10,"",VLOOKUP(E271,Q2.SL!G:O,4,FALSE))</f>
        <v/>
      </c>
      <c r="H271" s="20" t="str">
        <f>IF(ROW()-8&gt;Inf.!$I$10,"",VLOOKUP(E271,Q2.SL!G:O,5,FALSE))</f>
        <v/>
      </c>
      <c r="I271" s="58"/>
      <c r="J271" t="str">
        <f t="shared" ca="1" si="4"/>
        <v/>
      </c>
    </row>
    <row r="272" spans="1:10" ht="21.95" customHeight="1">
      <c r="A272" s="20" t="str">
        <f>VLOOKUP(E272,Q2.SL!G:O,8,FALSE)</f>
        <v/>
      </c>
      <c r="B272" s="21" t="str">
        <f>IFERROR(VLOOKUP(E272,Rec.!B:H,4,FALSE),"")</f>
        <v/>
      </c>
      <c r="C272" s="21" t="str">
        <f>IFERROR(VLOOKUP(E272,Rec.!B:H,5,FALSE),"")</f>
        <v/>
      </c>
      <c r="D272" s="20" t="str">
        <f>IFERROR(VLOOKUP(E272,Rec.!B:H,6,FALSE),"")</f>
        <v/>
      </c>
      <c r="E272" s="20" t="str">
        <f>IFERROR(VLOOKUP(ROW()-8,Q2.SL!B:Q,6,FALSE),"")</f>
        <v/>
      </c>
      <c r="F272" s="20" t="str">
        <f>VLOOKUP(E272,Q2.SL!G:O,6,FALSE)</f>
        <v/>
      </c>
      <c r="G272" s="39" t="str">
        <f>IF(ROW()-8&gt;Inf.!$I$10,"",VLOOKUP(E272,Q2.SL!G:O,4,FALSE))</f>
        <v/>
      </c>
      <c r="H272" s="20" t="str">
        <f>IF(ROW()-8&gt;Inf.!$I$10,"",VLOOKUP(E272,Q2.SL!G:O,5,FALSE))</f>
        <v/>
      </c>
      <c r="I272" s="58"/>
      <c r="J272" t="str">
        <f t="shared" ca="1" si="4"/>
        <v/>
      </c>
    </row>
    <row r="273" spans="1:10" ht="21.95" customHeight="1">
      <c r="A273" s="20" t="str">
        <f>VLOOKUP(E273,Q2.SL!G:O,8,FALSE)</f>
        <v/>
      </c>
      <c r="B273" s="21" t="str">
        <f>IFERROR(VLOOKUP(E273,Rec.!B:H,4,FALSE),"")</f>
        <v/>
      </c>
      <c r="C273" s="21" t="str">
        <f>IFERROR(VLOOKUP(E273,Rec.!B:H,5,FALSE),"")</f>
        <v/>
      </c>
      <c r="D273" s="20" t="str">
        <f>IFERROR(VLOOKUP(E273,Rec.!B:H,6,FALSE),"")</f>
        <v/>
      </c>
      <c r="E273" s="20" t="str">
        <f>IFERROR(VLOOKUP(ROW()-8,Q2.SL!B:Q,6,FALSE),"")</f>
        <v/>
      </c>
      <c r="F273" s="20" t="str">
        <f>VLOOKUP(E273,Q2.SL!G:O,6,FALSE)</f>
        <v/>
      </c>
      <c r="G273" s="39" t="str">
        <f>IF(ROW()-8&gt;Inf.!$I$10,"",VLOOKUP(E273,Q2.SL!G:O,4,FALSE))</f>
        <v/>
      </c>
      <c r="H273" s="20" t="str">
        <f>IF(ROW()-8&gt;Inf.!$I$10,"",VLOOKUP(E273,Q2.SL!G:O,5,FALSE))</f>
        <v/>
      </c>
      <c r="I273" s="58"/>
      <c r="J273" t="str">
        <f t="shared" ca="1" si="4"/>
        <v/>
      </c>
    </row>
    <row r="274" spans="1:10" ht="21.95" customHeight="1">
      <c r="A274" s="20" t="str">
        <f>VLOOKUP(E274,Q2.SL!G:O,8,FALSE)</f>
        <v/>
      </c>
      <c r="B274" s="21" t="str">
        <f>IFERROR(VLOOKUP(E274,Rec.!B:H,4,FALSE),"")</f>
        <v/>
      </c>
      <c r="C274" s="21" t="str">
        <f>IFERROR(VLOOKUP(E274,Rec.!B:H,5,FALSE),"")</f>
        <v/>
      </c>
      <c r="D274" s="20" t="str">
        <f>IFERROR(VLOOKUP(E274,Rec.!B:H,6,FALSE),"")</f>
        <v/>
      </c>
      <c r="E274" s="20" t="str">
        <f>IFERROR(VLOOKUP(ROW()-8,Q2.SL!B:Q,6,FALSE),"")</f>
        <v/>
      </c>
      <c r="F274" s="20" t="str">
        <f>VLOOKUP(E274,Q2.SL!G:O,6,FALSE)</f>
        <v/>
      </c>
      <c r="G274" s="39" t="str">
        <f>IF(ROW()-8&gt;Inf.!$I$10,"",VLOOKUP(E274,Q2.SL!G:O,4,FALSE))</f>
        <v/>
      </c>
      <c r="H274" s="20" t="str">
        <f>IF(ROW()-8&gt;Inf.!$I$10,"",VLOOKUP(E274,Q2.SL!G:O,5,FALSE))</f>
        <v/>
      </c>
      <c r="I274" s="58"/>
      <c r="J274" t="str">
        <f t="shared" ca="1" si="4"/>
        <v/>
      </c>
    </row>
    <row r="275" spans="1:10" ht="21.95" customHeight="1">
      <c r="A275" s="20" t="str">
        <f>VLOOKUP(E275,Q2.SL!G:O,8,FALSE)</f>
        <v/>
      </c>
      <c r="B275" s="21" t="str">
        <f>IFERROR(VLOOKUP(E275,Rec.!B:H,4,FALSE),"")</f>
        <v/>
      </c>
      <c r="C275" s="21" t="str">
        <f>IFERROR(VLOOKUP(E275,Rec.!B:H,5,FALSE),"")</f>
        <v/>
      </c>
      <c r="D275" s="20" t="str">
        <f>IFERROR(VLOOKUP(E275,Rec.!B:H,6,FALSE),"")</f>
        <v/>
      </c>
      <c r="E275" s="20" t="str">
        <f>IFERROR(VLOOKUP(ROW()-8,Q2.SL!B:Q,6,FALSE),"")</f>
        <v/>
      </c>
      <c r="F275" s="20" t="str">
        <f>VLOOKUP(E275,Q2.SL!G:O,6,FALSE)</f>
        <v/>
      </c>
      <c r="G275" s="39" t="str">
        <f>IF(ROW()-8&gt;Inf.!$I$10,"",VLOOKUP(E275,Q2.SL!G:O,4,FALSE))</f>
        <v/>
      </c>
      <c r="H275" s="20" t="str">
        <f>IF(ROW()-8&gt;Inf.!$I$10,"",VLOOKUP(E275,Q2.SL!G:O,5,FALSE))</f>
        <v/>
      </c>
      <c r="I275" s="58"/>
      <c r="J275" t="str">
        <f t="shared" ca="1" si="4"/>
        <v/>
      </c>
    </row>
    <row r="276" spans="1:10" ht="21.95" customHeight="1">
      <c r="A276" s="20" t="str">
        <f>VLOOKUP(E276,Q2.SL!G:O,8,FALSE)</f>
        <v/>
      </c>
      <c r="B276" s="21" t="str">
        <f>IFERROR(VLOOKUP(E276,Rec.!B:H,4,FALSE),"")</f>
        <v/>
      </c>
      <c r="C276" s="21" t="str">
        <f>IFERROR(VLOOKUP(E276,Rec.!B:H,5,FALSE),"")</f>
        <v/>
      </c>
      <c r="D276" s="20" t="str">
        <f>IFERROR(VLOOKUP(E276,Rec.!B:H,6,FALSE),"")</f>
        <v/>
      </c>
      <c r="E276" s="20" t="str">
        <f>IFERROR(VLOOKUP(ROW()-8,Q2.SL!B:Q,6,FALSE),"")</f>
        <v/>
      </c>
      <c r="F276" s="20" t="str">
        <f>VLOOKUP(E276,Q2.SL!G:O,6,FALSE)</f>
        <v/>
      </c>
      <c r="G276" s="39" t="str">
        <f>IF(ROW()-8&gt;Inf.!$I$10,"",VLOOKUP(E276,Q2.SL!G:O,4,FALSE))</f>
        <v/>
      </c>
      <c r="H276" s="20" t="str">
        <f>IF(ROW()-8&gt;Inf.!$I$10,"",VLOOKUP(E276,Q2.SL!G:O,5,FALSE))</f>
        <v/>
      </c>
      <c r="I276" s="58"/>
      <c r="J276" t="str">
        <f t="shared" ca="1" si="4"/>
        <v/>
      </c>
    </row>
    <row r="277" spans="1:10" ht="21.95" customHeight="1">
      <c r="A277" s="20" t="str">
        <f>VLOOKUP(E277,Q2.SL!G:O,8,FALSE)</f>
        <v/>
      </c>
      <c r="B277" s="21" t="str">
        <f>IFERROR(VLOOKUP(E277,Rec.!B:H,4,FALSE),"")</f>
        <v/>
      </c>
      <c r="C277" s="21" t="str">
        <f>IFERROR(VLOOKUP(E277,Rec.!B:H,5,FALSE),"")</f>
        <v/>
      </c>
      <c r="D277" s="20" t="str">
        <f>IFERROR(VLOOKUP(E277,Rec.!B:H,6,FALSE),"")</f>
        <v/>
      </c>
      <c r="E277" s="20" t="str">
        <f>IFERROR(VLOOKUP(ROW()-8,Q2.SL!B:Q,6,FALSE),"")</f>
        <v/>
      </c>
      <c r="F277" s="20" t="str">
        <f>VLOOKUP(E277,Q2.SL!G:O,6,FALSE)</f>
        <v/>
      </c>
      <c r="G277" s="39" t="str">
        <f>IF(ROW()-8&gt;Inf.!$I$10,"",VLOOKUP(E277,Q2.SL!G:O,4,FALSE))</f>
        <v/>
      </c>
      <c r="H277" s="20" t="str">
        <f>IF(ROW()-8&gt;Inf.!$I$10,"",VLOOKUP(E277,Q2.SL!G:O,5,FALSE))</f>
        <v/>
      </c>
      <c r="I277" s="58"/>
      <c r="J277" t="str">
        <f t="shared" ca="1" si="4"/>
        <v/>
      </c>
    </row>
    <row r="278" spans="1:10" ht="21.95" customHeight="1">
      <c r="A278" s="20" t="str">
        <f>VLOOKUP(E278,Q2.SL!G:O,8,FALSE)</f>
        <v/>
      </c>
      <c r="B278" s="21" t="str">
        <f>IFERROR(VLOOKUP(E278,Rec.!B:H,4,FALSE),"")</f>
        <v/>
      </c>
      <c r="C278" s="21" t="str">
        <f>IFERROR(VLOOKUP(E278,Rec.!B:H,5,FALSE),"")</f>
        <v/>
      </c>
      <c r="D278" s="20" t="str">
        <f>IFERROR(VLOOKUP(E278,Rec.!B:H,6,FALSE),"")</f>
        <v/>
      </c>
      <c r="E278" s="20" t="str">
        <f>IFERROR(VLOOKUP(ROW()-8,Q2.SL!B:Q,6,FALSE),"")</f>
        <v/>
      </c>
      <c r="F278" s="20" t="str">
        <f>VLOOKUP(E278,Q2.SL!G:O,6,FALSE)</f>
        <v/>
      </c>
      <c r="G278" s="39" t="str">
        <f>IF(ROW()-8&gt;Inf.!$I$10,"",VLOOKUP(E278,Q2.SL!G:O,4,FALSE))</f>
        <v/>
      </c>
      <c r="H278" s="20" t="str">
        <f>IF(ROW()-8&gt;Inf.!$I$10,"",VLOOKUP(E278,Q2.SL!G:O,5,FALSE))</f>
        <v/>
      </c>
      <c r="I278" s="58"/>
      <c r="J278" t="str">
        <f t="shared" ca="1" si="4"/>
        <v/>
      </c>
    </row>
    <row r="279" spans="1:10" ht="21.95" customHeight="1">
      <c r="A279" s="20" t="str">
        <f>VLOOKUP(E279,Q2.SL!G:O,8,FALSE)</f>
        <v/>
      </c>
      <c r="B279" s="21" t="str">
        <f>IFERROR(VLOOKUP(E279,Rec.!B:H,4,FALSE),"")</f>
        <v/>
      </c>
      <c r="C279" s="21" t="str">
        <f>IFERROR(VLOOKUP(E279,Rec.!B:H,5,FALSE),"")</f>
        <v/>
      </c>
      <c r="D279" s="20" t="str">
        <f>IFERROR(VLOOKUP(E279,Rec.!B:H,6,FALSE),"")</f>
        <v/>
      </c>
      <c r="E279" s="20" t="str">
        <f>IFERROR(VLOOKUP(ROW()-8,Q2.SL!B:Q,6,FALSE),"")</f>
        <v/>
      </c>
      <c r="F279" s="20" t="str">
        <f>VLOOKUP(E279,Q2.SL!G:O,6,FALSE)</f>
        <v/>
      </c>
      <c r="G279" s="39" t="str">
        <f>IF(ROW()-8&gt;Inf.!$I$10,"",VLOOKUP(E279,Q2.SL!G:O,4,FALSE))</f>
        <v/>
      </c>
      <c r="H279" s="20" t="str">
        <f>IF(ROW()-8&gt;Inf.!$I$10,"",VLOOKUP(E279,Q2.SL!G:O,5,FALSE))</f>
        <v/>
      </c>
      <c r="I279" s="58"/>
      <c r="J279" t="str">
        <f t="shared" ca="1" si="4"/>
        <v/>
      </c>
    </row>
    <row r="280" spans="1:10" ht="21.95" customHeight="1">
      <c r="A280" s="20" t="str">
        <f>VLOOKUP(E280,Q2.SL!G:O,8,FALSE)</f>
        <v/>
      </c>
      <c r="B280" s="21" t="str">
        <f>IFERROR(VLOOKUP(E280,Rec.!B:H,4,FALSE),"")</f>
        <v/>
      </c>
      <c r="C280" s="21" t="str">
        <f>IFERROR(VLOOKUP(E280,Rec.!B:H,5,FALSE),"")</f>
        <v/>
      </c>
      <c r="D280" s="20" t="str">
        <f>IFERROR(VLOOKUP(E280,Rec.!B:H,6,FALSE),"")</f>
        <v/>
      </c>
      <c r="E280" s="20" t="str">
        <f>IFERROR(VLOOKUP(ROW()-8,Q2.SL!B:Q,6,FALSE),"")</f>
        <v/>
      </c>
      <c r="F280" s="20" t="str">
        <f>VLOOKUP(E280,Q2.SL!G:O,6,FALSE)</f>
        <v/>
      </c>
      <c r="G280" s="39" t="str">
        <f>IF(ROW()-8&gt;Inf.!$I$10,"",VLOOKUP(E280,Q2.SL!G:O,4,FALSE))</f>
        <v/>
      </c>
      <c r="H280" s="20" t="str">
        <f>IF(ROW()-8&gt;Inf.!$I$10,"",VLOOKUP(E280,Q2.SL!G:O,5,FALSE))</f>
        <v/>
      </c>
      <c r="I280" s="58"/>
      <c r="J280" t="str">
        <f t="shared" ca="1" si="4"/>
        <v/>
      </c>
    </row>
    <row r="281" spans="1:10" ht="21.95" customHeight="1">
      <c r="A281" s="20" t="str">
        <f>VLOOKUP(E281,Q2.SL!G:O,8,FALSE)</f>
        <v/>
      </c>
      <c r="B281" s="21" t="str">
        <f>IFERROR(VLOOKUP(E281,Rec.!B:H,4,FALSE),"")</f>
        <v/>
      </c>
      <c r="C281" s="21" t="str">
        <f>IFERROR(VLOOKUP(E281,Rec.!B:H,5,FALSE),"")</f>
        <v/>
      </c>
      <c r="D281" s="20" t="str">
        <f>IFERROR(VLOOKUP(E281,Rec.!B:H,6,FALSE),"")</f>
        <v/>
      </c>
      <c r="E281" s="20" t="str">
        <f>IFERROR(VLOOKUP(ROW()-8,Q2.SL!B:Q,6,FALSE),"")</f>
        <v/>
      </c>
      <c r="F281" s="20" t="str">
        <f>VLOOKUP(E281,Q2.SL!G:O,6,FALSE)</f>
        <v/>
      </c>
      <c r="G281" s="39" t="str">
        <f>IF(ROW()-8&gt;Inf.!$I$10,"",VLOOKUP(E281,Q2.SL!G:O,4,FALSE))</f>
        <v/>
      </c>
      <c r="H281" s="20" t="str">
        <f>IF(ROW()-8&gt;Inf.!$I$10,"",VLOOKUP(E281,Q2.SL!G:O,5,FALSE))</f>
        <v/>
      </c>
      <c r="I281" s="58"/>
      <c r="J281" t="str">
        <f t="shared" ca="1" si="4"/>
        <v/>
      </c>
    </row>
    <row r="282" spans="1:10" ht="21.95" customHeight="1">
      <c r="A282" s="20" t="str">
        <f>VLOOKUP(E282,Q2.SL!G:O,8,FALSE)</f>
        <v/>
      </c>
      <c r="B282" s="21" t="str">
        <f>IFERROR(VLOOKUP(E282,Rec.!B:H,4,FALSE),"")</f>
        <v/>
      </c>
      <c r="C282" s="21" t="str">
        <f>IFERROR(VLOOKUP(E282,Rec.!B:H,5,FALSE),"")</f>
        <v/>
      </c>
      <c r="D282" s="20" t="str">
        <f>IFERROR(VLOOKUP(E282,Rec.!B:H,6,FALSE),"")</f>
        <v/>
      </c>
      <c r="E282" s="20" t="str">
        <f>IFERROR(VLOOKUP(ROW()-8,Q2.SL!B:Q,6,FALSE),"")</f>
        <v/>
      </c>
      <c r="F282" s="20" t="str">
        <f>VLOOKUP(E282,Q2.SL!G:O,6,FALSE)</f>
        <v/>
      </c>
      <c r="G282" s="39" t="str">
        <f>IF(ROW()-8&gt;Inf.!$I$10,"",VLOOKUP(E282,Q2.SL!G:O,4,FALSE))</f>
        <v/>
      </c>
      <c r="H282" s="20" t="str">
        <f>IF(ROW()-8&gt;Inf.!$I$10,"",VLOOKUP(E282,Q2.SL!G:O,5,FALSE))</f>
        <v/>
      </c>
      <c r="I282" s="58"/>
      <c r="J282" t="str">
        <f t="shared" ca="1" si="4"/>
        <v/>
      </c>
    </row>
    <row r="283" spans="1:10" ht="21.95" customHeight="1">
      <c r="A283" s="20" t="str">
        <f>VLOOKUP(E283,Q2.SL!G:O,8,FALSE)</f>
        <v/>
      </c>
      <c r="B283" s="21" t="str">
        <f>IFERROR(VLOOKUP(E283,Rec.!B:H,4,FALSE),"")</f>
        <v/>
      </c>
      <c r="C283" s="21" t="str">
        <f>IFERROR(VLOOKUP(E283,Rec.!B:H,5,FALSE),"")</f>
        <v/>
      </c>
      <c r="D283" s="20" t="str">
        <f>IFERROR(VLOOKUP(E283,Rec.!B:H,6,FALSE),"")</f>
        <v/>
      </c>
      <c r="E283" s="20" t="str">
        <f>IFERROR(VLOOKUP(ROW()-8,Q2.SL!B:Q,6,FALSE),"")</f>
        <v/>
      </c>
      <c r="F283" s="20" t="str">
        <f>VLOOKUP(E283,Q2.SL!G:O,6,FALSE)</f>
        <v/>
      </c>
      <c r="G283" s="39" t="str">
        <f>IF(ROW()-8&gt;Inf.!$I$10,"",VLOOKUP(E283,Q2.SL!G:O,4,FALSE))</f>
        <v/>
      </c>
      <c r="H283" s="20" t="str">
        <f>IF(ROW()-8&gt;Inf.!$I$10,"",VLOOKUP(E283,Q2.SL!G:O,5,FALSE))</f>
        <v/>
      </c>
      <c r="I283" s="58"/>
      <c r="J283" t="str">
        <f t="shared" ca="1" si="4"/>
        <v/>
      </c>
    </row>
    <row r="284" spans="1:10" ht="21.95" customHeight="1">
      <c r="A284" s="20" t="str">
        <f>VLOOKUP(E284,Q2.SL!G:O,8,FALSE)</f>
        <v/>
      </c>
      <c r="B284" s="21" t="str">
        <f>IFERROR(VLOOKUP(E284,Rec.!B:H,4,FALSE),"")</f>
        <v/>
      </c>
      <c r="C284" s="21" t="str">
        <f>IFERROR(VLOOKUP(E284,Rec.!B:H,5,FALSE),"")</f>
        <v/>
      </c>
      <c r="D284" s="20" t="str">
        <f>IFERROR(VLOOKUP(E284,Rec.!B:H,6,FALSE),"")</f>
        <v/>
      </c>
      <c r="E284" s="20" t="str">
        <f>IFERROR(VLOOKUP(ROW()-8,Q2.SL!B:Q,6,FALSE),"")</f>
        <v/>
      </c>
      <c r="F284" s="20" t="str">
        <f>VLOOKUP(E284,Q2.SL!G:O,6,FALSE)</f>
        <v/>
      </c>
      <c r="G284" s="39" t="str">
        <f>IF(ROW()-8&gt;Inf.!$I$10,"",VLOOKUP(E284,Q2.SL!G:O,4,FALSE))</f>
        <v/>
      </c>
      <c r="H284" s="20" t="str">
        <f>IF(ROW()-8&gt;Inf.!$I$10,"",VLOOKUP(E284,Q2.SL!G:O,5,FALSE))</f>
        <v/>
      </c>
      <c r="I284" s="58"/>
      <c r="J284" t="str">
        <f t="shared" ca="1" si="4"/>
        <v/>
      </c>
    </row>
    <row r="285" spans="1:10" ht="21.95" customHeight="1">
      <c r="A285" s="20" t="str">
        <f>VLOOKUP(E285,Q2.SL!G:O,8,FALSE)</f>
        <v/>
      </c>
      <c r="B285" s="21" t="str">
        <f>IFERROR(VLOOKUP(E285,Rec.!B:H,4,FALSE),"")</f>
        <v/>
      </c>
      <c r="C285" s="21" t="str">
        <f>IFERROR(VLOOKUP(E285,Rec.!B:H,5,FALSE),"")</f>
        <v/>
      </c>
      <c r="D285" s="20" t="str">
        <f>IFERROR(VLOOKUP(E285,Rec.!B:H,6,FALSE),"")</f>
        <v/>
      </c>
      <c r="E285" s="20" t="str">
        <f>IFERROR(VLOOKUP(ROW()-8,Q2.SL!B:Q,6,FALSE),"")</f>
        <v/>
      </c>
      <c r="F285" s="20" t="str">
        <f>VLOOKUP(E285,Q2.SL!G:O,6,FALSE)</f>
        <v/>
      </c>
      <c r="G285" s="39" t="str">
        <f>IF(ROW()-8&gt;Inf.!$I$10,"",VLOOKUP(E285,Q2.SL!G:O,4,FALSE))</f>
        <v/>
      </c>
      <c r="H285" s="20" t="str">
        <f>IF(ROW()-8&gt;Inf.!$I$10,"",VLOOKUP(E285,Q2.SL!G:O,5,FALSE))</f>
        <v/>
      </c>
      <c r="I285" s="58"/>
      <c r="J285" t="str">
        <f t="shared" ca="1" si="4"/>
        <v/>
      </c>
    </row>
    <row r="286" spans="1:10" ht="21.95" customHeight="1">
      <c r="A286" s="20" t="str">
        <f>VLOOKUP(E286,Q2.SL!G:O,8,FALSE)</f>
        <v/>
      </c>
      <c r="B286" s="21" t="str">
        <f>IFERROR(VLOOKUP(E286,Rec.!B:H,4,FALSE),"")</f>
        <v/>
      </c>
      <c r="C286" s="21" t="str">
        <f>IFERROR(VLOOKUP(E286,Rec.!B:H,5,FALSE),"")</f>
        <v/>
      </c>
      <c r="D286" s="20" t="str">
        <f>IFERROR(VLOOKUP(E286,Rec.!B:H,6,FALSE),"")</f>
        <v/>
      </c>
      <c r="E286" s="20" t="str">
        <f>IFERROR(VLOOKUP(ROW()-8,Q2.SL!B:Q,6,FALSE),"")</f>
        <v/>
      </c>
      <c r="F286" s="20" t="str">
        <f>VLOOKUP(E286,Q2.SL!G:O,6,FALSE)</f>
        <v/>
      </c>
      <c r="G286" s="39" t="str">
        <f>IF(ROW()-8&gt;Inf.!$I$10,"",VLOOKUP(E286,Q2.SL!G:O,4,FALSE))</f>
        <v/>
      </c>
      <c r="H286" s="20" t="str">
        <f>IF(ROW()-8&gt;Inf.!$I$10,"",VLOOKUP(E286,Q2.SL!G:O,5,FALSE))</f>
        <v/>
      </c>
      <c r="I286" s="58"/>
      <c r="J286" t="str">
        <f t="shared" ca="1" si="4"/>
        <v/>
      </c>
    </row>
    <row r="287" spans="1:10" ht="21.95" customHeight="1">
      <c r="A287" s="20" t="str">
        <f>VLOOKUP(E287,Q2.SL!G:O,8,FALSE)</f>
        <v/>
      </c>
      <c r="B287" s="21" t="str">
        <f>IFERROR(VLOOKUP(E287,Rec.!B:H,4,FALSE),"")</f>
        <v/>
      </c>
      <c r="C287" s="21" t="str">
        <f>IFERROR(VLOOKUP(E287,Rec.!B:H,5,FALSE),"")</f>
        <v/>
      </c>
      <c r="D287" s="20" t="str">
        <f>IFERROR(VLOOKUP(E287,Rec.!B:H,6,FALSE),"")</f>
        <v/>
      </c>
      <c r="E287" s="20" t="str">
        <f>IFERROR(VLOOKUP(ROW()-8,Q2.SL!B:Q,6,FALSE),"")</f>
        <v/>
      </c>
      <c r="F287" s="20" t="str">
        <f>VLOOKUP(E287,Q2.SL!G:O,6,FALSE)</f>
        <v/>
      </c>
      <c r="G287" s="39" t="str">
        <f>IF(ROW()-8&gt;Inf.!$I$10,"",VLOOKUP(E287,Q2.SL!G:O,4,FALSE))</f>
        <v/>
      </c>
      <c r="H287" s="20" t="str">
        <f>IF(ROW()-8&gt;Inf.!$I$10,"",VLOOKUP(E287,Q2.SL!G:O,5,FALSE))</f>
        <v/>
      </c>
      <c r="I287" s="58"/>
      <c r="J287" t="str">
        <f t="shared" ca="1" si="4"/>
        <v/>
      </c>
    </row>
    <row r="288" spans="1:10" ht="21.95" customHeight="1">
      <c r="A288" s="20" t="str">
        <f>VLOOKUP(E288,Q2.SL!G:O,8,FALSE)</f>
        <v/>
      </c>
      <c r="B288" s="21" t="str">
        <f>IFERROR(VLOOKUP(E288,Rec.!B:H,4,FALSE),"")</f>
        <v/>
      </c>
      <c r="C288" s="21" t="str">
        <f>IFERROR(VLOOKUP(E288,Rec.!B:H,5,FALSE),"")</f>
        <v/>
      </c>
      <c r="D288" s="20" t="str">
        <f>IFERROR(VLOOKUP(E288,Rec.!B:H,6,FALSE),"")</f>
        <v/>
      </c>
      <c r="E288" s="20" t="str">
        <f>IFERROR(VLOOKUP(ROW()-8,Q2.SL!B:Q,6,FALSE),"")</f>
        <v/>
      </c>
      <c r="F288" s="20" t="str">
        <f>VLOOKUP(E288,Q2.SL!G:O,6,FALSE)</f>
        <v/>
      </c>
      <c r="G288" s="39" t="str">
        <f>IF(ROW()-8&gt;Inf.!$I$10,"",VLOOKUP(E288,Q2.SL!G:O,4,FALSE))</f>
        <v/>
      </c>
      <c r="H288" s="20" t="str">
        <f>IF(ROW()-8&gt;Inf.!$I$10,"",VLOOKUP(E288,Q2.SL!G:O,5,FALSE))</f>
        <v/>
      </c>
      <c r="I288" s="58"/>
      <c r="J288" t="str">
        <f t="shared" ca="1" si="4"/>
        <v/>
      </c>
    </row>
    <row r="289" spans="1:10" ht="21.95" customHeight="1">
      <c r="A289" s="20" t="str">
        <f>VLOOKUP(E289,Q2.SL!G:O,8,FALSE)</f>
        <v/>
      </c>
      <c r="B289" s="21" t="str">
        <f>IFERROR(VLOOKUP(E289,Rec.!B:H,4,FALSE),"")</f>
        <v/>
      </c>
      <c r="C289" s="21" t="str">
        <f>IFERROR(VLOOKUP(E289,Rec.!B:H,5,FALSE),"")</f>
        <v/>
      </c>
      <c r="D289" s="20" t="str">
        <f>IFERROR(VLOOKUP(E289,Rec.!B:H,6,FALSE),"")</f>
        <v/>
      </c>
      <c r="E289" s="20" t="str">
        <f>IFERROR(VLOOKUP(ROW()-8,Q2.SL!B:Q,6,FALSE),"")</f>
        <v/>
      </c>
      <c r="F289" s="20" t="str">
        <f>VLOOKUP(E289,Q2.SL!G:O,6,FALSE)</f>
        <v/>
      </c>
      <c r="G289" s="39" t="str">
        <f>IF(ROW()-8&gt;Inf.!$I$10,"",VLOOKUP(E289,Q2.SL!G:O,4,FALSE))</f>
        <v/>
      </c>
      <c r="H289" s="20" t="str">
        <f>IF(ROW()-8&gt;Inf.!$I$10,"",VLOOKUP(E289,Q2.SL!G:O,5,FALSE))</f>
        <v/>
      </c>
      <c r="I289" s="58"/>
      <c r="J289" t="str">
        <f t="shared" ca="1" si="4"/>
        <v/>
      </c>
    </row>
    <row r="290" spans="1:10" ht="21.95" customHeight="1">
      <c r="A290" s="20" t="str">
        <f>VLOOKUP(E290,Q2.SL!G:O,8,FALSE)</f>
        <v/>
      </c>
      <c r="B290" s="21" t="str">
        <f>IFERROR(VLOOKUP(E290,Rec.!B:H,4,FALSE),"")</f>
        <v/>
      </c>
      <c r="C290" s="21" t="str">
        <f>IFERROR(VLOOKUP(E290,Rec.!B:H,5,FALSE),"")</f>
        <v/>
      </c>
      <c r="D290" s="20" t="str">
        <f>IFERROR(VLOOKUP(E290,Rec.!B:H,6,FALSE),"")</f>
        <v/>
      </c>
      <c r="E290" s="20" t="str">
        <f>IFERROR(VLOOKUP(ROW()-8,Q2.SL!B:Q,6,FALSE),"")</f>
        <v/>
      </c>
      <c r="F290" s="20" t="str">
        <f>VLOOKUP(E290,Q2.SL!G:O,6,FALSE)</f>
        <v/>
      </c>
      <c r="G290" s="39" t="str">
        <f>IF(ROW()-8&gt;Inf.!$I$10,"",VLOOKUP(E290,Q2.SL!G:O,4,FALSE))</f>
        <v/>
      </c>
      <c r="H290" s="20" t="str">
        <f>IF(ROW()-8&gt;Inf.!$I$10,"",VLOOKUP(E290,Q2.SL!G:O,5,FALSE))</f>
        <v/>
      </c>
      <c r="I290" s="58"/>
      <c r="J290" t="str">
        <f t="shared" ca="1" si="4"/>
        <v/>
      </c>
    </row>
    <row r="291" spans="1:10" ht="21.95" customHeight="1">
      <c r="A291" s="20" t="str">
        <f>VLOOKUP(E291,Q2.SL!G:O,8,FALSE)</f>
        <v/>
      </c>
      <c r="B291" s="21" t="str">
        <f>IFERROR(VLOOKUP(E291,Rec.!B:H,4,FALSE),"")</f>
        <v/>
      </c>
      <c r="C291" s="21" t="str">
        <f>IFERROR(VLOOKUP(E291,Rec.!B:H,5,FALSE),"")</f>
        <v/>
      </c>
      <c r="D291" s="20" t="str">
        <f>IFERROR(VLOOKUP(E291,Rec.!B:H,6,FALSE),"")</f>
        <v/>
      </c>
      <c r="E291" s="20" t="str">
        <f>IFERROR(VLOOKUP(ROW()-8,Q2.SL!B:Q,6,FALSE),"")</f>
        <v/>
      </c>
      <c r="F291" s="20" t="str">
        <f>VLOOKUP(E291,Q2.SL!G:O,6,FALSE)</f>
        <v/>
      </c>
      <c r="G291" s="39" t="str">
        <f>IF(ROW()-8&gt;Inf.!$I$10,"",VLOOKUP(E291,Q2.SL!G:O,4,FALSE))</f>
        <v/>
      </c>
      <c r="H291" s="20" t="str">
        <f>IF(ROW()-8&gt;Inf.!$I$10,"",VLOOKUP(E291,Q2.SL!G:O,5,FALSE))</f>
        <v/>
      </c>
      <c r="I291" s="58"/>
      <c r="J291" t="str">
        <f t="shared" ca="1" si="4"/>
        <v/>
      </c>
    </row>
    <row r="292" spans="1:10" ht="21.95" customHeight="1">
      <c r="A292" s="20" t="str">
        <f>VLOOKUP(E292,Q2.SL!G:O,8,FALSE)</f>
        <v/>
      </c>
      <c r="B292" s="21" t="str">
        <f>IFERROR(VLOOKUP(E292,Rec.!B:H,4,FALSE),"")</f>
        <v/>
      </c>
      <c r="C292" s="21" t="str">
        <f>IFERROR(VLOOKUP(E292,Rec.!B:H,5,FALSE),"")</f>
        <v/>
      </c>
      <c r="D292" s="20" t="str">
        <f>IFERROR(VLOOKUP(E292,Rec.!B:H,6,FALSE),"")</f>
        <v/>
      </c>
      <c r="E292" s="20" t="str">
        <f>IFERROR(VLOOKUP(ROW()-8,Q2.SL!B:Q,6,FALSE),"")</f>
        <v/>
      </c>
      <c r="F292" s="20" t="str">
        <f>VLOOKUP(E292,Q2.SL!G:O,6,FALSE)</f>
        <v/>
      </c>
      <c r="G292" s="39" t="str">
        <f>IF(ROW()-8&gt;Inf.!$I$10,"",VLOOKUP(E292,Q2.SL!G:O,4,FALSE))</f>
        <v/>
      </c>
      <c r="H292" s="20" t="str">
        <f>IF(ROW()-8&gt;Inf.!$I$10,"",VLOOKUP(E292,Q2.SL!G:O,5,FALSE))</f>
        <v/>
      </c>
      <c r="I292" s="58"/>
      <c r="J292" t="str">
        <f t="shared" ca="1" si="4"/>
        <v/>
      </c>
    </row>
    <row r="293" spans="1:10" ht="21.95" customHeight="1">
      <c r="A293" s="20" t="str">
        <f>VLOOKUP(E293,Q2.SL!G:O,8,FALSE)</f>
        <v/>
      </c>
      <c r="B293" s="21" t="str">
        <f>IFERROR(VLOOKUP(E293,Rec.!B:H,4,FALSE),"")</f>
        <v/>
      </c>
      <c r="C293" s="21" t="str">
        <f>IFERROR(VLOOKUP(E293,Rec.!B:H,5,FALSE),"")</f>
        <v/>
      </c>
      <c r="D293" s="20" t="str">
        <f>IFERROR(VLOOKUP(E293,Rec.!B:H,6,FALSE),"")</f>
        <v/>
      </c>
      <c r="E293" s="20" t="str">
        <f>IFERROR(VLOOKUP(ROW()-8,Q2.SL!B:Q,6,FALSE),"")</f>
        <v/>
      </c>
      <c r="F293" s="20" t="str">
        <f>VLOOKUP(E293,Q2.SL!G:O,6,FALSE)</f>
        <v/>
      </c>
      <c r="G293" s="39" t="str">
        <f>IF(ROW()-8&gt;Inf.!$I$10,"",VLOOKUP(E293,Q2.SL!G:O,4,FALSE))</f>
        <v/>
      </c>
      <c r="H293" s="20" t="str">
        <f>IF(ROW()-8&gt;Inf.!$I$10,"",VLOOKUP(E293,Q2.SL!G:O,5,FALSE))</f>
        <v/>
      </c>
      <c r="I293" s="58"/>
      <c r="J293" t="str">
        <f t="shared" ca="1" si="4"/>
        <v/>
      </c>
    </row>
    <row r="294" spans="1:10" ht="21.95" customHeight="1">
      <c r="A294" s="20" t="str">
        <f>VLOOKUP(E294,Q2.SL!G:O,8,FALSE)</f>
        <v/>
      </c>
      <c r="B294" s="21" t="str">
        <f>IFERROR(VLOOKUP(E294,Rec.!B:H,4,FALSE),"")</f>
        <v/>
      </c>
      <c r="C294" s="21" t="str">
        <f>IFERROR(VLOOKUP(E294,Rec.!B:H,5,FALSE),"")</f>
        <v/>
      </c>
      <c r="D294" s="20" t="str">
        <f>IFERROR(VLOOKUP(E294,Rec.!B:H,6,FALSE),"")</f>
        <v/>
      </c>
      <c r="E294" s="20" t="str">
        <f>IFERROR(VLOOKUP(ROW()-8,Q2.SL!B:Q,6,FALSE),"")</f>
        <v/>
      </c>
      <c r="F294" s="20" t="str">
        <f>VLOOKUP(E294,Q2.SL!G:O,6,FALSE)</f>
        <v/>
      </c>
      <c r="G294" s="39" t="str">
        <f>IF(ROW()-8&gt;Inf.!$I$10,"",VLOOKUP(E294,Q2.SL!G:O,4,FALSE))</f>
        <v/>
      </c>
      <c r="H294" s="20" t="str">
        <f>IF(ROW()-8&gt;Inf.!$I$10,"",VLOOKUP(E294,Q2.SL!G:O,5,FALSE))</f>
        <v/>
      </c>
      <c r="I294" s="58"/>
      <c r="J294" t="str">
        <f t="shared" ca="1" si="4"/>
        <v/>
      </c>
    </row>
    <row r="295" spans="1:10" ht="21.95" customHeight="1">
      <c r="A295" s="20" t="str">
        <f>VLOOKUP(E295,Q2.SL!G:O,8,FALSE)</f>
        <v/>
      </c>
      <c r="B295" s="21" t="str">
        <f>IFERROR(VLOOKUP(E295,Rec.!B:H,4,FALSE),"")</f>
        <v/>
      </c>
      <c r="C295" s="21" t="str">
        <f>IFERROR(VLOOKUP(E295,Rec.!B:H,5,FALSE),"")</f>
        <v/>
      </c>
      <c r="D295" s="20" t="str">
        <f>IFERROR(VLOOKUP(E295,Rec.!B:H,6,FALSE),"")</f>
        <v/>
      </c>
      <c r="E295" s="20" t="str">
        <f>IFERROR(VLOOKUP(ROW()-8,Q2.SL!B:Q,6,FALSE),"")</f>
        <v/>
      </c>
      <c r="F295" s="20" t="str">
        <f>VLOOKUP(E295,Q2.SL!G:O,6,FALSE)</f>
        <v/>
      </c>
      <c r="G295" s="39" t="str">
        <f>IF(ROW()-8&gt;Inf.!$I$10,"",VLOOKUP(E295,Q2.SL!G:O,4,FALSE))</f>
        <v/>
      </c>
      <c r="H295" s="20" t="str">
        <f>IF(ROW()-8&gt;Inf.!$I$10,"",VLOOKUP(E295,Q2.SL!G:O,5,FALSE))</f>
        <v/>
      </c>
      <c r="I295" s="58"/>
      <c r="J295" t="str">
        <f t="shared" ca="1" si="4"/>
        <v/>
      </c>
    </row>
    <row r="296" spans="1:10" ht="21.95" customHeight="1">
      <c r="A296" s="20" t="str">
        <f>VLOOKUP(E296,Q2.SL!G:O,8,FALSE)</f>
        <v/>
      </c>
      <c r="B296" s="21" t="str">
        <f>IFERROR(VLOOKUP(E296,Rec.!B:H,4,FALSE),"")</f>
        <v/>
      </c>
      <c r="C296" s="21" t="str">
        <f>IFERROR(VLOOKUP(E296,Rec.!B:H,5,FALSE),"")</f>
        <v/>
      </c>
      <c r="D296" s="20" t="str">
        <f>IFERROR(VLOOKUP(E296,Rec.!B:H,6,FALSE),"")</f>
        <v/>
      </c>
      <c r="E296" s="20" t="str">
        <f>IFERROR(VLOOKUP(ROW()-8,Q2.SL!B:Q,6,FALSE),"")</f>
        <v/>
      </c>
      <c r="F296" s="20" t="str">
        <f>VLOOKUP(E296,Q2.SL!G:O,6,FALSE)</f>
        <v/>
      </c>
      <c r="G296" s="39" t="str">
        <f>IF(ROW()-8&gt;Inf.!$I$10,"",VLOOKUP(E296,Q2.SL!G:O,4,FALSE))</f>
        <v/>
      </c>
      <c r="H296" s="20" t="str">
        <f>IF(ROW()-8&gt;Inf.!$I$10,"",VLOOKUP(E296,Q2.SL!G:O,5,FALSE))</f>
        <v/>
      </c>
      <c r="I296" s="58"/>
      <c r="J296" t="str">
        <f t="shared" ca="1" si="4"/>
        <v/>
      </c>
    </row>
    <row r="297" spans="1:10" ht="21.95" customHeight="1">
      <c r="A297" s="20" t="str">
        <f>VLOOKUP(E297,Q2.SL!G:O,8,FALSE)</f>
        <v/>
      </c>
      <c r="B297" s="21" t="str">
        <f>IFERROR(VLOOKUP(E297,Rec.!B:H,4,FALSE),"")</f>
        <v/>
      </c>
      <c r="C297" s="21" t="str">
        <f>IFERROR(VLOOKUP(E297,Rec.!B:H,5,FALSE),"")</f>
        <v/>
      </c>
      <c r="D297" s="20" t="str">
        <f>IFERROR(VLOOKUP(E297,Rec.!B:H,6,FALSE),"")</f>
        <v/>
      </c>
      <c r="E297" s="20" t="str">
        <f>IFERROR(VLOOKUP(ROW()-8,Q2.SL!B:Q,6,FALSE),"")</f>
        <v/>
      </c>
      <c r="F297" s="20" t="str">
        <f>VLOOKUP(E297,Q2.SL!G:O,6,FALSE)</f>
        <v/>
      </c>
      <c r="G297" s="39" t="str">
        <f>IF(ROW()-8&gt;Inf.!$I$10,"",VLOOKUP(E297,Q2.SL!G:O,4,FALSE))</f>
        <v/>
      </c>
      <c r="H297" s="20" t="str">
        <f>IF(ROW()-8&gt;Inf.!$I$10,"",VLOOKUP(E297,Q2.SL!G:O,5,FALSE))</f>
        <v/>
      </c>
      <c r="I297" s="58"/>
      <c r="J297" t="str">
        <f t="shared" ca="1" si="4"/>
        <v/>
      </c>
    </row>
    <row r="298" spans="1:10" ht="21.95" customHeight="1">
      <c r="A298" s="20" t="str">
        <f>VLOOKUP(E298,Q2.SL!G:O,8,FALSE)</f>
        <v/>
      </c>
      <c r="B298" s="21" t="str">
        <f>IFERROR(VLOOKUP(E298,Rec.!B:H,4,FALSE),"")</f>
        <v/>
      </c>
      <c r="C298" s="21" t="str">
        <f>IFERROR(VLOOKUP(E298,Rec.!B:H,5,FALSE),"")</f>
        <v/>
      </c>
      <c r="D298" s="20" t="str">
        <f>IFERROR(VLOOKUP(E298,Rec.!B:H,6,FALSE),"")</f>
        <v/>
      </c>
      <c r="E298" s="20" t="str">
        <f>IFERROR(VLOOKUP(ROW()-8,Q2.SL!B:Q,6,FALSE),"")</f>
        <v/>
      </c>
      <c r="F298" s="20" t="str">
        <f>VLOOKUP(E298,Q2.SL!G:O,6,FALSE)</f>
        <v/>
      </c>
      <c r="G298" s="39" t="str">
        <f>IF(ROW()-8&gt;Inf.!$I$10,"",VLOOKUP(E298,Q2.SL!G:O,4,FALSE))</f>
        <v/>
      </c>
      <c r="H298" s="20" t="str">
        <f>IF(ROW()-8&gt;Inf.!$I$10,"",VLOOKUP(E298,Q2.SL!G:O,5,FALSE))</f>
        <v/>
      </c>
      <c r="I298" s="58"/>
      <c r="J298" t="str">
        <f t="shared" ca="1" si="4"/>
        <v/>
      </c>
    </row>
    <row r="299" spans="1:10" ht="21.95" customHeight="1">
      <c r="A299" s="20" t="str">
        <f>VLOOKUP(E299,Q2.SL!G:O,8,FALSE)</f>
        <v/>
      </c>
      <c r="B299" s="21" t="str">
        <f>IFERROR(VLOOKUP(E299,Rec.!B:H,4,FALSE),"")</f>
        <v/>
      </c>
      <c r="C299" s="21" t="str">
        <f>IFERROR(VLOOKUP(E299,Rec.!B:H,5,FALSE),"")</f>
        <v/>
      </c>
      <c r="D299" s="20" t="str">
        <f>IFERROR(VLOOKUP(E299,Rec.!B:H,6,FALSE),"")</f>
        <v/>
      </c>
      <c r="E299" s="20" t="str">
        <f>IFERROR(VLOOKUP(ROW()-8,Q2.SL!B:Q,6,FALSE),"")</f>
        <v/>
      </c>
      <c r="F299" s="20" t="str">
        <f>VLOOKUP(E299,Q2.SL!G:O,6,FALSE)</f>
        <v/>
      </c>
      <c r="G299" s="39" t="str">
        <f>IF(ROW()-8&gt;Inf.!$I$10,"",VLOOKUP(E299,Q2.SL!G:O,4,FALSE))</f>
        <v/>
      </c>
      <c r="H299" s="20" t="str">
        <f>IF(ROW()-8&gt;Inf.!$I$10,"",VLOOKUP(E299,Q2.SL!G:O,5,FALSE))</f>
        <v/>
      </c>
      <c r="I299" s="58"/>
      <c r="J299" t="str">
        <f t="shared" ca="1" si="4"/>
        <v/>
      </c>
    </row>
    <row r="300" spans="1:10" ht="21.95" customHeight="1">
      <c r="A300" s="20" t="str">
        <f>VLOOKUP(E300,Q2.SL!G:O,8,FALSE)</f>
        <v/>
      </c>
      <c r="B300" s="21" t="str">
        <f>IFERROR(VLOOKUP(E300,Rec.!B:H,4,FALSE),"")</f>
        <v/>
      </c>
      <c r="C300" s="21" t="str">
        <f>IFERROR(VLOOKUP(E300,Rec.!B:H,5,FALSE),"")</f>
        <v/>
      </c>
      <c r="D300" s="20" t="str">
        <f>IFERROR(VLOOKUP(E300,Rec.!B:H,6,FALSE),"")</f>
        <v/>
      </c>
      <c r="E300" s="20" t="str">
        <f>IFERROR(VLOOKUP(ROW()-8,Q2.SL!B:Q,6,FALSE),"")</f>
        <v/>
      </c>
      <c r="F300" s="20" t="str">
        <f>VLOOKUP(E300,Q2.SL!G:O,6,FALSE)</f>
        <v/>
      </c>
      <c r="G300" s="39" t="str">
        <f>IF(ROW()-8&gt;Inf.!$I$10,"",VLOOKUP(E300,Q2.SL!G:O,4,FALSE))</f>
        <v/>
      </c>
      <c r="H300" s="20" t="str">
        <f>IF(ROW()-8&gt;Inf.!$I$10,"",VLOOKUP(E300,Q2.SL!G:O,5,FALSE))</f>
        <v/>
      </c>
      <c r="I300" s="58"/>
      <c r="J300" t="str">
        <f t="shared" ca="1" si="4"/>
        <v/>
      </c>
    </row>
    <row r="301" spans="1:10" ht="21.95" customHeight="1">
      <c r="A301" s="20" t="str">
        <f>VLOOKUP(E301,Q2.SL!G:O,8,FALSE)</f>
        <v/>
      </c>
      <c r="B301" s="21" t="str">
        <f>IFERROR(VLOOKUP(E301,Rec.!B:H,4,FALSE),"")</f>
        <v/>
      </c>
      <c r="C301" s="21" t="str">
        <f>IFERROR(VLOOKUP(E301,Rec.!B:H,5,FALSE),"")</f>
        <v/>
      </c>
      <c r="D301" s="20" t="str">
        <f>IFERROR(VLOOKUP(E301,Rec.!B:H,6,FALSE),"")</f>
        <v/>
      </c>
      <c r="E301" s="20" t="str">
        <f>IFERROR(VLOOKUP(ROW()-8,Q2.SL!B:Q,6,FALSE),"")</f>
        <v/>
      </c>
      <c r="F301" s="20" t="str">
        <f>VLOOKUP(E301,Q2.SL!G:O,6,FALSE)</f>
        <v/>
      </c>
      <c r="G301" s="39" t="str">
        <f>IF(ROW()-8&gt;Inf.!$I$10,"",VLOOKUP(E301,Q2.SL!G:O,4,FALSE))</f>
        <v/>
      </c>
      <c r="H301" s="20" t="str">
        <f>IF(ROW()-8&gt;Inf.!$I$10,"",VLOOKUP(E301,Q2.SL!G:O,5,FALSE))</f>
        <v/>
      </c>
      <c r="I301" s="58"/>
      <c r="J301" t="str">
        <f t="shared" ca="1" si="4"/>
        <v/>
      </c>
    </row>
    <row r="302" spans="1:10" ht="21.95" customHeight="1">
      <c r="A302" s="20" t="str">
        <f>VLOOKUP(E302,Q2.SL!G:O,8,FALSE)</f>
        <v/>
      </c>
      <c r="B302" s="21" t="str">
        <f>IFERROR(VLOOKUP(E302,Rec.!B:H,4,FALSE),"")</f>
        <v/>
      </c>
      <c r="C302" s="21" t="str">
        <f>IFERROR(VLOOKUP(E302,Rec.!B:H,5,FALSE),"")</f>
        <v/>
      </c>
      <c r="D302" s="20" t="str">
        <f>IFERROR(VLOOKUP(E302,Rec.!B:H,6,FALSE),"")</f>
        <v/>
      </c>
      <c r="E302" s="20" t="str">
        <f>IFERROR(VLOOKUP(ROW()-8,Q2.SL!B:Q,6,FALSE),"")</f>
        <v/>
      </c>
      <c r="F302" s="20" t="str">
        <f>VLOOKUP(E302,Q2.SL!G:O,6,FALSE)</f>
        <v/>
      </c>
      <c r="G302" s="39" t="str">
        <f>IF(ROW()-8&gt;Inf.!$I$10,"",VLOOKUP(E302,Q2.SL!G:O,4,FALSE))</f>
        <v/>
      </c>
      <c r="H302" s="20" t="str">
        <f>IF(ROW()-8&gt;Inf.!$I$10,"",VLOOKUP(E302,Q2.SL!G:O,5,FALSE))</f>
        <v/>
      </c>
      <c r="I302" s="58"/>
      <c r="J302" t="str">
        <f t="shared" ca="1" si="4"/>
        <v/>
      </c>
    </row>
    <row r="303" spans="1:10" ht="21.95" customHeight="1">
      <c r="A303" s="20" t="str">
        <f>VLOOKUP(E303,Q2.SL!G:O,8,FALSE)</f>
        <v/>
      </c>
      <c r="B303" s="21" t="str">
        <f>IFERROR(VLOOKUP(E303,Rec.!B:H,4,FALSE),"")</f>
        <v/>
      </c>
      <c r="C303" s="21" t="str">
        <f>IFERROR(VLOOKUP(E303,Rec.!B:H,5,FALSE),"")</f>
        <v/>
      </c>
      <c r="D303" s="20" t="str">
        <f>IFERROR(VLOOKUP(E303,Rec.!B:H,6,FALSE),"")</f>
        <v/>
      </c>
      <c r="E303" s="20" t="str">
        <f>IFERROR(VLOOKUP(ROW()-8,Q2.SL!B:Q,6,FALSE),"")</f>
        <v/>
      </c>
      <c r="F303" s="20" t="str">
        <f>VLOOKUP(E303,Q2.SL!G:O,6,FALSE)</f>
        <v/>
      </c>
      <c r="G303" s="39" t="str">
        <f>IF(ROW()-8&gt;Inf.!$I$10,"",VLOOKUP(E303,Q2.SL!G:O,4,FALSE))</f>
        <v/>
      </c>
      <c r="H303" s="20" t="str">
        <f>IF(ROW()-8&gt;Inf.!$I$10,"",VLOOKUP(E303,Q2.SL!G:O,5,FALSE))</f>
        <v/>
      </c>
      <c r="I303" s="58"/>
      <c r="J303" t="str">
        <f t="shared" ca="1" si="4"/>
        <v/>
      </c>
    </row>
    <row r="304" spans="1:10" ht="21.95" customHeight="1">
      <c r="A304" s="20" t="str">
        <f>VLOOKUP(E304,Q2.SL!G:O,8,FALSE)</f>
        <v/>
      </c>
      <c r="B304" s="21" t="str">
        <f>IFERROR(VLOOKUP(E304,Rec.!B:H,4,FALSE),"")</f>
        <v/>
      </c>
      <c r="C304" s="21" t="str">
        <f>IFERROR(VLOOKUP(E304,Rec.!B:H,5,FALSE),"")</f>
        <v/>
      </c>
      <c r="D304" s="20" t="str">
        <f>IFERROR(VLOOKUP(E304,Rec.!B:H,6,FALSE),"")</f>
        <v/>
      </c>
      <c r="E304" s="20" t="str">
        <f>IFERROR(VLOOKUP(ROW()-8,Q2.SL!B:Q,6,FALSE),"")</f>
        <v/>
      </c>
      <c r="F304" s="20" t="str">
        <f>VLOOKUP(E304,Q2.SL!G:O,6,FALSE)</f>
        <v/>
      </c>
      <c r="G304" s="39" t="str">
        <f>IF(ROW()-8&gt;Inf.!$I$10,"",VLOOKUP(E304,Q2.SL!G:O,4,FALSE))</f>
        <v/>
      </c>
      <c r="H304" s="20" t="str">
        <f>IF(ROW()-8&gt;Inf.!$I$10,"",VLOOKUP(E304,Q2.SL!G:O,5,FALSE))</f>
        <v/>
      </c>
      <c r="I304" s="58"/>
      <c r="J304" t="str">
        <f t="shared" ca="1" si="4"/>
        <v/>
      </c>
    </row>
    <row r="305" spans="1:10" ht="21.95" customHeight="1">
      <c r="A305" s="20" t="str">
        <f>VLOOKUP(E305,Q2.SL!G:O,8,FALSE)</f>
        <v/>
      </c>
      <c r="B305" s="21" t="str">
        <f>IFERROR(VLOOKUP(E305,Rec.!B:H,4,FALSE),"")</f>
        <v/>
      </c>
      <c r="C305" s="21" t="str">
        <f>IFERROR(VLOOKUP(E305,Rec.!B:H,5,FALSE),"")</f>
        <v/>
      </c>
      <c r="D305" s="20" t="str">
        <f>IFERROR(VLOOKUP(E305,Rec.!B:H,6,FALSE),"")</f>
        <v/>
      </c>
      <c r="E305" s="20" t="str">
        <f>IFERROR(VLOOKUP(ROW()-8,Q2.SL!B:Q,6,FALSE),"")</f>
        <v/>
      </c>
      <c r="F305" s="20" t="str">
        <f>VLOOKUP(E305,Q2.SL!G:O,6,FALSE)</f>
        <v/>
      </c>
      <c r="G305" s="39" t="str">
        <f>IF(ROW()-8&gt;Inf.!$I$10,"",VLOOKUP(E305,Q2.SL!G:O,4,FALSE))</f>
        <v/>
      </c>
      <c r="H305" s="20" t="str">
        <f>IF(ROW()-8&gt;Inf.!$I$10,"",VLOOKUP(E305,Q2.SL!G:O,5,FALSE))</f>
        <v/>
      </c>
      <c r="I305" s="58"/>
      <c r="J305" t="str">
        <f t="shared" ca="1" si="4"/>
        <v/>
      </c>
    </row>
    <row r="306" spans="1:10" ht="21.95" customHeight="1">
      <c r="A306" s="20" t="str">
        <f>VLOOKUP(E306,Q2.SL!G:O,8,FALSE)</f>
        <v/>
      </c>
      <c r="B306" s="21" t="str">
        <f>IFERROR(VLOOKUP(E306,Rec.!B:H,4,FALSE),"")</f>
        <v/>
      </c>
      <c r="C306" s="21" t="str">
        <f>IFERROR(VLOOKUP(E306,Rec.!B:H,5,FALSE),"")</f>
        <v/>
      </c>
      <c r="D306" s="20" t="str">
        <f>IFERROR(VLOOKUP(E306,Rec.!B:H,6,FALSE),"")</f>
        <v/>
      </c>
      <c r="E306" s="20" t="str">
        <f>IFERROR(VLOOKUP(ROW()-8,Q2.SL!B:Q,6,FALSE),"")</f>
        <v/>
      </c>
      <c r="F306" s="20" t="str">
        <f>VLOOKUP(E306,Q2.SL!G:O,6,FALSE)</f>
        <v/>
      </c>
      <c r="G306" s="39" t="str">
        <f>IF(ROW()-8&gt;Inf.!$I$10,"",VLOOKUP(E306,Q2.SL!G:O,4,FALSE))</f>
        <v/>
      </c>
      <c r="H306" s="20" t="str">
        <f>IF(ROW()-8&gt;Inf.!$I$10,"",VLOOKUP(E306,Q2.SL!G:O,5,FALSE))</f>
        <v/>
      </c>
      <c r="I306" s="58"/>
      <c r="J306" t="str">
        <f t="shared" ca="1" si="4"/>
        <v/>
      </c>
    </row>
    <row r="307" spans="1:10" ht="21.95" customHeight="1">
      <c r="A307" s="20" t="str">
        <f>VLOOKUP(E307,Q2.SL!G:O,8,FALSE)</f>
        <v/>
      </c>
      <c r="B307" s="21" t="str">
        <f>IFERROR(VLOOKUP(E307,Rec.!B:H,4,FALSE),"")</f>
        <v/>
      </c>
      <c r="C307" s="21" t="str">
        <f>IFERROR(VLOOKUP(E307,Rec.!B:H,5,FALSE),"")</f>
        <v/>
      </c>
      <c r="D307" s="20" t="str">
        <f>IFERROR(VLOOKUP(E307,Rec.!B:H,6,FALSE),"")</f>
        <v/>
      </c>
      <c r="E307" s="20" t="str">
        <f>IFERROR(VLOOKUP(ROW()-8,Q2.SL!B:Q,6,FALSE),"")</f>
        <v/>
      </c>
      <c r="F307" s="20" t="str">
        <f>VLOOKUP(E307,Q2.SL!G:O,6,FALSE)</f>
        <v/>
      </c>
      <c r="G307" s="39" t="str">
        <f>IF(ROW()-8&gt;Inf.!$I$10,"",VLOOKUP(E307,Q2.SL!G:O,4,FALSE))</f>
        <v/>
      </c>
      <c r="H307" s="20" t="str">
        <f>IF(ROW()-8&gt;Inf.!$I$10,"",VLOOKUP(E307,Q2.SL!G:O,5,FALSE))</f>
        <v/>
      </c>
      <c r="I307" s="58"/>
      <c r="J307" t="str">
        <f t="shared" ca="1" si="4"/>
        <v/>
      </c>
    </row>
    <row r="308" spans="1:10" ht="21.95" customHeight="1">
      <c r="A308" s="20" t="str">
        <f>VLOOKUP(E308,Q2.SL!G:O,8,FALSE)</f>
        <v/>
      </c>
      <c r="B308" s="21" t="str">
        <f>IFERROR(VLOOKUP(E308,Rec.!B:H,4,FALSE),"")</f>
        <v/>
      </c>
      <c r="C308" s="21" t="str">
        <f>IFERROR(VLOOKUP(E308,Rec.!B:H,5,FALSE),"")</f>
        <v/>
      </c>
      <c r="D308" s="20" t="str">
        <f>IFERROR(VLOOKUP(E308,Rec.!B:H,6,FALSE),"")</f>
        <v/>
      </c>
      <c r="E308" s="20" t="str">
        <f>IFERROR(VLOOKUP(ROW()-8,Q2.SL!B:Q,6,FALSE),"")</f>
        <v/>
      </c>
      <c r="F308" s="20" t="str">
        <f>VLOOKUP(E308,Q2.SL!G:O,6,FALSE)</f>
        <v/>
      </c>
      <c r="G308" s="39" t="str">
        <f>IF(ROW()-8&gt;Inf.!$I$10,"",VLOOKUP(E308,Q2.SL!G:O,4,FALSE))</f>
        <v/>
      </c>
      <c r="H308" s="20" t="str">
        <f>IF(ROW()-8&gt;Inf.!$I$10,"",VLOOKUP(E308,Q2.SL!G:O,5,FALSE))</f>
        <v/>
      </c>
      <c r="I308" s="58"/>
      <c r="J308" t="str">
        <f t="shared" ca="1" si="4"/>
        <v/>
      </c>
    </row>
    <row r="309" spans="1:10" ht="21.95" customHeight="1">
      <c r="A309" s="20" t="str">
        <f>VLOOKUP(E309,Q2.SL!G:O,8,FALSE)</f>
        <v/>
      </c>
      <c r="B309" s="21" t="str">
        <f>IFERROR(VLOOKUP(E309,Rec.!B:H,4,FALSE),"")</f>
        <v/>
      </c>
      <c r="C309" s="21" t="str">
        <f>IFERROR(VLOOKUP(E309,Rec.!B:H,5,FALSE),"")</f>
        <v/>
      </c>
      <c r="D309" s="20" t="str">
        <f>IFERROR(VLOOKUP(E309,Rec.!B:H,6,FALSE),"")</f>
        <v/>
      </c>
      <c r="E309" s="20" t="str">
        <f>IFERROR(VLOOKUP(ROW()-8,Q2.SL!B:Q,6,FALSE),"")</f>
        <v/>
      </c>
      <c r="F309" s="20" t="str">
        <f>VLOOKUP(E309,Q2.SL!G:O,6,FALSE)</f>
        <v/>
      </c>
      <c r="G309" s="39" t="str">
        <f>IF(ROW()-8&gt;Inf.!$I$10,"",VLOOKUP(E309,Q2.SL!G:O,4,FALSE))</f>
        <v/>
      </c>
      <c r="H309" s="20" t="str">
        <f>IF(ROW()-8&gt;Inf.!$I$10,"",VLOOKUP(E309,Q2.SL!G:O,5,FALSE))</f>
        <v/>
      </c>
      <c r="I309" s="58"/>
      <c r="J309" t="str">
        <f t="shared" ca="1" si="4"/>
        <v/>
      </c>
    </row>
  </sheetData>
  <mergeCells count="6">
    <mergeCell ref="G3:H3"/>
    <mergeCell ref="C4:D4"/>
    <mergeCell ref="C5:D5"/>
    <mergeCell ref="A1:I1"/>
    <mergeCell ref="A2:I2"/>
    <mergeCell ref="G5:H5"/>
  </mergeCells>
  <conditionalFormatting sqref="A9:I309">
    <cfRule type="expression" dxfId="41" priority="2">
      <formula>$A9&lt;&gt;""</formula>
    </cfRule>
  </conditionalFormatting>
  <conditionalFormatting sqref="F9:H309">
    <cfRule type="cellIs" dxfId="40" priority="1" operator="equal">
      <formula>0</formula>
    </cfRule>
  </conditionalFormatting>
  <pageMargins left="0.7" right="0.7" top="0.75" bottom="0.75" header="0.3" footer="0.3"/>
  <pageSetup paperSize="9" scale="85" orientation="portrait" horizontalDpi="200" verticalDpi="200" r:id="rId1"/>
  <headerFooter>
    <oddFooter>&amp;R&amp;"B Titr"&amp;10   Jury President:  &amp;"B Mitra"&amp;12Peter Kuric st&amp;C&amp;"B Titr"&amp;10Category Judge:  &amp;"B Mitra"&amp;12Marek Radovský&amp;L&amp;"B Titr"&amp;10Route Judge:  &amp;"B Mitra"&amp;12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P308"/>
  <sheetViews>
    <sheetView zoomScaleNormal="100" workbookViewId="0">
      <pane ySplit="8" topLeftCell="A9" activePane="bottomLeft" state="frozen"/>
      <selection activeCell="C1" sqref="C1"/>
      <selection pane="bottomLeft" activeCell="I14" sqref="I14"/>
    </sheetView>
  </sheetViews>
  <sheetFormatPr defaultColWidth="9" defaultRowHeight="15"/>
  <cols>
    <col min="1" max="2" width="7.28515625" style="8" hidden="1" customWidth="1"/>
    <col min="3" max="3" width="7" style="8" bestFit="1" customWidth="1"/>
    <col min="4" max="4" width="17.28515625" style="8" customWidth="1"/>
    <col min="5" max="5" width="16.42578125" style="8" customWidth="1"/>
    <col min="6" max="6" width="7.7109375" style="8" customWidth="1"/>
    <col min="7" max="7" width="9.28515625" style="8" customWidth="1"/>
    <col min="8" max="8" width="15.5703125" style="59" customWidth="1"/>
    <col min="9" max="9" width="8.140625" style="60" customWidth="1"/>
    <col min="10" max="10" width="6.28515625" style="61" customWidth="1"/>
    <col min="11" max="11" width="13.5703125" style="60" customWidth="1"/>
    <col min="12" max="12" width="10.7109375" style="12" hidden="1" customWidth="1"/>
    <col min="13" max="13" width="9.7109375" style="8" hidden="1" customWidth="1"/>
    <col min="14" max="15" width="10" style="8" hidden="1" customWidth="1"/>
    <col min="16" max="16" width="10.42578125" style="8" hidden="1" customWidth="1"/>
    <col min="17" max="17" width="9.42578125" style="8" customWidth="1"/>
    <col min="18" max="16384" width="9" style="8"/>
  </cols>
  <sheetData>
    <row r="1" spans="1:16" s="41" customFormat="1" ht="18" customHeight="1">
      <c r="C1" s="147" t="str">
        <f>Inf.!C2&amp;" - "&amp;Inf.!C5</f>
        <v xml:space="preserve">2.Kolo SP v Drytoolingu - Zilina LaSkala, Slovakia </v>
      </c>
      <c r="D1" s="147"/>
      <c r="E1" s="147"/>
      <c r="F1" s="147"/>
      <c r="G1" s="147"/>
      <c r="H1" s="147"/>
      <c r="I1" s="42"/>
      <c r="M1" s="44"/>
    </row>
    <row r="2" spans="1:16" s="41" customFormat="1" ht="18" customHeight="1">
      <c r="C2" s="146" t="str">
        <f>"Startlist Qualification(3) "&amp;Inf.!C7 &amp;" "&amp;Inf.!C8&amp;" Lead"</f>
        <v>Startlist Qualification(3) Women  Lead</v>
      </c>
      <c r="D2" s="146"/>
      <c r="E2" s="146"/>
      <c r="F2" s="146"/>
      <c r="G2" s="146"/>
      <c r="H2" s="146"/>
      <c r="I2" s="62"/>
      <c r="M2" s="44"/>
    </row>
    <row r="3" spans="1:16" s="41" customFormat="1" ht="18" customHeight="1">
      <c r="D3" s="94"/>
      <c r="E3" s="57"/>
      <c r="F3" s="57"/>
      <c r="G3" s="94"/>
      <c r="H3" s="94"/>
      <c r="I3" s="122"/>
      <c r="M3" s="44"/>
    </row>
    <row r="4" spans="1:16" s="41" customFormat="1" ht="18" customHeight="1">
      <c r="D4" s="120" t="s">
        <v>18</v>
      </c>
      <c r="E4" s="123" t="str">
        <f>Inf.!C5</f>
        <v xml:space="preserve">Zilina LaSkala, Slovakia </v>
      </c>
      <c r="F4" s="148" t="str">
        <f>IF(Inf.!C10="Flash","Reciption Open:","Isolation Open:")</f>
        <v>Reciption Open:</v>
      </c>
      <c r="G4" s="148"/>
      <c r="H4" s="121">
        <f>Inf.!G4</f>
        <v>0</v>
      </c>
      <c r="I4" s="60"/>
      <c r="M4" s="44"/>
    </row>
    <row r="5" spans="1:16" s="41" customFormat="1" ht="18" customHeight="1">
      <c r="D5" s="120" t="s">
        <v>19</v>
      </c>
      <c r="E5" s="124">
        <f>Inf.!F4</f>
        <v>44877</v>
      </c>
      <c r="F5" s="148" t="str">
        <f>IF(Inf.!C10="Flash","Reciption Close:","Isolation Close:")</f>
        <v>Reciption Close:</v>
      </c>
      <c r="G5" s="148"/>
      <c r="H5" s="121">
        <f>Inf.!H4</f>
        <v>0</v>
      </c>
      <c r="I5" s="60"/>
      <c r="M5" s="44"/>
    </row>
    <row r="6" spans="1:16" s="41" customFormat="1" ht="18" customHeight="1">
      <c r="D6" s="46"/>
      <c r="E6" s="123"/>
      <c r="F6" s="148" t="s">
        <v>27</v>
      </c>
      <c r="G6" s="148"/>
      <c r="H6" s="121">
        <f>Inf.!I4</f>
        <v>0</v>
      </c>
      <c r="I6" s="60"/>
      <c r="M6" s="44"/>
    </row>
    <row r="7" spans="1:16" s="41" customFormat="1" ht="18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6" customFormat="1" ht="35.1" customHeight="1">
      <c r="A8" t="s">
        <v>48</v>
      </c>
      <c r="C8" s="37" t="s">
        <v>14</v>
      </c>
      <c r="D8" s="105" t="s">
        <v>15</v>
      </c>
      <c r="E8" s="105" t="s">
        <v>16</v>
      </c>
      <c r="F8" s="110" t="s">
        <v>45</v>
      </c>
      <c r="G8" s="105" t="s">
        <v>22</v>
      </c>
      <c r="H8" s="105" t="s">
        <v>30</v>
      </c>
      <c r="I8" s="105" t="s">
        <v>23</v>
      </c>
      <c r="J8" s="105" t="s">
        <v>24</v>
      </c>
      <c r="K8" s="111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IFERROR(IF((C9+ROUNDUP(MAX(C:C)/2,0))&gt;MAX(C:C),C9-ROUNDUP(MAX(C:C)/2,0)+IF(MOD(MAX(C:C),2)=0,0,1),C9+ROUNDUP(MAX(C:C)/2,0)),"")</f>
        <v>4</v>
      </c>
      <c r="B9" s="8">
        <f t="shared" ref="B9:B72" si="0">P9</f>
        <v>5</v>
      </c>
      <c r="C9" s="20">
        <f>IF(Rec.!H2&gt;0,COUNT(Rec.!H$2:H2),"")</f>
        <v>1</v>
      </c>
      <c r="D9" s="106" t="str">
        <f>IF(C9&gt;Inf.!$I$10,"",VLOOKUP(A9,Q1.SL!B:F,2,FALSE))</f>
        <v>Fucelova</v>
      </c>
      <c r="E9" s="106" t="str">
        <f>IF(C9&gt;Inf.!$I$10,"",VLOOKUP(A9,Q1.SL!B:F,3,FALSE))</f>
        <v>Maria</v>
      </c>
      <c r="F9" s="107" t="str">
        <f>IF(C9&gt;Inf.!$I$10,"",VLOOKUP(A9,Q1.SL!B:F,4,FALSE))</f>
        <v>SVK</v>
      </c>
      <c r="G9" s="107">
        <f>IF(C9&gt;Inf.!$I$10,"",VLOOKUP(A9,Q1.SL!B:F,5,FALSE))</f>
        <v>23</v>
      </c>
      <c r="H9" s="108"/>
      <c r="I9" s="108">
        <v>1.04</v>
      </c>
      <c r="J9" s="109"/>
      <c r="K9" s="108"/>
      <c r="L9" s="12">
        <f>IFERROR(IF(C9&gt;Inf.!$I$10,"",I9),"")</f>
        <v>1.04</v>
      </c>
      <c r="M9" s="8">
        <f>IFERROR(IF(Inf.!$C$10="Onsight",IF(L9="TOP",10^7+(10-J9)+(3-K9)*10,L9*10^5+(3-K9)*10),IF(L9="TOP",10^7+(3-K9)*10,L9*10^5+(3-K9)*10)),"")</f>
        <v>104030</v>
      </c>
      <c r="N9" s="8">
        <f t="shared" ref="N9:N72" si="1">IFERROR(RANK(M9,M:M,0),"")</f>
        <v>5</v>
      </c>
      <c r="O9" s="8">
        <f>IFERROR(N9*100+Rec.!I2,"")</f>
        <v>500.59244577885187</v>
      </c>
      <c r="P9" s="8">
        <f t="shared" ref="P9:P72" si="2">IFERROR(RANK(O9,O:O,1),"")</f>
        <v>5</v>
      </c>
    </row>
    <row r="10" spans="1:16" ht="21.95" customHeight="1">
      <c r="A10" s="8">
        <f t="shared" ref="A10:A73" si="3">IFERROR(IF((C10+ROUNDUP(MAX(C:C)/2,0))&gt;MAX(C:C),C10-ROUNDUP(MAX(C:C)/2,0)+IF(MOD(MAX(C:C),2)=0,0,1),C10+ROUNDUP(MAX(C:C)/2,0)),"")</f>
        <v>5</v>
      </c>
      <c r="B10" s="8">
        <f t="shared" si="0"/>
        <v>1</v>
      </c>
      <c r="C10" s="20">
        <f>IF(Rec.!H3&gt;0,COUNT(Rec.!H$2:H3),"")</f>
        <v>2</v>
      </c>
      <c r="D10" s="106" t="str">
        <f>IF(C10&gt;Inf.!$I$10,"",VLOOKUP(A10,Q1.SL!B:F,2,FALSE))</f>
        <v>Kosek</v>
      </c>
      <c r="E10" s="106" t="str">
        <f>IF(C10&gt;Inf.!$I$10,"",VLOOKUP(A10,Q1.SL!B:F,3,FALSE))</f>
        <v>Olga</v>
      </c>
      <c r="F10" s="107" t="str">
        <f>IF(C10&gt;Inf.!$I$10,"",VLOOKUP(A10,Q1.SL!B:F,4,FALSE))</f>
        <v>POL</v>
      </c>
      <c r="G10" s="107">
        <f>IF(C10&gt;Inf.!$I$10,"",VLOOKUP(A10,Q1.SL!B:F,5,FALSE))</f>
        <v>7</v>
      </c>
      <c r="H10" s="108"/>
      <c r="I10" s="108">
        <v>11.2</v>
      </c>
      <c r="J10" s="109"/>
      <c r="K10" s="108"/>
      <c r="L10" s="12">
        <f>IFERROR(IF(C10&gt;Inf.!$I$10,"",I10),"")</f>
        <v>11.2</v>
      </c>
      <c r="M10" s="8">
        <f>IFERROR(IF(Inf.!$C$10="Onsight",IF(L10="TOP",10^7+(10-J10)+(3-K10)*10,L10*10^5+(3-K10)*10),IF(L10="TOP",10^7+(3-K10)*10,L10*10^5+(3-K10)*10)),"")</f>
        <v>1120030</v>
      </c>
      <c r="N10" s="8">
        <f t="shared" si="1"/>
        <v>1</v>
      </c>
      <c r="O10" s="8">
        <f>IFERROR(N10*100+Rec.!I3,"")</f>
        <v>100.65367959353385</v>
      </c>
      <c r="P10" s="8">
        <f t="shared" si="2"/>
        <v>1</v>
      </c>
    </row>
    <row r="11" spans="1:16" ht="21.95" customHeight="1">
      <c r="A11" s="8">
        <f t="shared" si="3"/>
        <v>6</v>
      </c>
      <c r="B11" s="8">
        <f t="shared" si="0"/>
        <v>3</v>
      </c>
      <c r="C11" s="20">
        <f>IF(Rec.!H4&gt;0,COUNT(Rec.!H$2:H4),"")</f>
        <v>3</v>
      </c>
      <c r="D11" s="106" t="str">
        <f>IF(C11&gt;Inf.!$I$10,"",VLOOKUP(A11,Q1.SL!B:F,2,FALSE))</f>
        <v>Sukačová</v>
      </c>
      <c r="E11" s="106" t="str">
        <f>IF(C11&gt;Inf.!$I$10,"",VLOOKUP(A11,Q1.SL!B:F,3,FALSE))</f>
        <v>Tereza</v>
      </c>
      <c r="F11" s="107" t="str">
        <f>IF(C11&gt;Inf.!$I$10,"",VLOOKUP(A11,Q1.SL!B:F,4,FALSE))</f>
        <v>CZE</v>
      </c>
      <c r="G11" s="107">
        <f>IF(C11&gt;Inf.!$I$10,"",VLOOKUP(A11,Q1.SL!B:F,5,FALSE))</f>
        <v>15</v>
      </c>
      <c r="H11" s="108"/>
      <c r="I11" s="108">
        <v>1.06</v>
      </c>
      <c r="J11" s="109"/>
      <c r="K11" s="108"/>
      <c r="L11" s="12">
        <f>IFERROR(IF(C11&gt;Inf.!$I$10,"",I11),"")</f>
        <v>1.06</v>
      </c>
      <c r="M11" s="8">
        <f>IFERROR(IF(Inf.!$C$10="Onsight",IF(L11="TOP",10^7+(10-J11)+(3-K11)*10,L11*10^5+(3-K11)*10),IF(L11="TOP",10^7+(3-K11)*10,L11*10^5+(3-K11)*10)),"")</f>
        <v>106030</v>
      </c>
      <c r="N11" s="8">
        <f t="shared" si="1"/>
        <v>2</v>
      </c>
      <c r="O11" s="8">
        <f>IFERROR(N11*100+Rec.!I4,"")</f>
        <v>200.61527073976688</v>
      </c>
      <c r="P11" s="8">
        <f t="shared" si="2"/>
        <v>3</v>
      </c>
    </row>
    <row r="12" spans="1:16" ht="21.95" customHeight="1">
      <c r="A12" s="8">
        <f t="shared" si="3"/>
        <v>1</v>
      </c>
      <c r="B12" s="8">
        <f t="shared" si="0"/>
        <v>4</v>
      </c>
      <c r="C12" s="20">
        <f>IF(Rec.!H5&gt;0,COUNT(Rec.!H$2:H5),"")</f>
        <v>4</v>
      </c>
      <c r="D12" s="106" t="str">
        <f>IF(C12&gt;Inf.!$I$10,"",VLOOKUP(A12,Q1.SL!B:F,2,FALSE))</f>
        <v>Šoltesová</v>
      </c>
      <c r="E12" s="106" t="str">
        <f>IF(C12&gt;Inf.!$I$10,"",VLOOKUP(A12,Q1.SL!B:F,3,FALSE))</f>
        <v>Maria</v>
      </c>
      <c r="F12" s="107" t="str">
        <f>IF(C12&gt;Inf.!$I$10,"",VLOOKUP(A12,Q1.SL!B:F,4,FALSE))</f>
        <v>SVK</v>
      </c>
      <c r="G12" s="107">
        <f>IF(C12&gt;Inf.!$I$10,"",VLOOKUP(A12,Q1.SL!B:F,5,FALSE))</f>
        <v>10</v>
      </c>
      <c r="H12" s="108"/>
      <c r="I12" s="108">
        <v>1.06</v>
      </c>
      <c r="J12" s="109"/>
      <c r="K12" s="108"/>
      <c r="L12" s="12">
        <f>IFERROR(IF(C12&gt;Inf.!$I$10,"",I12),"")</f>
        <v>1.06</v>
      </c>
      <c r="M12" s="8">
        <f>IFERROR(IF(Inf.!$C$10="Onsight",IF(L12="TOP",10^7+(10-J12)+(3-K12)*10,L12*10^5+(3-K12)*10),IF(L12="TOP",10^7+(3-K12)*10,L12*10^5+(3-K12)*10)),"")</f>
        <v>106030</v>
      </c>
      <c r="N12" s="8">
        <f t="shared" si="1"/>
        <v>2</v>
      </c>
      <c r="O12" s="8">
        <f>IFERROR(N12*100+Rec.!I5,"")</f>
        <v>200.84688635133676</v>
      </c>
      <c r="P12" s="8">
        <f t="shared" si="2"/>
        <v>4</v>
      </c>
    </row>
    <row r="13" spans="1:16" ht="21.95" customHeight="1">
      <c r="A13" s="8">
        <f t="shared" si="3"/>
        <v>2</v>
      </c>
      <c r="B13" s="8">
        <f t="shared" si="0"/>
        <v>6</v>
      </c>
      <c r="C13" s="20">
        <f>IF(Rec.!H6&gt;0,COUNT(Rec.!H$2:H6),"")</f>
        <v>5</v>
      </c>
      <c r="D13" s="106" t="str">
        <f>IF(C13&gt;Inf.!$I$10,"",VLOOKUP(A13,Q1.SL!B:F,2,FALSE))</f>
        <v>Vicianová</v>
      </c>
      <c r="E13" s="106" t="str">
        <f>IF(C13&gt;Inf.!$I$10,"",VLOOKUP(A13,Q1.SL!B:F,3,FALSE))</f>
        <v>Silvia</v>
      </c>
      <c r="F13" s="107" t="str">
        <f>IF(C13&gt;Inf.!$I$10,"",VLOOKUP(A13,Q1.SL!B:F,4,FALSE))</f>
        <v>SVK</v>
      </c>
      <c r="G13" s="107">
        <f>IF(C13&gt;Inf.!$I$10,"",VLOOKUP(A13,Q1.SL!B:F,5,FALSE))</f>
        <v>19</v>
      </c>
      <c r="H13" s="108"/>
      <c r="I13" s="108">
        <v>1.03</v>
      </c>
      <c r="J13" s="109"/>
      <c r="K13" s="108"/>
      <c r="L13" s="12">
        <f>IFERROR(IF(C13&gt;Inf.!$I$10,"",I13),"")</f>
        <v>1.03</v>
      </c>
      <c r="M13" s="8">
        <f>IFERROR(IF(Inf.!$C$10="Onsight",IF(L13="TOP",10^7+(10-J13)+(3-K13)*10,L13*10^5+(3-K13)*10),IF(L13="TOP",10^7+(3-K13)*10,L13*10^5+(3-K13)*10)),"")</f>
        <v>103030</v>
      </c>
      <c r="N13" s="8">
        <f t="shared" si="1"/>
        <v>6</v>
      </c>
      <c r="O13" s="8">
        <f>IFERROR(N13*100+Rec.!I6,"")</f>
        <v>600.89433202980615</v>
      </c>
      <c r="P13" s="8">
        <f t="shared" si="2"/>
        <v>6</v>
      </c>
    </row>
    <row r="14" spans="1:16" ht="21.95" customHeight="1">
      <c r="A14" s="8">
        <f t="shared" si="3"/>
        <v>3</v>
      </c>
      <c r="B14" s="8">
        <f t="shared" si="0"/>
        <v>2</v>
      </c>
      <c r="C14" s="20">
        <f>IF(Rec.!H7&gt;0,COUNT(Rec.!H$2:H7),"")</f>
        <v>6</v>
      </c>
      <c r="D14" s="106" t="str">
        <f>IF(C14&gt;Inf.!$I$10,"",VLOOKUP(A14,Q1.SL!B:F,2,FALSE))</f>
        <v>Gabcikova</v>
      </c>
      <c r="E14" s="106" t="str">
        <f>IF(C14&gt;Inf.!$I$10,"",VLOOKUP(A14,Q1.SL!B:F,3,FALSE))</f>
        <v>Rebeka</v>
      </c>
      <c r="F14" s="107" t="str">
        <f>IF(C14&gt;Inf.!$I$10,"",VLOOKUP(A14,Q1.SL!B:F,4,FALSE))</f>
        <v>SVK</v>
      </c>
      <c r="G14" s="107">
        <f>IF(C14&gt;Inf.!$I$10,"",VLOOKUP(A14,Q1.SL!B:F,5,FALSE))</f>
        <v>2</v>
      </c>
      <c r="H14" s="108"/>
      <c r="I14" s="108">
        <v>1.06</v>
      </c>
      <c r="J14" s="109"/>
      <c r="K14" s="108"/>
      <c r="L14" s="12">
        <f>IFERROR(IF(C14&gt;Inf.!$I$10,"",I14),"")</f>
        <v>1.06</v>
      </c>
      <c r="M14" s="8">
        <f>IFERROR(IF(Inf.!$C$10="Onsight",IF(L14="TOP",10^7+(10-J14)+(3-K14)*10,L14*10^5+(3-K14)*10),IF(L14="TOP",10^7+(3-K14)*10,L14*10^5+(3-K14)*10)),"")</f>
        <v>106030</v>
      </c>
      <c r="N14" s="8">
        <f t="shared" si="1"/>
        <v>2</v>
      </c>
      <c r="O14" s="8">
        <f>IFERROR(N14*100+Rec.!I7,"")</f>
        <v>200.60437180157507</v>
      </c>
      <c r="P14" s="8">
        <f t="shared" si="2"/>
        <v>2</v>
      </c>
    </row>
    <row r="15" spans="1:16" ht="21.95" customHeight="1">
      <c r="A15" s="8" t="str">
        <f t="shared" si="3"/>
        <v/>
      </c>
      <c r="B15" s="8" t="str">
        <f t="shared" si="0"/>
        <v/>
      </c>
      <c r="C15" s="20" t="str">
        <f>IF(Rec.!H8&gt;0,COUNT(Rec.!H$2:H8),"")</f>
        <v/>
      </c>
      <c r="D15" s="106" t="str">
        <f>IF(C15&gt;Inf.!$I$10,"",VLOOKUP(A15,Q1.SL!B:F,2,FALSE))</f>
        <v/>
      </c>
      <c r="E15" s="106" t="str">
        <f>IF(C15&gt;Inf.!$I$10,"",VLOOKUP(A15,Q1.SL!B:F,3,FALSE))</f>
        <v/>
      </c>
      <c r="F15" s="107" t="str">
        <f>IF(C15&gt;Inf.!$I$10,"",VLOOKUP(A15,Q1.SL!B:F,4,FALSE))</f>
        <v/>
      </c>
      <c r="G15" s="107" t="str">
        <f>IF(C15&gt;Inf.!$I$10,"",VLOOKUP(A15,Q1.SL!B:F,5,FALSE))</f>
        <v/>
      </c>
      <c r="H15" s="108"/>
      <c r="I15" s="108"/>
      <c r="J15" s="109"/>
      <c r="K15" s="108"/>
      <c r="L15" s="12" t="str">
        <f>IFERROR(IF(C15&gt;Inf.!$I$10,"",I15),"")</f>
        <v/>
      </c>
      <c r="M15" s="8" t="str">
        <f>IFERROR(IF(Inf.!$C$10="Onsight",IF(L15="TOP",10^7+(10-J15)+(3-K15)*10,L15*10^5+(3-K15)*10),IF(L15="TOP",10^7+(3-K15)*10,L15*10^5+(3-K15)*10)),"")</f>
        <v/>
      </c>
      <c r="N15" s="8" t="str">
        <f t="shared" si="1"/>
        <v/>
      </c>
      <c r="O15" s="8" t="str">
        <f>IFERROR(N15*100+Rec.!I8,"")</f>
        <v/>
      </c>
      <c r="P15" s="8" t="str">
        <f t="shared" si="2"/>
        <v/>
      </c>
    </row>
    <row r="16" spans="1:16" ht="21.95" customHeight="1">
      <c r="A16" s="8" t="str">
        <f t="shared" si="3"/>
        <v/>
      </c>
      <c r="B16" s="8" t="str">
        <f t="shared" si="0"/>
        <v/>
      </c>
      <c r="C16" s="20" t="str">
        <f>IF(Rec.!H9&gt;0,COUNT(Rec.!H$2:H9),"")</f>
        <v/>
      </c>
      <c r="D16" s="106" t="str">
        <f>IF(C16&gt;Inf.!$I$10,"",VLOOKUP(A16,Q1.SL!B:F,2,FALSE))</f>
        <v/>
      </c>
      <c r="E16" s="106" t="str">
        <f>IF(C16&gt;Inf.!$I$10,"",VLOOKUP(A16,Q1.SL!B:F,3,FALSE))</f>
        <v/>
      </c>
      <c r="F16" s="107" t="str">
        <f>IF(C16&gt;Inf.!$I$10,"",VLOOKUP(A16,Q1.SL!B:F,4,FALSE))</f>
        <v/>
      </c>
      <c r="G16" s="107" t="str">
        <f>IF(C16&gt;Inf.!$I$10,"",VLOOKUP(A16,Q1.SL!B:F,5,FALSE))</f>
        <v/>
      </c>
      <c r="H16" s="108"/>
      <c r="I16" s="108"/>
      <c r="J16" s="109"/>
      <c r="K16" s="108"/>
      <c r="L16" s="12" t="str">
        <f>IFERROR(IF(C16&gt;Inf.!$I$10,"",I16),"")</f>
        <v/>
      </c>
      <c r="M16" s="8" t="str">
        <f>IFERROR(IF(Inf.!$C$10="Onsight",IF(L16="TOP",10^7+(10-J16)+(3-K16)*10,L16*10^5+(3-K16)*10),IF(L16="TOP",10^7+(3-K16)*10,L16*10^5+(3-K16)*10)),"")</f>
        <v/>
      </c>
      <c r="N16" s="8" t="str">
        <f t="shared" si="1"/>
        <v/>
      </c>
      <c r="O16" s="8" t="str">
        <f>IFERROR(N16*100+Rec.!I9,"")</f>
        <v/>
      </c>
      <c r="P16" s="8" t="str">
        <f t="shared" si="2"/>
        <v/>
      </c>
    </row>
    <row r="17" spans="1:16" ht="21.95" customHeight="1">
      <c r="A17" s="8" t="str">
        <f t="shared" si="3"/>
        <v/>
      </c>
      <c r="B17" s="8" t="str">
        <f t="shared" si="0"/>
        <v/>
      </c>
      <c r="C17" s="20" t="str">
        <f>IF(Rec.!H10&gt;0,COUNT(Rec.!H$2:H10),"")</f>
        <v/>
      </c>
      <c r="D17" s="106" t="str">
        <f>IF(C17&gt;Inf.!$I$10,"",VLOOKUP(A17,Q1.SL!B:F,2,FALSE))</f>
        <v/>
      </c>
      <c r="E17" s="106" t="str">
        <f>IF(C17&gt;Inf.!$I$10,"",VLOOKUP(A17,Q1.SL!B:F,3,FALSE))</f>
        <v/>
      </c>
      <c r="F17" s="107" t="str">
        <f>IF(C17&gt;Inf.!$I$10,"",VLOOKUP(A17,Q1.SL!B:F,4,FALSE))</f>
        <v/>
      </c>
      <c r="G17" s="107" t="str">
        <f>IF(C17&gt;Inf.!$I$10,"",VLOOKUP(A17,Q1.SL!B:F,5,FALSE))</f>
        <v/>
      </c>
      <c r="H17" s="108"/>
      <c r="I17" s="108"/>
      <c r="J17" s="109"/>
      <c r="K17" s="108"/>
      <c r="L17" s="12" t="str">
        <f>IFERROR(IF(C17&gt;Inf.!$I$10,"",I17),"")</f>
        <v/>
      </c>
      <c r="M17" s="8" t="str">
        <f>IFERROR(IF(Inf.!$C$10="Onsight",IF(L17="TOP",10^7+(10-J17)+(3-K17)*10,L17*10^5+(3-K17)*10),IF(L17="TOP",10^7+(3-K17)*10,L17*10^5+(3-K17)*10)),"")</f>
        <v/>
      </c>
      <c r="N17" s="8" t="str">
        <f t="shared" si="1"/>
        <v/>
      </c>
      <c r="O17" s="8" t="str">
        <f>IFERROR(N17*100+Rec.!I10,"")</f>
        <v/>
      </c>
      <c r="P17" s="8" t="str">
        <f t="shared" si="2"/>
        <v/>
      </c>
    </row>
    <row r="18" spans="1:16" ht="21.95" customHeight="1">
      <c r="A18" s="8" t="str">
        <f t="shared" si="3"/>
        <v/>
      </c>
      <c r="B18" s="8" t="str">
        <f t="shared" si="0"/>
        <v/>
      </c>
      <c r="C18" s="20" t="str">
        <f>IF(Rec.!H11&gt;0,COUNT(Rec.!H$2:H11),"")</f>
        <v/>
      </c>
      <c r="D18" s="106" t="str">
        <f>IF(C18&gt;Inf.!$I$10,"",VLOOKUP(A18,Q1.SL!B:F,2,FALSE))</f>
        <v/>
      </c>
      <c r="E18" s="106" t="str">
        <f>IF(C18&gt;Inf.!$I$10,"",VLOOKUP(A18,Q1.SL!B:F,3,FALSE))</f>
        <v/>
      </c>
      <c r="F18" s="107" t="str">
        <f>IF(C18&gt;Inf.!$I$10,"",VLOOKUP(A18,Q1.SL!B:F,4,FALSE))</f>
        <v/>
      </c>
      <c r="G18" s="107" t="str">
        <f>IF(C18&gt;Inf.!$I$10,"",VLOOKUP(A18,Q1.SL!B:F,5,FALSE))</f>
        <v/>
      </c>
      <c r="H18" s="108"/>
      <c r="I18" s="108"/>
      <c r="J18" s="109"/>
      <c r="K18" s="108"/>
      <c r="L18" s="12" t="str">
        <f>IFERROR(IF(C18&gt;Inf.!$I$10,"",I18),"")</f>
        <v/>
      </c>
      <c r="M18" s="8" t="str">
        <f>IFERROR(IF(Inf.!$C$10="Onsight",IF(L18="TOP",10^7+(10-J18)+(3-K18)*10,L18*10^5+(3-K18)*10),IF(L18="TOP",10^7+(3-K18)*10,L18*10^5+(3-K18)*10)),"")</f>
        <v/>
      </c>
      <c r="N18" s="8" t="str">
        <f t="shared" si="1"/>
        <v/>
      </c>
      <c r="O18" s="8" t="str">
        <f>IFERROR(N18*100+Rec.!I11,"")</f>
        <v/>
      </c>
      <c r="P18" s="8" t="str">
        <f t="shared" si="2"/>
        <v/>
      </c>
    </row>
    <row r="19" spans="1:16" ht="21.95" customHeight="1">
      <c r="A19" s="8" t="str">
        <f t="shared" si="3"/>
        <v/>
      </c>
      <c r="B19" s="8" t="str">
        <f t="shared" si="0"/>
        <v/>
      </c>
      <c r="C19" s="20" t="str">
        <f>IF(Rec.!H12&gt;0,COUNT(Rec.!H$2:H12),"")</f>
        <v/>
      </c>
      <c r="D19" s="106" t="str">
        <f>IF(C19&gt;Inf.!$I$10,"",VLOOKUP(A19,Q1.SL!B:F,2,FALSE))</f>
        <v/>
      </c>
      <c r="E19" s="106" t="str">
        <f>IF(C19&gt;Inf.!$I$10,"",VLOOKUP(A19,Q1.SL!B:F,3,FALSE))</f>
        <v/>
      </c>
      <c r="F19" s="107" t="str">
        <f>IF(C19&gt;Inf.!$I$10,"",VLOOKUP(A19,Q1.SL!B:F,4,FALSE))</f>
        <v/>
      </c>
      <c r="G19" s="107" t="str">
        <f>IF(C19&gt;Inf.!$I$10,"",VLOOKUP(A19,Q1.SL!B:F,5,FALSE))</f>
        <v/>
      </c>
      <c r="H19" s="108"/>
      <c r="I19" s="108"/>
      <c r="J19" s="109"/>
      <c r="K19" s="108"/>
      <c r="L19" s="12" t="str">
        <f>IFERROR(IF(C19&gt;Inf.!$I$10,"",I19),"")</f>
        <v/>
      </c>
      <c r="M19" s="8" t="str">
        <f>IFERROR(IF(Inf.!$C$10="Onsight",IF(L19="TOP",10^7+(10-J19)+(3-K19)*10,L19*10^5+(3-K19)*10),IF(L19="TOP",10^7+(3-K19)*10,L19*10^5+(3-K19)*10)),"")</f>
        <v/>
      </c>
      <c r="N19" s="8" t="str">
        <f t="shared" si="1"/>
        <v/>
      </c>
      <c r="O19" s="8" t="str">
        <f>IFERROR(N19*100+Rec.!I12,"")</f>
        <v/>
      </c>
      <c r="P19" s="8" t="str">
        <f t="shared" si="2"/>
        <v/>
      </c>
    </row>
    <row r="20" spans="1:16" ht="21.95" customHeight="1">
      <c r="A20" s="8" t="str">
        <f t="shared" si="3"/>
        <v/>
      </c>
      <c r="B20" s="8" t="str">
        <f t="shared" si="0"/>
        <v/>
      </c>
      <c r="C20" s="20" t="str">
        <f>IF(Rec.!H13&gt;0,COUNT(Rec.!H$2:H13),"")</f>
        <v/>
      </c>
      <c r="D20" s="106" t="str">
        <f>IF(C20&gt;Inf.!$I$10,"",VLOOKUP(A20,Q1.SL!B:F,2,FALSE))</f>
        <v/>
      </c>
      <c r="E20" s="106" t="str">
        <f>IF(C20&gt;Inf.!$I$10,"",VLOOKUP(A20,Q1.SL!B:F,3,FALSE))</f>
        <v/>
      </c>
      <c r="F20" s="107" t="str">
        <f>IF(C20&gt;Inf.!$I$10,"",VLOOKUP(A20,Q1.SL!B:F,4,FALSE))</f>
        <v/>
      </c>
      <c r="G20" s="107" t="str">
        <f>IF(C20&gt;Inf.!$I$10,"",VLOOKUP(A20,Q1.SL!B:F,5,FALSE))</f>
        <v/>
      </c>
      <c r="H20" s="108"/>
      <c r="I20" s="108"/>
      <c r="J20" s="109"/>
      <c r="K20" s="108"/>
      <c r="L20" s="12" t="str">
        <f>IFERROR(IF(C20&gt;Inf.!$I$10,"",I20),"")</f>
        <v/>
      </c>
      <c r="M20" s="8" t="str">
        <f>IFERROR(IF(Inf.!$C$10="Onsight",IF(L20="TOP",10^7+(10-J20)+(3-K20)*10,L20*10^5+(3-K20)*10),IF(L20="TOP",10^7+(3-K20)*10,L20*10^5+(3-K20)*10)),"")</f>
        <v/>
      </c>
      <c r="N20" s="8" t="str">
        <f t="shared" si="1"/>
        <v/>
      </c>
      <c r="O20" s="8" t="str">
        <f>IFERROR(N20*100+Rec.!I13,"")</f>
        <v/>
      </c>
      <c r="P20" s="8" t="str">
        <f t="shared" si="2"/>
        <v/>
      </c>
    </row>
    <row r="21" spans="1:16" ht="21.95" customHeight="1">
      <c r="A21" s="8" t="str">
        <f t="shared" si="3"/>
        <v/>
      </c>
      <c r="B21" s="8" t="str">
        <f t="shared" si="0"/>
        <v/>
      </c>
      <c r="C21" s="20" t="str">
        <f>IF(Rec.!H14&gt;0,COUNT(Rec.!H$2:H14),"")</f>
        <v/>
      </c>
      <c r="D21" s="106" t="str">
        <f>IF(C21&gt;Inf.!$I$10,"",VLOOKUP(A21,Q1.SL!B:F,2,FALSE))</f>
        <v/>
      </c>
      <c r="E21" s="106" t="str">
        <f>IF(C21&gt;Inf.!$I$10,"",VLOOKUP(A21,Q1.SL!B:F,3,FALSE))</f>
        <v/>
      </c>
      <c r="F21" s="107" t="str">
        <f>IF(C21&gt;Inf.!$I$10,"",VLOOKUP(A21,Q1.SL!B:F,4,FALSE))</f>
        <v/>
      </c>
      <c r="G21" s="107" t="str">
        <f>IF(C21&gt;Inf.!$I$10,"",VLOOKUP(A21,Q1.SL!B:F,5,FALSE))</f>
        <v/>
      </c>
      <c r="H21" s="108"/>
      <c r="I21" s="108"/>
      <c r="J21" s="109"/>
      <c r="K21" s="108"/>
      <c r="L21" s="12" t="str">
        <f>IFERROR(IF(C21&gt;Inf.!$I$10,"",I21),"")</f>
        <v/>
      </c>
      <c r="M21" s="8" t="str">
        <f>IFERROR(IF(Inf.!$C$10="Onsight",IF(L21="TOP",10^7+(10-J21)+(3-K21)*10,L21*10^5+(3-K21)*10),IF(L21="TOP",10^7+(3-K21)*10,L21*10^5+(3-K21)*10)),"")</f>
        <v/>
      </c>
      <c r="N21" s="8" t="str">
        <f t="shared" si="1"/>
        <v/>
      </c>
      <c r="O21" s="8" t="str">
        <f>IFERROR(N21*100+Rec.!I14,"")</f>
        <v/>
      </c>
      <c r="P21" s="8" t="str">
        <f t="shared" si="2"/>
        <v/>
      </c>
    </row>
    <row r="22" spans="1:16" ht="21.95" customHeight="1">
      <c r="A22" s="8" t="str">
        <f t="shared" si="3"/>
        <v/>
      </c>
      <c r="B22" s="8" t="str">
        <f t="shared" si="0"/>
        <v/>
      </c>
      <c r="C22" s="20" t="str">
        <f>IF(Rec.!H15&gt;0,COUNT(Rec.!H$2:H15),"")</f>
        <v/>
      </c>
      <c r="D22" s="106" t="str">
        <f>IF(C22&gt;Inf.!$I$10,"",VLOOKUP(A22,Q1.SL!B:F,2,FALSE))</f>
        <v/>
      </c>
      <c r="E22" s="106" t="str">
        <f>IF(C22&gt;Inf.!$I$10,"",VLOOKUP(A22,Q1.SL!B:F,3,FALSE))</f>
        <v/>
      </c>
      <c r="F22" s="107" t="str">
        <f>IF(C22&gt;Inf.!$I$10,"",VLOOKUP(A22,Q1.SL!B:F,4,FALSE))</f>
        <v/>
      </c>
      <c r="G22" s="107" t="str">
        <f>IF(C22&gt;Inf.!$I$10,"",VLOOKUP(A22,Q1.SL!B:F,5,FALSE))</f>
        <v/>
      </c>
      <c r="H22" s="108"/>
      <c r="I22" s="108"/>
      <c r="J22" s="109"/>
      <c r="K22" s="108"/>
      <c r="L22" s="12" t="str">
        <f>IFERROR(IF(C22&gt;Inf.!$I$10,"",I22),"")</f>
        <v/>
      </c>
      <c r="M22" s="8" t="str">
        <f>IFERROR(IF(Inf.!$C$10="Onsight",IF(L22="TOP",10^7+(10-J22)+(3-K22)*10,L22*10^5+(3-K22)*10),IF(L22="TOP",10^7+(3-K22)*10,L22*10^5+(3-K22)*10)),"")</f>
        <v/>
      </c>
      <c r="N22" s="8" t="str">
        <f t="shared" si="1"/>
        <v/>
      </c>
      <c r="O22" s="8" t="str">
        <f>IFERROR(N22*100+Rec.!I15,"")</f>
        <v/>
      </c>
      <c r="P22" s="8" t="str">
        <f t="shared" si="2"/>
        <v/>
      </c>
    </row>
    <row r="23" spans="1:16" ht="21.95" customHeight="1">
      <c r="A23" s="8" t="str">
        <f t="shared" si="3"/>
        <v/>
      </c>
      <c r="B23" s="8" t="str">
        <f t="shared" si="0"/>
        <v/>
      </c>
      <c r="C23" s="20" t="str">
        <f>IF(Rec.!H16&gt;0,COUNT(Rec.!H$2:H16),"")</f>
        <v/>
      </c>
      <c r="D23" s="106" t="str">
        <f>IF(C23&gt;Inf.!$I$10,"",VLOOKUP(A23,Q1.SL!B:F,2,FALSE))</f>
        <v/>
      </c>
      <c r="E23" s="106" t="str">
        <f>IF(C23&gt;Inf.!$I$10,"",VLOOKUP(A23,Q1.SL!B:F,3,FALSE))</f>
        <v/>
      </c>
      <c r="F23" s="107" t="str">
        <f>IF(C23&gt;Inf.!$I$10,"",VLOOKUP(A23,Q1.SL!B:F,4,FALSE))</f>
        <v/>
      </c>
      <c r="G23" s="107" t="str">
        <f>IF(C23&gt;Inf.!$I$10,"",VLOOKUP(A23,Q1.SL!B:F,5,FALSE))</f>
        <v/>
      </c>
      <c r="H23" s="108"/>
      <c r="I23" s="108"/>
      <c r="J23" s="109"/>
      <c r="K23" s="108"/>
      <c r="L23" s="12" t="str">
        <f>IFERROR(IF(C23&gt;Inf.!$I$10,"",I23),"")</f>
        <v/>
      </c>
      <c r="M23" s="8" t="str">
        <f>IFERROR(IF(Inf.!$C$10="Onsight",IF(L23="TOP",10^7+(10-J23)+(3-K23)*10,L23*10^5+(3-K23)*10),IF(L23="TOP",10^7+(3-K23)*10,L23*10^5+(3-K23)*10)),"")</f>
        <v/>
      </c>
      <c r="N23" s="8" t="str">
        <f t="shared" si="1"/>
        <v/>
      </c>
      <c r="O23" s="8" t="str">
        <f>IFERROR(N23*100+Rec.!I16,"")</f>
        <v/>
      </c>
      <c r="P23" s="8" t="str">
        <f t="shared" si="2"/>
        <v/>
      </c>
    </row>
    <row r="24" spans="1:16" ht="21.95" customHeight="1">
      <c r="A24" s="8" t="str">
        <f t="shared" si="3"/>
        <v/>
      </c>
      <c r="B24" s="8" t="str">
        <f t="shared" si="0"/>
        <v/>
      </c>
      <c r="C24" s="20" t="str">
        <f>IF(Rec.!H17&gt;0,COUNT(Rec.!H$2:H17),"")</f>
        <v/>
      </c>
      <c r="D24" s="106" t="str">
        <f>IF(C24&gt;Inf.!$I$10,"",VLOOKUP(A24,Q1.SL!B:F,2,FALSE))</f>
        <v/>
      </c>
      <c r="E24" s="106" t="str">
        <f>IF(C24&gt;Inf.!$I$10,"",VLOOKUP(A24,Q1.SL!B:F,3,FALSE))</f>
        <v/>
      </c>
      <c r="F24" s="107" t="str">
        <f>IF(C24&gt;Inf.!$I$10,"",VLOOKUP(A24,Q1.SL!B:F,4,FALSE))</f>
        <v/>
      </c>
      <c r="G24" s="107" t="str">
        <f>IF(C24&gt;Inf.!$I$10,"",VLOOKUP(A24,Q1.SL!B:F,5,FALSE))</f>
        <v/>
      </c>
      <c r="H24" s="108"/>
      <c r="I24" s="108"/>
      <c r="J24" s="109"/>
      <c r="K24" s="108"/>
      <c r="L24" s="12" t="str">
        <f>IFERROR(IF(C24&gt;Inf.!$I$10,"",I24),"")</f>
        <v/>
      </c>
      <c r="M24" s="8" t="str">
        <f>IFERROR(IF(Inf.!$C$10="Onsight",IF(L24="TOP",10^7+(10-J24)+(3-K24)*10,L24*10^5+(3-K24)*10),IF(L24="TOP",10^7+(3-K24)*10,L24*10^5+(3-K24)*10)),"")</f>
        <v/>
      </c>
      <c r="N24" s="8" t="str">
        <f t="shared" si="1"/>
        <v/>
      </c>
      <c r="O24" s="8" t="str">
        <f>IFERROR(N24*100+Rec.!I17,"")</f>
        <v/>
      </c>
      <c r="P24" s="8" t="str">
        <f t="shared" si="2"/>
        <v/>
      </c>
    </row>
    <row r="25" spans="1:16" ht="21.95" customHeight="1">
      <c r="A25" s="8" t="str">
        <f t="shared" si="3"/>
        <v/>
      </c>
      <c r="B25" s="8" t="str">
        <f t="shared" si="0"/>
        <v/>
      </c>
      <c r="C25" s="20" t="str">
        <f>IF(Rec.!H18&gt;0,COUNT(Rec.!H$2:H18),"")</f>
        <v/>
      </c>
      <c r="D25" s="106" t="str">
        <f>IF(C25&gt;Inf.!$I$10,"",VLOOKUP(A25,Q1.SL!B:F,2,FALSE))</f>
        <v/>
      </c>
      <c r="E25" s="106" t="str">
        <f>IF(C25&gt;Inf.!$I$10,"",VLOOKUP(A25,Q1.SL!B:F,3,FALSE))</f>
        <v/>
      </c>
      <c r="F25" s="107" t="str">
        <f>IF(C25&gt;Inf.!$I$10,"",VLOOKUP(A25,Q1.SL!B:F,4,FALSE))</f>
        <v/>
      </c>
      <c r="G25" s="107" t="str">
        <f>IF(C25&gt;Inf.!$I$10,"",VLOOKUP(A25,Q1.SL!B:F,5,FALSE))</f>
        <v/>
      </c>
      <c r="H25" s="108"/>
      <c r="I25" s="108"/>
      <c r="J25" s="109"/>
      <c r="K25" s="108"/>
      <c r="L25" s="12" t="str">
        <f>IFERROR(IF(C25&gt;Inf.!$I$10,"",I25),"")</f>
        <v/>
      </c>
      <c r="M25" s="8" t="str">
        <f>IFERROR(IF(Inf.!$C$10="Onsight",IF(L25="TOP",10^7+(10-J25)+(3-K25)*10,L25*10^5+(3-K25)*10),IF(L25="TOP",10^7+(3-K25)*10,L25*10^5+(3-K25)*10)),"")</f>
        <v/>
      </c>
      <c r="N25" s="8" t="str">
        <f t="shared" si="1"/>
        <v/>
      </c>
      <c r="O25" s="8" t="str">
        <f>IFERROR(N25*100+Rec.!I18,"")</f>
        <v/>
      </c>
      <c r="P25" s="8" t="str">
        <f t="shared" si="2"/>
        <v/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IF(Rec.!H19&gt;0,COUNT(Rec.!H$2:H19),"")</f>
        <v/>
      </c>
      <c r="D26" s="106" t="str">
        <f>IF(C26&gt;Inf.!$I$10,"",VLOOKUP(A26,Q1.SL!B:F,2,FALSE))</f>
        <v/>
      </c>
      <c r="E26" s="106" t="str">
        <f>IF(C26&gt;Inf.!$I$10,"",VLOOKUP(A26,Q1.SL!B:F,3,FALSE))</f>
        <v/>
      </c>
      <c r="F26" s="107" t="str">
        <f>IF(C26&gt;Inf.!$I$10,"",VLOOKUP(A26,Q1.SL!B:F,4,FALSE))</f>
        <v/>
      </c>
      <c r="G26" s="107" t="str">
        <f>IF(C26&gt;Inf.!$I$10,"",VLOOKUP(A26,Q1.SL!B:F,5,FALSE))</f>
        <v/>
      </c>
      <c r="H26" s="108"/>
      <c r="I26" s="108"/>
      <c r="J26" s="109"/>
      <c r="K26" s="108"/>
      <c r="L26" s="12" t="str">
        <f>IFERROR(IF(C26&gt;Inf.!$I$10,"",I26),"")</f>
        <v/>
      </c>
      <c r="M26" s="8" t="str">
        <f>IFERROR(IF(Inf.!$C$10="Onsight",IF(L26="TOP",10^7+(10-J26)+(3-K26)*10,L26*10^5+(3-K26)*10),IF(L26="TOP",10^7+(3-K26)*10,L26*10^5+(3-K26)*10)),"")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IFERROR(N26*100+Rec.!I19,"")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IF(Rec.!H20&gt;0,COUNT(Rec.!H$2:H20),"")</f>
        <v/>
      </c>
      <c r="D27" s="106" t="str">
        <f>IF(C27&gt;Inf.!$I$10,"",VLOOKUP(A27,Q1.SL!B:F,2,FALSE))</f>
        <v/>
      </c>
      <c r="E27" s="106" t="str">
        <f>IF(C27&gt;Inf.!$I$10,"",VLOOKUP(A27,Q1.SL!B:F,3,FALSE))</f>
        <v/>
      </c>
      <c r="F27" s="107" t="str">
        <f>IF(C27&gt;Inf.!$I$10,"",VLOOKUP(A27,Q1.SL!B:F,4,FALSE))</f>
        <v/>
      </c>
      <c r="G27" s="107" t="str">
        <f>IF(C27&gt;Inf.!$I$10,"",VLOOKUP(A27,Q1.SL!B:F,5,FALSE))</f>
        <v/>
      </c>
      <c r="H27" s="108"/>
      <c r="I27" s="108"/>
      <c r="J27" s="109"/>
      <c r="K27" s="108"/>
      <c r="L27" s="12" t="str">
        <f>IFERROR(IF(C27&gt;Inf.!$I$10,"",I27),"")</f>
        <v/>
      </c>
      <c r="M27" s="8" t="str">
        <f>IFERROR(IF(Inf.!$C$10="Onsight",IF(L27="TOP",10^7+(10-J27)+(3-K27)*10,L27*10^5+(3-K27)*10),IF(L27="TOP",10^7+(3-K27)*10,L27*10^5+(3-K27)*10)),"")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IFERROR(N27*100+Rec.!I20,"")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IF(Rec.!H21&gt;0,COUNT(Rec.!H$2:H21),"")</f>
        <v/>
      </c>
      <c r="D28" s="106" t="str">
        <f>IF(C28&gt;Inf.!$I$10,"",VLOOKUP(A28,Q1.SL!B:F,2,FALSE))</f>
        <v/>
      </c>
      <c r="E28" s="106" t="str">
        <f>IF(C28&gt;Inf.!$I$10,"",VLOOKUP(A28,Q1.SL!B:F,3,FALSE))</f>
        <v/>
      </c>
      <c r="F28" s="107" t="str">
        <f>IF(C28&gt;Inf.!$I$10,"",VLOOKUP(A28,Q1.SL!B:F,4,FALSE))</f>
        <v/>
      </c>
      <c r="G28" s="107" t="str">
        <f>IF(C28&gt;Inf.!$I$10,"",VLOOKUP(A28,Q1.SL!B:F,5,FALSE))</f>
        <v/>
      </c>
      <c r="H28" s="108"/>
      <c r="I28" s="108"/>
      <c r="J28" s="109"/>
      <c r="K28" s="108"/>
      <c r="L28" s="12" t="str">
        <f>IFERROR(IF(C28&gt;Inf.!$I$10,"",I28),"")</f>
        <v/>
      </c>
      <c r="M28" s="8" t="str">
        <f>IFERROR(IF(Inf.!$C$10="Onsight",IF(L28="TOP",10^7+(10-J28)+(3-K28)*10,L28*10^5+(3-K28)*10),IF(L28="TOP",10^7+(3-K28)*10,L28*10^5+(3-K28)*10)),"")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IFERROR(N28*100+Rec.!I21,"")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IF(Rec.!H22&gt;0,COUNT(Rec.!H$2:H22),"")</f>
        <v/>
      </c>
      <c r="D29" s="106" t="str">
        <f>IF(C29&gt;Inf.!$I$10,"",VLOOKUP(A29,Q1.SL!B:F,2,FALSE))</f>
        <v/>
      </c>
      <c r="E29" s="106" t="str">
        <f>IF(C29&gt;Inf.!$I$10,"",VLOOKUP(A29,Q1.SL!B:F,3,FALSE))</f>
        <v/>
      </c>
      <c r="F29" s="107" t="str">
        <f>IF(C29&gt;Inf.!$I$10,"",VLOOKUP(A29,Q1.SL!B:F,4,FALSE))</f>
        <v/>
      </c>
      <c r="G29" s="107" t="str">
        <f>IF(C29&gt;Inf.!$I$10,"",VLOOKUP(A29,Q1.SL!B:F,5,FALSE))</f>
        <v/>
      </c>
      <c r="H29" s="108"/>
      <c r="I29" s="108"/>
      <c r="J29" s="109"/>
      <c r="K29" s="108"/>
      <c r="L29" s="12" t="str">
        <f>IFERROR(IF(C29&gt;Inf.!$I$10,"",I29),"")</f>
        <v/>
      </c>
      <c r="M29" s="8" t="str">
        <f>IFERROR(IF(Inf.!$C$10="Onsight",IF(L29="TOP",10^7+(10-J29)+(3-K29)*10,L29*10^5+(3-K29)*10),IF(L29="TOP",10^7+(3-K29)*10,L29*10^5+(3-K29)*10)),"")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IFERROR(N29*100+Rec.!I22,"")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IF(Rec.!H23&gt;0,COUNT(Rec.!H$2:H23),"")</f>
        <v/>
      </c>
      <c r="D30" s="106" t="str">
        <f>IF(C30&gt;Inf.!$I$10,"",VLOOKUP(A30,Q1.SL!B:F,2,FALSE))</f>
        <v/>
      </c>
      <c r="E30" s="106" t="str">
        <f>IF(C30&gt;Inf.!$I$10,"",VLOOKUP(A30,Q1.SL!B:F,3,FALSE))</f>
        <v/>
      </c>
      <c r="F30" s="107" t="str">
        <f>IF(C30&gt;Inf.!$I$10,"",VLOOKUP(A30,Q1.SL!B:F,4,FALSE))</f>
        <v/>
      </c>
      <c r="G30" s="107" t="str">
        <f>IF(C30&gt;Inf.!$I$10,"",VLOOKUP(A30,Q1.SL!B:F,5,FALSE))</f>
        <v/>
      </c>
      <c r="H30" s="108"/>
      <c r="I30" s="108"/>
      <c r="J30" s="109"/>
      <c r="K30" s="108"/>
      <c r="L30" s="12" t="str">
        <f>IFERROR(IF(C30&gt;Inf.!$I$10,"",I30),"")</f>
        <v/>
      </c>
      <c r="M30" s="8" t="str">
        <f>IFERROR(IF(Inf.!$C$10="Onsight",IF(L30="TOP",10^7+(10-J30)+(3-K30)*10,L30*10^5+(3-K30)*10),IF(L30="TOP",10^7+(3-K30)*10,L30*10^5+(3-K30)*10)),"")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IFERROR(N30*100+Rec.!I23,"")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IF(Rec.!H24&gt;0,COUNT(Rec.!H$2:H24),"")</f>
        <v/>
      </c>
      <c r="D31" s="106" t="str">
        <f>IF(C31&gt;Inf.!$I$10,"",VLOOKUP(A31,Q1.SL!B:F,2,FALSE))</f>
        <v/>
      </c>
      <c r="E31" s="106" t="str">
        <f>IF(C31&gt;Inf.!$I$10,"",VLOOKUP(A31,Q1.SL!B:F,3,FALSE))</f>
        <v/>
      </c>
      <c r="F31" s="107" t="str">
        <f>IF(C31&gt;Inf.!$I$10,"",VLOOKUP(A31,Q1.SL!B:F,4,FALSE))</f>
        <v/>
      </c>
      <c r="G31" s="107" t="str">
        <f>IF(C31&gt;Inf.!$I$10,"",VLOOKUP(A31,Q1.SL!B:F,5,FALSE))</f>
        <v/>
      </c>
      <c r="H31" s="108"/>
      <c r="I31" s="108"/>
      <c r="J31" s="109"/>
      <c r="K31" s="108"/>
      <c r="L31" s="12" t="str">
        <f>IFERROR(IF(C31&gt;Inf.!$I$10,"",I31),"")</f>
        <v/>
      </c>
      <c r="M31" s="8" t="str">
        <f>IFERROR(IF(Inf.!$C$10="Onsight",IF(L31="TOP",10^7+(10-J31)+(3-K31)*10,L31*10^5+(3-K31)*10),IF(L31="TOP",10^7+(3-K31)*10,L31*10^5+(3-K31)*10)),"")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IFERROR(N31*100+Rec.!I24,"")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IF(Rec.!H25&gt;0,COUNT(Rec.!H$2:H25),"")</f>
        <v/>
      </c>
      <c r="D32" s="106" t="str">
        <f>IF(C32&gt;Inf.!$I$10,"",VLOOKUP(A32,Q1.SL!B:F,2,FALSE))</f>
        <v/>
      </c>
      <c r="E32" s="106" t="str">
        <f>IF(C32&gt;Inf.!$I$10,"",VLOOKUP(A32,Q1.SL!B:F,3,FALSE))</f>
        <v/>
      </c>
      <c r="F32" s="107" t="str">
        <f>IF(C32&gt;Inf.!$I$10,"",VLOOKUP(A32,Q1.SL!B:F,4,FALSE))</f>
        <v/>
      </c>
      <c r="G32" s="107" t="str">
        <f>IF(C32&gt;Inf.!$I$10,"",VLOOKUP(A32,Q1.SL!B:F,5,FALSE))</f>
        <v/>
      </c>
      <c r="H32" s="108"/>
      <c r="I32" s="108"/>
      <c r="J32" s="109"/>
      <c r="K32" s="108"/>
      <c r="L32" s="12" t="str">
        <f>IFERROR(IF(C32&gt;Inf.!$I$10,"",I32),"")</f>
        <v/>
      </c>
      <c r="M32" s="8" t="str">
        <f>IFERROR(IF(Inf.!$C$10="Onsight",IF(L32="TOP",10^7+(10-J32)+(3-K32)*10,L32*10^5+(3-K32)*10),IF(L32="TOP",10^7+(3-K32)*10,L32*10^5+(3-K32)*10)),"")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IFERROR(N32*100+Rec.!I25,"")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IF(Rec.!H26&gt;0,COUNT(Rec.!H$2:H26),"")</f>
        <v/>
      </c>
      <c r="D33" s="106" t="str">
        <f>IF(C33&gt;Inf.!$I$10,"",VLOOKUP(A33,Q1.SL!B:F,2,FALSE))</f>
        <v/>
      </c>
      <c r="E33" s="106" t="str">
        <f>IF(C33&gt;Inf.!$I$10,"",VLOOKUP(A33,Q1.SL!B:F,3,FALSE))</f>
        <v/>
      </c>
      <c r="F33" s="107" t="str">
        <f>IF(C33&gt;Inf.!$I$10,"",VLOOKUP(A33,Q1.SL!B:F,4,FALSE))</f>
        <v/>
      </c>
      <c r="G33" s="107" t="str">
        <f>IF(C33&gt;Inf.!$I$10,"",VLOOKUP(A33,Q1.SL!B:F,5,FALSE))</f>
        <v/>
      </c>
      <c r="H33" s="108"/>
      <c r="I33" s="108"/>
      <c r="J33" s="109"/>
      <c r="K33" s="108"/>
      <c r="L33" s="12" t="str">
        <f>IFERROR(IF(C33&gt;Inf.!$I$10,"",I33),"")</f>
        <v/>
      </c>
      <c r="M33" s="8" t="str">
        <f>IFERROR(IF(Inf.!$C$10="Onsight",IF(L33="TOP",10^7+(10-J33)+(3-K33)*10,L33*10^5+(3-K33)*10),IF(L33="TOP",10^7+(3-K33)*10,L33*10^5+(3-K33)*10)),"")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IFERROR(N33*100+Rec.!I26,"")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IF(Rec.!H27&gt;0,COUNT(Rec.!H$2:H27),"")</f>
        <v/>
      </c>
      <c r="D34" s="106" t="str">
        <f>IF(C34&gt;Inf.!$I$10,"",VLOOKUP(A34,Q1.SL!B:F,2,FALSE))</f>
        <v/>
      </c>
      <c r="E34" s="106" t="str">
        <f>IF(C34&gt;Inf.!$I$10,"",VLOOKUP(A34,Q1.SL!B:F,3,FALSE))</f>
        <v/>
      </c>
      <c r="F34" s="107" t="str">
        <f>IF(C34&gt;Inf.!$I$10,"",VLOOKUP(A34,Q1.SL!B:F,4,FALSE))</f>
        <v/>
      </c>
      <c r="G34" s="107" t="str">
        <f>IF(C34&gt;Inf.!$I$10,"",VLOOKUP(A34,Q1.SL!B:F,5,FALSE))</f>
        <v/>
      </c>
      <c r="H34" s="108"/>
      <c r="I34" s="108"/>
      <c r="J34" s="109"/>
      <c r="K34" s="108"/>
      <c r="L34" s="12" t="str">
        <f>IFERROR(IF(C34&gt;Inf.!$I$10,"",I34),"")</f>
        <v/>
      </c>
      <c r="M34" s="8" t="str">
        <f>IFERROR(IF(Inf.!$C$10="Onsight",IF(L34="TOP",10^7+(10-J34)+(3-K34)*10,L34*10^5+(3-K34)*10),IF(L34="TOP",10^7+(3-K34)*10,L34*10^5+(3-K34)*10)),"")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IFERROR(N34*100+Rec.!I27,"")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IF(Rec.!H28&gt;0,COUNT(Rec.!H$2:H28),"")</f>
        <v/>
      </c>
      <c r="D35" s="106" t="str">
        <f>IF(C35&gt;Inf.!$I$10,"",VLOOKUP(A35,Q1.SL!B:F,2,FALSE))</f>
        <v/>
      </c>
      <c r="E35" s="106" t="str">
        <f>IF(C35&gt;Inf.!$I$10,"",VLOOKUP(A35,Q1.SL!B:F,3,FALSE))</f>
        <v/>
      </c>
      <c r="F35" s="107" t="str">
        <f>IF(C35&gt;Inf.!$I$10,"",VLOOKUP(A35,Q1.SL!B:F,4,FALSE))</f>
        <v/>
      </c>
      <c r="G35" s="107" t="str">
        <f>IF(C35&gt;Inf.!$I$10,"",VLOOKUP(A35,Q1.SL!B:F,5,FALSE))</f>
        <v/>
      </c>
      <c r="H35" s="108"/>
      <c r="I35" s="108"/>
      <c r="J35" s="109"/>
      <c r="K35" s="108"/>
      <c r="L35" s="12" t="str">
        <f>IFERROR(IF(C35&gt;Inf.!$I$10,"",I35),"")</f>
        <v/>
      </c>
      <c r="M35" s="8" t="str">
        <f>IFERROR(IF(Inf.!$C$10="Onsight",IF(L35="TOP",10^7+(10-J35)+(3-K35)*10,L35*10^5+(3-K35)*10),IF(L35="TOP",10^7+(3-K35)*10,L35*10^5+(3-K35)*10)),"")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IFERROR(N35*100+Rec.!I28,"")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IF(Rec.!H29&gt;0,COUNT(Rec.!H$2:H29),"")</f>
        <v/>
      </c>
      <c r="D36" s="106" t="str">
        <f>IF(C36&gt;Inf.!$I$10,"",VLOOKUP(A36,Q1.SL!B:F,2,FALSE))</f>
        <v/>
      </c>
      <c r="E36" s="106" t="str">
        <f>IF(C36&gt;Inf.!$I$10,"",VLOOKUP(A36,Q1.SL!B:F,3,FALSE))</f>
        <v/>
      </c>
      <c r="F36" s="107" t="str">
        <f>IF(C36&gt;Inf.!$I$10,"",VLOOKUP(A36,Q1.SL!B:F,4,FALSE))</f>
        <v/>
      </c>
      <c r="G36" s="107" t="str">
        <f>IF(C36&gt;Inf.!$I$10,"",VLOOKUP(A36,Q1.SL!B:F,5,FALSE))</f>
        <v/>
      </c>
      <c r="H36" s="108"/>
      <c r="I36" s="108"/>
      <c r="J36" s="109"/>
      <c r="K36" s="108"/>
      <c r="L36" s="12" t="str">
        <f>IFERROR(IF(C36&gt;Inf.!$I$10,"",I36),"")</f>
        <v/>
      </c>
      <c r="M36" s="8" t="str">
        <f>IFERROR(IF(Inf.!$C$10="Onsight",IF(L36="TOP",10^7+(10-J36)+(3-K36)*10,L36*10^5+(3-K36)*10),IF(L36="TOP",10^7+(3-K36)*10,L36*10^5+(3-K36)*10)),"")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IFERROR(N36*100+Rec.!I29,"")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IF(Rec.!H30&gt;0,COUNT(Rec.!H$2:H30),"")</f>
        <v/>
      </c>
      <c r="D37" s="106" t="str">
        <f>IF(C37&gt;Inf.!$I$10,"",VLOOKUP(A37,Q1.SL!B:F,2,FALSE))</f>
        <v/>
      </c>
      <c r="E37" s="106" t="str">
        <f>IF(C37&gt;Inf.!$I$10,"",VLOOKUP(A37,Q1.SL!B:F,3,FALSE))</f>
        <v/>
      </c>
      <c r="F37" s="107" t="str">
        <f>IF(C37&gt;Inf.!$I$10,"",VLOOKUP(A37,Q1.SL!B:F,4,FALSE))</f>
        <v/>
      </c>
      <c r="G37" s="107" t="str">
        <f>IF(C37&gt;Inf.!$I$10,"",VLOOKUP(A37,Q1.SL!B:F,5,FALSE))</f>
        <v/>
      </c>
      <c r="H37" s="108"/>
      <c r="I37" s="108"/>
      <c r="J37" s="109"/>
      <c r="K37" s="108"/>
      <c r="L37" s="12" t="str">
        <f>IFERROR(IF(C37&gt;Inf.!$I$10,"",I37),"")</f>
        <v/>
      </c>
      <c r="M37" s="8" t="str">
        <f>IFERROR(IF(Inf.!$C$10="Onsight",IF(L37="TOP",10^7+(10-J37)+(3-K37)*10,L37*10^5+(3-K37)*10),IF(L37="TOP",10^7+(3-K37)*10,L37*10^5+(3-K37)*10)),"")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IFERROR(N37*100+Rec.!I30,"")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IF(Rec.!H31&gt;0,COUNT(Rec.!H$2:H31),"")</f>
        <v/>
      </c>
      <c r="D38" s="106" t="str">
        <f>IF(C38&gt;Inf.!$I$10,"",VLOOKUP(A38,Q1.SL!B:F,2,FALSE))</f>
        <v/>
      </c>
      <c r="E38" s="106" t="str">
        <f>IF(C38&gt;Inf.!$I$10,"",VLOOKUP(A38,Q1.SL!B:F,3,FALSE))</f>
        <v/>
      </c>
      <c r="F38" s="107" t="str">
        <f>IF(C38&gt;Inf.!$I$10,"",VLOOKUP(A38,Q1.SL!B:F,4,FALSE))</f>
        <v/>
      </c>
      <c r="G38" s="107" t="str">
        <f>IF(C38&gt;Inf.!$I$10,"",VLOOKUP(A38,Q1.SL!B:F,5,FALSE))</f>
        <v/>
      </c>
      <c r="H38" s="108"/>
      <c r="I38" s="108"/>
      <c r="J38" s="109"/>
      <c r="K38" s="108"/>
      <c r="L38" s="12" t="str">
        <f>IFERROR(IF(C38&gt;Inf.!$I$10,"",I38),"")</f>
        <v/>
      </c>
      <c r="M38" s="8" t="str">
        <f>IFERROR(IF(Inf.!$C$10="Onsight",IF(L38="TOP",10^7+(10-J38)+(3-K38)*10,L38*10^5+(3-K38)*10),IF(L38="TOP",10^7+(3-K38)*10,L38*10^5+(3-K38)*10)),"")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IFERROR(N38*100+Rec.!I31,"")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IF(Rec.!H32&gt;0,COUNT(Rec.!H$2:H32),"")</f>
        <v/>
      </c>
      <c r="D39" s="106" t="str">
        <f>IF(C39&gt;Inf.!$I$10,"",VLOOKUP(A39,Q1.SL!B:F,2,FALSE))</f>
        <v/>
      </c>
      <c r="E39" s="106" t="str">
        <f>IF(C39&gt;Inf.!$I$10,"",VLOOKUP(A39,Q1.SL!B:F,3,FALSE))</f>
        <v/>
      </c>
      <c r="F39" s="107" t="str">
        <f>IF(C39&gt;Inf.!$I$10,"",VLOOKUP(A39,Q1.SL!B:F,4,FALSE))</f>
        <v/>
      </c>
      <c r="G39" s="107" t="str">
        <f>IF(C39&gt;Inf.!$I$10,"",VLOOKUP(A39,Q1.SL!B:F,5,FALSE))</f>
        <v/>
      </c>
      <c r="H39" s="108"/>
      <c r="I39" s="108"/>
      <c r="J39" s="109"/>
      <c r="K39" s="108"/>
      <c r="L39" s="12" t="str">
        <f>IFERROR(IF(C39&gt;Inf.!$I$10,"",I39),"")</f>
        <v/>
      </c>
      <c r="M39" s="8" t="str">
        <f>IFERROR(IF(Inf.!$C$10="Onsight",IF(L39="TOP",10^7+(10-J39)+(3-K39)*10,L39*10^5+(3-K39)*10),IF(L39="TOP",10^7+(3-K39)*10,L39*10^5+(3-K39)*10)),"")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IFERROR(N39*100+Rec.!I32,"")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IF(Rec.!H33&gt;0,COUNT(Rec.!H$2:H33),"")</f>
        <v/>
      </c>
      <c r="D40" s="106" t="str">
        <f>IF(C40&gt;Inf.!$I$10,"",VLOOKUP(A40,Q1.SL!B:F,2,FALSE))</f>
        <v/>
      </c>
      <c r="E40" s="106" t="str">
        <f>IF(C40&gt;Inf.!$I$10,"",VLOOKUP(A40,Q1.SL!B:F,3,FALSE))</f>
        <v/>
      </c>
      <c r="F40" s="107" t="str">
        <f>IF(C40&gt;Inf.!$I$10,"",VLOOKUP(A40,Q1.SL!B:F,4,FALSE))</f>
        <v/>
      </c>
      <c r="G40" s="107" t="str">
        <f>IF(C40&gt;Inf.!$I$10,"",VLOOKUP(A40,Q1.SL!B:F,5,FALSE))</f>
        <v/>
      </c>
      <c r="H40" s="108"/>
      <c r="I40" s="108"/>
      <c r="J40" s="109"/>
      <c r="K40" s="108"/>
      <c r="L40" s="12" t="str">
        <f>IFERROR(IF(C40&gt;Inf.!$I$10,"",I40),"")</f>
        <v/>
      </c>
      <c r="M40" s="8" t="str">
        <f>IFERROR(IF(Inf.!$C$10="Onsight",IF(L40="TOP",10^7+(10-J40)+(3-K40)*10,L40*10^5+(3-K40)*10),IF(L40="TOP",10^7+(3-K40)*10,L40*10^5+(3-K40)*10)),"")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IFERROR(N40*100+Rec.!I33,"")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IF(Rec.!H34&gt;0,COUNT(Rec.!H$2:H34),"")</f>
        <v/>
      </c>
      <c r="D41" s="36" t="str">
        <f>IF(C41&gt;Inf.!$I$10,"",VLOOKUP(A41,Q1.SL!B:F,2,FALSE))</f>
        <v/>
      </c>
      <c r="E41" s="36" t="str">
        <f>IF(C41&gt;Inf.!$I$10,"",VLOOKUP(A41,Q1.SL!B:F,3,FALSE))</f>
        <v/>
      </c>
      <c r="F41" s="20" t="str">
        <f>IF(C41&gt;Inf.!$I$10,"",VLOOKUP(A41,Q1.SL!B:F,4,FALSE))</f>
        <v/>
      </c>
      <c r="G41" s="20" t="str">
        <f>IF(C41&gt;Inf.!$I$10,"",VLOOKUP(A41,Q1.SL!B:F,5,FALSE))</f>
        <v/>
      </c>
      <c r="H41" s="126"/>
      <c r="I41" s="126"/>
      <c r="J41" s="51"/>
      <c r="K41" s="126"/>
      <c r="L41" s="12" t="str">
        <f>IFERROR(IF(C41&gt;Inf.!$I$10,"",I41),"")</f>
        <v/>
      </c>
      <c r="M41" s="8" t="str">
        <f>IFERROR(IF(Inf.!$C$10="Onsight",IF(L41="TOP",10^7+(10-J41)+(3-K41)*10,L41*10^5+(3-K41)*10),IF(L41="TOP",10^7+(3-K41)*10,L41*10^5+(3-K41)*10)),"")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IFERROR(N41*100+Rec.!I34,"")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IF(Rec.!H35&gt;0,COUNT(Rec.!H$2:H35),"")</f>
        <v/>
      </c>
      <c r="D42" s="36" t="str">
        <f>IF(C42&gt;Inf.!$I$10,"",VLOOKUP(A42,Q1.SL!B:F,2,FALSE))</f>
        <v/>
      </c>
      <c r="E42" s="36" t="str">
        <f>IF(C42&gt;Inf.!$I$10,"",VLOOKUP(A42,Q1.SL!B:F,3,FALSE))</f>
        <v/>
      </c>
      <c r="F42" s="20" t="str">
        <f>IF(C42&gt;Inf.!$I$10,"",VLOOKUP(A42,Q1.SL!B:F,4,FALSE))</f>
        <v/>
      </c>
      <c r="G42" s="20" t="str">
        <f>IF(C42&gt;Inf.!$I$10,"",VLOOKUP(A42,Q1.SL!B:F,5,FALSE))</f>
        <v/>
      </c>
      <c r="H42" s="126"/>
      <c r="I42" s="126"/>
      <c r="J42" s="51"/>
      <c r="K42" s="126"/>
      <c r="L42" s="12" t="str">
        <f>IFERROR(IF(C42&gt;Inf.!$I$10,"",I42),"")</f>
        <v/>
      </c>
      <c r="M42" s="8" t="str">
        <f>IFERROR(IF(Inf.!$C$10="Onsight",IF(L42="TOP",10^7+(10-J42)+(3-K42)*10,L42*10^5+(3-K42)*10),IF(L42="TOP",10^7+(3-K42)*10,L42*10^5+(3-K42)*10)),"")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IFERROR(N42*100+Rec.!I35,"")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IF(Rec.!H36&gt;0,COUNT(Rec.!H$2:H36),"")</f>
        <v/>
      </c>
      <c r="D43" s="36" t="str">
        <f>IF(C43&gt;Inf.!$I$10,"",VLOOKUP(A43,Q1.SL!B:F,2,FALSE))</f>
        <v/>
      </c>
      <c r="E43" s="36" t="str">
        <f>IF(C43&gt;Inf.!$I$10,"",VLOOKUP(A43,Q1.SL!B:F,3,FALSE))</f>
        <v/>
      </c>
      <c r="F43" s="20" t="str">
        <f>IF(C43&gt;Inf.!$I$10,"",VLOOKUP(A43,Q1.SL!B:F,4,FALSE))</f>
        <v/>
      </c>
      <c r="G43" s="20" t="str">
        <f>IF(C43&gt;Inf.!$I$10,"",VLOOKUP(A43,Q1.SL!B:F,5,FALSE))</f>
        <v/>
      </c>
      <c r="H43" s="126"/>
      <c r="I43" s="126"/>
      <c r="J43" s="51"/>
      <c r="K43" s="126"/>
      <c r="L43" s="12" t="str">
        <f>IFERROR(IF(C43&gt;Inf.!$I$10,"",I43),"")</f>
        <v/>
      </c>
      <c r="M43" s="8" t="str">
        <f>IFERROR(IF(Inf.!$C$10="Onsight",IF(L43="TOP",10^7+(10-J43)+(3-K43)*10,L43*10^5+(3-K43)*10),IF(L43="TOP",10^7+(3-K43)*10,L43*10^5+(3-K43)*10)),"")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IFERROR(N43*100+Rec.!I36,"")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IF(Rec.!H37&gt;0,COUNT(Rec.!H$2:H37),"")</f>
        <v/>
      </c>
      <c r="D44" s="36" t="str">
        <f>IF(C44&gt;Inf.!$I$10,"",VLOOKUP(A44,Q1.SL!B:F,2,FALSE))</f>
        <v/>
      </c>
      <c r="E44" s="36" t="str">
        <f>IF(C44&gt;Inf.!$I$10,"",VLOOKUP(A44,Q1.SL!B:F,3,FALSE))</f>
        <v/>
      </c>
      <c r="F44" s="20" t="str">
        <f>IF(C44&gt;Inf.!$I$10,"",VLOOKUP(A44,Q1.SL!B:F,4,FALSE))</f>
        <v/>
      </c>
      <c r="G44" s="20" t="str">
        <f>IF(C44&gt;Inf.!$I$10,"",VLOOKUP(A44,Q1.SL!B:F,5,FALSE))</f>
        <v/>
      </c>
      <c r="H44" s="126"/>
      <c r="I44" s="126"/>
      <c r="J44" s="51"/>
      <c r="K44" s="126"/>
      <c r="L44" s="12" t="str">
        <f>IFERROR(IF(C44&gt;Inf.!$I$10,"",I44),"")</f>
        <v/>
      </c>
      <c r="M44" s="8" t="str">
        <f>IFERROR(IF(Inf.!$C$10="Onsight",IF(L44="TOP",10^7+(10-J44)+(3-K44)*10,L44*10^5+(3-K44)*10),IF(L44="TOP",10^7+(3-K44)*10,L44*10^5+(3-K44)*10)),"")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IFERROR(N44*100+Rec.!I37,"")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IF(Rec.!H38&gt;0,COUNT(Rec.!H$2:H38),"")</f>
        <v/>
      </c>
      <c r="D45" s="36" t="str">
        <f>IF(C45&gt;Inf.!$I$10,"",VLOOKUP(A45,Q1.SL!B:F,2,FALSE))</f>
        <v/>
      </c>
      <c r="E45" s="36" t="str">
        <f>IF(C45&gt;Inf.!$I$10,"",VLOOKUP(A45,Q1.SL!B:F,3,FALSE))</f>
        <v/>
      </c>
      <c r="F45" s="20" t="str">
        <f>IF(C45&gt;Inf.!$I$10,"",VLOOKUP(A45,Q1.SL!B:F,4,FALSE))</f>
        <v/>
      </c>
      <c r="G45" s="20" t="str">
        <f>IF(C45&gt;Inf.!$I$10,"",VLOOKUP(A45,Q1.SL!B:F,5,FALSE))</f>
        <v/>
      </c>
      <c r="H45" s="126"/>
      <c r="I45" s="126"/>
      <c r="J45" s="51"/>
      <c r="K45" s="126"/>
      <c r="L45" s="12" t="str">
        <f>IFERROR(IF(C45&gt;Inf.!$I$10,"",I45),"")</f>
        <v/>
      </c>
      <c r="M45" s="8" t="str">
        <f>IFERROR(IF(Inf.!$C$10="Onsight",IF(L45="TOP",10^7+(10-J45)+(3-K45)*10,L45*10^5+(3-K45)*10),IF(L45="TOP",10^7+(3-K45)*10,L45*10^5+(3-K45)*10)),"")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IFERROR(N45*100+Rec.!I38,"")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IF(Rec.!H39&gt;0,COUNT(Rec.!H$2:H39),"")</f>
        <v/>
      </c>
      <c r="D46" s="36" t="str">
        <f>IF(C46&gt;Inf.!$I$10,"",VLOOKUP(A46,Q1.SL!B:F,2,FALSE))</f>
        <v/>
      </c>
      <c r="E46" s="36" t="str">
        <f>IF(C46&gt;Inf.!$I$10,"",VLOOKUP(A46,Q1.SL!B:F,3,FALSE))</f>
        <v/>
      </c>
      <c r="F46" s="20" t="str">
        <f>IF(C46&gt;Inf.!$I$10,"",VLOOKUP(A46,Q1.SL!B:F,4,FALSE))</f>
        <v/>
      </c>
      <c r="G46" s="20" t="str">
        <f>IF(C46&gt;Inf.!$I$10,"",VLOOKUP(A46,Q1.SL!B:F,5,FALSE))</f>
        <v/>
      </c>
      <c r="H46" s="126"/>
      <c r="I46" s="126"/>
      <c r="J46" s="51"/>
      <c r="K46" s="126"/>
      <c r="L46" s="12" t="str">
        <f>IFERROR(IF(C46&gt;Inf.!$I$10,"",I46),"")</f>
        <v/>
      </c>
      <c r="M46" s="8" t="str">
        <f>IFERROR(IF(Inf.!$C$10="Onsight",IF(L46="TOP",10^7+(10-J46)+(3-K46)*10,L46*10^5+(3-K46)*10),IF(L46="TOP",10^7+(3-K46)*10,L46*10^5+(3-K46)*10)),"")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IFERROR(N46*100+Rec.!I39,"")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IF(Rec.!H40&gt;0,COUNT(Rec.!H$2:H40),"")</f>
        <v/>
      </c>
      <c r="D47" s="36" t="str">
        <f>IF(C47&gt;Inf.!$I$10,"",VLOOKUP(A47,Q1.SL!B:F,2,FALSE))</f>
        <v/>
      </c>
      <c r="E47" s="36" t="str">
        <f>IF(C47&gt;Inf.!$I$10,"",VLOOKUP(A47,Q1.SL!B:F,3,FALSE))</f>
        <v/>
      </c>
      <c r="F47" s="20" t="str">
        <f>IF(C47&gt;Inf.!$I$10,"",VLOOKUP(A47,Q1.SL!B:F,4,FALSE))</f>
        <v/>
      </c>
      <c r="G47" s="20" t="str">
        <f>IF(C47&gt;Inf.!$I$10,"",VLOOKUP(A47,Q1.SL!B:F,5,FALSE))</f>
        <v/>
      </c>
      <c r="H47" s="126"/>
      <c r="I47" s="126"/>
      <c r="J47" s="51"/>
      <c r="K47" s="126"/>
      <c r="L47" s="12" t="str">
        <f>IFERROR(IF(C47&gt;Inf.!$I$10,"",I47),"")</f>
        <v/>
      </c>
      <c r="M47" s="8" t="str">
        <f>IFERROR(IF(Inf.!$C$10="Onsight",IF(L47="TOP",10^7+(10-J47)+(3-K47)*10,L47*10^5+(3-K47)*10),IF(L47="TOP",10^7+(3-K47)*10,L47*10^5+(3-K47)*10)),"")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IFERROR(N47*100+Rec.!I40,"")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IF(Rec.!H41&gt;0,COUNT(Rec.!H$2:H41),"")</f>
        <v/>
      </c>
      <c r="D48" s="36" t="str">
        <f>IF(C48&gt;Inf.!$I$10,"",VLOOKUP(A48,Q1.SL!B:F,2,FALSE))</f>
        <v/>
      </c>
      <c r="E48" s="36" t="str">
        <f>IF(C48&gt;Inf.!$I$10,"",VLOOKUP(A48,Q1.SL!B:F,3,FALSE))</f>
        <v/>
      </c>
      <c r="F48" s="20" t="str">
        <f>IF(C48&gt;Inf.!$I$10,"",VLOOKUP(A48,Q1.SL!B:F,4,FALSE))</f>
        <v/>
      </c>
      <c r="G48" s="20" t="str">
        <f>IF(C48&gt;Inf.!$I$10,"",VLOOKUP(A48,Q1.SL!B:F,5,FALSE))</f>
        <v/>
      </c>
      <c r="H48" s="126"/>
      <c r="I48" s="126"/>
      <c r="J48" s="51"/>
      <c r="K48" s="126"/>
      <c r="L48" s="12" t="str">
        <f>IFERROR(IF(C48&gt;Inf.!$I$10,"",I48),"")</f>
        <v/>
      </c>
      <c r="M48" s="8" t="str">
        <f>IFERROR(IF(Inf.!$C$10="Onsight",IF(L48="TOP",10^7+(10-J48)+(3-K48)*10,L48*10^5+(3-K48)*10),IF(L48="TOP",10^7+(3-K48)*10,L48*10^5+(3-K48)*10)),"")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IFERROR(N48*100+Rec.!I41,"")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IF(Rec.!H42&gt;0,COUNT(Rec.!H$2:H42),"")</f>
        <v/>
      </c>
      <c r="D49" s="36" t="str">
        <f>IF(C49&gt;Inf.!$I$10,"",VLOOKUP(A49,Q1.SL!B:F,2,FALSE))</f>
        <v/>
      </c>
      <c r="E49" s="36" t="str">
        <f>IF(C49&gt;Inf.!$I$10,"",VLOOKUP(A49,Q1.SL!B:F,3,FALSE))</f>
        <v/>
      </c>
      <c r="F49" s="20" t="str">
        <f>IF(C49&gt;Inf.!$I$10,"",VLOOKUP(A49,Q1.SL!B:F,4,FALSE))</f>
        <v/>
      </c>
      <c r="G49" s="20" t="str">
        <f>IF(C49&gt;Inf.!$I$10,"",VLOOKUP(A49,Q1.SL!B:F,5,FALSE))</f>
        <v/>
      </c>
      <c r="H49" s="126"/>
      <c r="I49" s="126"/>
      <c r="J49" s="51"/>
      <c r="K49" s="126"/>
      <c r="L49" s="12" t="str">
        <f>IFERROR(IF(C49&gt;Inf.!$I$10,"",I49),"")</f>
        <v/>
      </c>
      <c r="M49" s="8" t="str">
        <f>IFERROR(IF(Inf.!$C$10="Onsight",IF(L49="TOP",10^7+(10-J49)+(3-K49)*10,L49*10^5+(3-K49)*10),IF(L49="TOP",10^7+(3-K49)*10,L49*10^5+(3-K49)*10)),"")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IFERROR(N49*100+Rec.!I42,"")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IF(Rec.!H43&gt;0,COUNT(Rec.!H$2:H43),"")</f>
        <v/>
      </c>
      <c r="D50" s="36" t="str">
        <f>IF(C50&gt;Inf.!$I$10,"",VLOOKUP(A50,Q1.SL!B:F,2,FALSE))</f>
        <v/>
      </c>
      <c r="E50" s="36" t="str">
        <f>IF(C50&gt;Inf.!$I$10,"",VLOOKUP(A50,Q1.SL!B:F,3,FALSE))</f>
        <v/>
      </c>
      <c r="F50" s="20" t="str">
        <f>IF(C50&gt;Inf.!$I$10,"",VLOOKUP(A50,Q1.SL!B:F,4,FALSE))</f>
        <v/>
      </c>
      <c r="G50" s="20" t="str">
        <f>IF(C50&gt;Inf.!$I$10,"",VLOOKUP(A50,Q1.SL!B:F,5,FALSE))</f>
        <v/>
      </c>
      <c r="H50" s="126"/>
      <c r="I50" s="126"/>
      <c r="J50" s="51"/>
      <c r="K50" s="126"/>
      <c r="L50" s="12" t="str">
        <f>IFERROR(IF(C50&gt;Inf.!$I$10,"",I50),"")</f>
        <v/>
      </c>
      <c r="M50" s="8" t="str">
        <f>IFERROR(IF(Inf.!$C$10="Onsight",IF(L50="TOP",10^7+(10-J50)+(3-K50)*10,L50*10^5+(3-K50)*10),IF(L50="TOP",10^7+(3-K50)*10,L50*10^5+(3-K50)*10)),"")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IFERROR(N50*100+Rec.!I43,"")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IF(Rec.!H44&gt;0,COUNT(Rec.!H$2:H44),"")</f>
        <v/>
      </c>
      <c r="D51" s="36" t="str">
        <f>IF(C51&gt;Inf.!$I$10,"",VLOOKUP(A51,Q1.SL!B:F,2,FALSE))</f>
        <v/>
      </c>
      <c r="E51" s="36" t="str">
        <f>IF(C51&gt;Inf.!$I$10,"",VLOOKUP(A51,Q1.SL!B:F,3,FALSE))</f>
        <v/>
      </c>
      <c r="F51" s="20" t="str">
        <f>IF(C51&gt;Inf.!$I$10,"",VLOOKUP(A51,Q1.SL!B:F,4,FALSE))</f>
        <v/>
      </c>
      <c r="G51" s="20" t="str">
        <f>IF(C51&gt;Inf.!$I$10,"",VLOOKUP(A51,Q1.SL!B:F,5,FALSE))</f>
        <v/>
      </c>
      <c r="H51" s="126"/>
      <c r="I51" s="126"/>
      <c r="J51" s="51"/>
      <c r="K51" s="126"/>
      <c r="L51" s="12" t="str">
        <f>IFERROR(IF(C51&gt;Inf.!$I$10,"",I51),"")</f>
        <v/>
      </c>
      <c r="M51" s="8" t="str">
        <f>IFERROR(IF(Inf.!$C$10="Onsight",IF(L51="TOP",10^7+(10-J51)+(3-K51)*10,L51*10^5+(3-K51)*10),IF(L51="TOP",10^7+(3-K51)*10,L51*10^5+(3-K51)*10)),"")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IFERROR(N51*100+Rec.!I44,"")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IF(Rec.!H45&gt;0,COUNT(Rec.!H$2:H45),"")</f>
        <v/>
      </c>
      <c r="D52" s="36" t="str">
        <f>IF(C52&gt;Inf.!$I$10,"",VLOOKUP(A52,Q1.SL!B:F,2,FALSE))</f>
        <v/>
      </c>
      <c r="E52" s="36" t="str">
        <f>IF(C52&gt;Inf.!$I$10,"",VLOOKUP(A52,Q1.SL!B:F,3,FALSE))</f>
        <v/>
      </c>
      <c r="F52" s="20" t="str">
        <f>IF(C52&gt;Inf.!$I$10,"",VLOOKUP(A52,Q1.SL!B:F,4,FALSE))</f>
        <v/>
      </c>
      <c r="G52" s="20" t="str">
        <f>IF(C52&gt;Inf.!$I$10,"",VLOOKUP(A52,Q1.SL!B:F,5,FALSE))</f>
        <v/>
      </c>
      <c r="H52" s="126"/>
      <c r="I52" s="126"/>
      <c r="J52" s="51"/>
      <c r="K52" s="126"/>
      <c r="L52" s="12" t="str">
        <f>IFERROR(IF(C52&gt;Inf.!$I$10,"",I52),"")</f>
        <v/>
      </c>
      <c r="M52" s="8" t="str">
        <f>IFERROR(IF(Inf.!$C$10="Onsight",IF(L52="TOP",10^7+(10-J52)+(3-K52)*10,L52*10^5+(3-K52)*10),IF(L52="TOP",10^7+(3-K52)*10,L52*10^5+(3-K52)*10)),"")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IFERROR(N52*100+Rec.!I45,"")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IF(Rec.!H46&gt;0,COUNT(Rec.!H$2:H46),"")</f>
        <v/>
      </c>
      <c r="D53" s="36" t="str">
        <f>IF(C53&gt;Inf.!$I$10,"",VLOOKUP(A53,Q1.SL!B:F,2,FALSE))</f>
        <v/>
      </c>
      <c r="E53" s="36" t="str">
        <f>IF(C53&gt;Inf.!$I$10,"",VLOOKUP(A53,Q1.SL!B:F,3,FALSE))</f>
        <v/>
      </c>
      <c r="F53" s="20" t="str">
        <f>IF(C53&gt;Inf.!$I$10,"",VLOOKUP(A53,Q1.SL!B:F,4,FALSE))</f>
        <v/>
      </c>
      <c r="G53" s="20" t="str">
        <f>IF(C53&gt;Inf.!$I$10,"",VLOOKUP(A53,Q1.SL!B:F,5,FALSE))</f>
        <v/>
      </c>
      <c r="H53" s="126"/>
      <c r="I53" s="126"/>
      <c r="J53" s="51"/>
      <c r="K53" s="126"/>
      <c r="L53" s="12" t="str">
        <f>IFERROR(IF(C53&gt;Inf.!$I$10,"",I53),"")</f>
        <v/>
      </c>
      <c r="M53" s="8" t="str">
        <f>IFERROR(IF(Inf.!$C$10="Onsight",IF(L53="TOP",10^7+(10-J53)+(3-K53)*10,L53*10^5+(3-K53)*10),IF(L53="TOP",10^7+(3-K53)*10,L53*10^5+(3-K53)*10)),"")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IFERROR(N53*100+Rec.!I46,"")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IF(Rec.!H47&gt;0,COUNT(Rec.!H$2:H47),"")</f>
        <v/>
      </c>
      <c r="D54" s="36" t="str">
        <f>IF(C54&gt;Inf.!$I$10,"",VLOOKUP(A54,Q1.SL!B:F,2,FALSE))</f>
        <v/>
      </c>
      <c r="E54" s="36" t="str">
        <f>IF(C54&gt;Inf.!$I$10,"",VLOOKUP(A54,Q1.SL!B:F,3,FALSE))</f>
        <v/>
      </c>
      <c r="F54" s="20" t="str">
        <f>IF(C54&gt;Inf.!$I$10,"",VLOOKUP(A54,Q1.SL!B:F,4,FALSE))</f>
        <v/>
      </c>
      <c r="G54" s="20" t="str">
        <f>IF(C54&gt;Inf.!$I$10,"",VLOOKUP(A54,Q1.SL!B:F,5,FALSE))</f>
        <v/>
      </c>
      <c r="H54" s="126"/>
      <c r="I54" s="126"/>
      <c r="J54" s="51"/>
      <c r="K54" s="126"/>
      <c r="L54" s="12" t="str">
        <f>IFERROR(IF(C54&gt;Inf.!$I$10,"",I54),"")</f>
        <v/>
      </c>
      <c r="M54" s="8" t="str">
        <f>IFERROR(IF(Inf.!$C$10="Onsight",IF(L54="TOP",10^7+(10-J54)+(3-K54)*10,L54*10^5+(3-K54)*10),IF(L54="TOP",10^7+(3-K54)*10,L54*10^5+(3-K54)*10)),"")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IFERROR(N54*100+Rec.!I47,"")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IF(Rec.!H48&gt;0,COUNT(Rec.!H$2:H48),"")</f>
        <v/>
      </c>
      <c r="D55" s="36" t="str">
        <f>IF(C55&gt;Inf.!$I$10,"",VLOOKUP(A55,Q1.SL!B:F,2,FALSE))</f>
        <v/>
      </c>
      <c r="E55" s="36" t="str">
        <f>IF(C55&gt;Inf.!$I$10,"",VLOOKUP(A55,Q1.SL!B:F,3,FALSE))</f>
        <v/>
      </c>
      <c r="F55" s="20" t="str">
        <f>IF(C55&gt;Inf.!$I$10,"",VLOOKUP(A55,Q1.SL!B:F,4,FALSE))</f>
        <v/>
      </c>
      <c r="G55" s="20" t="str">
        <f>IF(C55&gt;Inf.!$I$10,"",VLOOKUP(A55,Q1.SL!B:F,5,FALSE))</f>
        <v/>
      </c>
      <c r="H55" s="126"/>
      <c r="I55" s="126"/>
      <c r="J55" s="51"/>
      <c r="K55" s="126"/>
      <c r="L55" s="12" t="str">
        <f>IFERROR(IF(C55&gt;Inf.!$I$10,"",I55),"")</f>
        <v/>
      </c>
      <c r="M55" s="8" t="str">
        <f>IFERROR(IF(Inf.!$C$10="Onsight",IF(L55="TOP",10^7+(10-J55)+(3-K55)*10,L55*10^5+(3-K55)*10),IF(L55="TOP",10^7+(3-K55)*10,L55*10^5+(3-K55)*10)),"")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IFERROR(N55*100+Rec.!I48,"")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IF(Rec.!H49&gt;0,COUNT(Rec.!H$2:H49),"")</f>
        <v/>
      </c>
      <c r="D56" s="36" t="str">
        <f>IF(C56&gt;Inf.!$I$10,"",VLOOKUP(A56,Q1.SL!B:F,2,FALSE))</f>
        <v/>
      </c>
      <c r="E56" s="36" t="str">
        <f>IF(C56&gt;Inf.!$I$10,"",VLOOKUP(A56,Q1.SL!B:F,3,FALSE))</f>
        <v/>
      </c>
      <c r="F56" s="20" t="str">
        <f>IF(C56&gt;Inf.!$I$10,"",VLOOKUP(A56,Q1.SL!B:F,4,FALSE))</f>
        <v/>
      </c>
      <c r="G56" s="20" t="str">
        <f>IF(C56&gt;Inf.!$I$10,"",VLOOKUP(A56,Q1.SL!B:F,5,FALSE))</f>
        <v/>
      </c>
      <c r="H56" s="126"/>
      <c r="I56" s="126"/>
      <c r="J56" s="51"/>
      <c r="K56" s="126"/>
      <c r="L56" s="12" t="str">
        <f>IFERROR(IF(C56&gt;Inf.!$I$10,"",I56),"")</f>
        <v/>
      </c>
      <c r="M56" s="8" t="str">
        <f>IFERROR(IF(Inf.!$C$10="Onsight",IF(L56="TOP",10^7+(10-J56)+(3-K56)*10,L56*10^5+(3-K56)*10),IF(L56="TOP",10^7+(3-K56)*10,L56*10^5+(3-K56)*10)),"")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IFERROR(N56*100+Rec.!I49,"")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IF(Rec.!H50&gt;0,COUNT(Rec.!H$2:H50),"")</f>
        <v/>
      </c>
      <c r="D57" s="36" t="str">
        <f>IF(C57&gt;Inf.!$I$10,"",VLOOKUP(A57,Q1.SL!B:F,2,FALSE))</f>
        <v/>
      </c>
      <c r="E57" s="36" t="str">
        <f>IF(C57&gt;Inf.!$I$10,"",VLOOKUP(A57,Q1.SL!B:F,3,FALSE))</f>
        <v/>
      </c>
      <c r="F57" s="20" t="str">
        <f>IF(C57&gt;Inf.!$I$10,"",VLOOKUP(A57,Q1.SL!B:F,4,FALSE))</f>
        <v/>
      </c>
      <c r="G57" s="20" t="str">
        <f>IF(C57&gt;Inf.!$I$10,"",VLOOKUP(A57,Q1.SL!B:F,5,FALSE))</f>
        <v/>
      </c>
      <c r="H57" s="126"/>
      <c r="I57" s="126"/>
      <c r="J57" s="51"/>
      <c r="K57" s="126"/>
      <c r="L57" s="12" t="str">
        <f>IFERROR(IF(C57&gt;Inf.!$I$10,"",I57),"")</f>
        <v/>
      </c>
      <c r="M57" s="8" t="str">
        <f>IFERROR(IF(Inf.!$C$10="Onsight",IF(L57="TOP",10^7+(10-J57)+(3-K57)*10,L57*10^5+(3-K57)*10),IF(L57="TOP",10^7+(3-K57)*10,L57*10^5+(3-K57)*10)),"")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IFERROR(N57*100+Rec.!I50,"")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IF(Rec.!H51&gt;0,COUNT(Rec.!H$2:H51),"")</f>
        <v/>
      </c>
      <c r="D58" s="36" t="str">
        <f>IF(C58&gt;Inf.!$I$10,"",VLOOKUP(A58,Q1.SL!B:F,2,FALSE))</f>
        <v/>
      </c>
      <c r="E58" s="36" t="str">
        <f>IF(C58&gt;Inf.!$I$10,"",VLOOKUP(A58,Q1.SL!B:F,3,FALSE))</f>
        <v/>
      </c>
      <c r="F58" s="20" t="str">
        <f>IF(C58&gt;Inf.!$I$10,"",VLOOKUP(A58,Q1.SL!B:F,4,FALSE))</f>
        <v/>
      </c>
      <c r="G58" s="20" t="str">
        <f>IF(C58&gt;Inf.!$I$10,"",VLOOKUP(A58,Q1.SL!B:F,5,FALSE))</f>
        <v/>
      </c>
      <c r="H58" s="126"/>
      <c r="I58" s="126"/>
      <c r="J58" s="51"/>
      <c r="K58" s="126"/>
      <c r="L58" s="12" t="str">
        <f>IFERROR(IF(C58&gt;Inf.!$I$10,"",I58),"")</f>
        <v/>
      </c>
      <c r="M58" s="8" t="str">
        <f>IFERROR(IF(Inf.!$C$10="Onsight",IF(L58="TOP",10^7+(10-J58)+(3-K58)*10,L58*10^5+(3-K58)*10),IF(L58="TOP",10^7+(3-K58)*10,L58*10^5+(3-K58)*10)),"")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IFERROR(N58*100+Rec.!I51,"")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IF(Rec.!H52&gt;0,COUNT(Rec.!H$2:H52),"")</f>
        <v/>
      </c>
      <c r="D59" s="36" t="str">
        <f>IF(C59&gt;Inf.!$I$10,"",VLOOKUP(A59,Q1.SL!B:F,2,FALSE))</f>
        <v/>
      </c>
      <c r="E59" s="36" t="str">
        <f>IF(C59&gt;Inf.!$I$10,"",VLOOKUP(A59,Q1.SL!B:F,3,FALSE))</f>
        <v/>
      </c>
      <c r="F59" s="20" t="str">
        <f>IF(C59&gt;Inf.!$I$10,"",VLOOKUP(A59,Q1.SL!B:F,4,FALSE))</f>
        <v/>
      </c>
      <c r="G59" s="20" t="str">
        <f>IF(C59&gt;Inf.!$I$10,"",VLOOKUP(A59,Q1.SL!B:F,5,FALSE))</f>
        <v/>
      </c>
      <c r="H59" s="126"/>
      <c r="I59" s="126"/>
      <c r="J59" s="51"/>
      <c r="K59" s="126"/>
      <c r="L59" s="12" t="str">
        <f>IFERROR(IF(C59&gt;Inf.!$I$10,"",I59),"")</f>
        <v/>
      </c>
      <c r="M59" s="8" t="str">
        <f>IFERROR(IF(Inf.!$C$10="Onsight",IF(L59="TOP",10^7+(10-J59)+(3-K59)*10,L59*10^5+(3-K59)*10),IF(L59="TOP",10^7+(3-K59)*10,L59*10^5+(3-K59)*10)),"")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IFERROR(N59*100+Rec.!I52,"")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IF(Rec.!H53&gt;0,COUNT(Rec.!H$2:H53),"")</f>
        <v/>
      </c>
      <c r="D60" s="36" t="str">
        <f>IF(C60&gt;Inf.!$I$10,"",VLOOKUP(A60,Q1.SL!B:F,2,FALSE))</f>
        <v/>
      </c>
      <c r="E60" s="36" t="str">
        <f>IF(C60&gt;Inf.!$I$10,"",VLOOKUP(A60,Q1.SL!B:F,3,FALSE))</f>
        <v/>
      </c>
      <c r="F60" s="20" t="str">
        <f>IF(C60&gt;Inf.!$I$10,"",VLOOKUP(A60,Q1.SL!B:F,4,FALSE))</f>
        <v/>
      </c>
      <c r="G60" s="20" t="str">
        <f>IF(C60&gt;Inf.!$I$10,"",VLOOKUP(A60,Q1.SL!B:F,5,FALSE))</f>
        <v/>
      </c>
      <c r="H60" s="126"/>
      <c r="I60" s="126"/>
      <c r="J60" s="51"/>
      <c r="K60" s="126"/>
      <c r="L60" s="12" t="str">
        <f>IFERROR(IF(C60&gt;Inf.!$I$10,"",I60),"")</f>
        <v/>
      </c>
      <c r="M60" s="8" t="str">
        <f>IFERROR(IF(Inf.!$C$10="Onsight",IF(L60="TOP",10^7+(10-J60)+(3-K60)*10,L60*10^5+(3-K60)*10),IF(L60="TOP",10^7+(3-K60)*10,L60*10^5+(3-K60)*10)),"")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IFERROR(N60*100+Rec.!I53,"")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IF(Rec.!H54&gt;0,COUNT(Rec.!H$2:H54),"")</f>
        <v/>
      </c>
      <c r="D61" s="36" t="str">
        <f>IF(C61&gt;Inf.!$I$10,"",VLOOKUP(A61,Q1.SL!B:F,2,FALSE))</f>
        <v/>
      </c>
      <c r="E61" s="36" t="str">
        <f>IF(C61&gt;Inf.!$I$10,"",VLOOKUP(A61,Q1.SL!B:F,3,FALSE))</f>
        <v/>
      </c>
      <c r="F61" s="20" t="str">
        <f>IF(C61&gt;Inf.!$I$10,"",VLOOKUP(A61,Q1.SL!B:F,4,FALSE))</f>
        <v/>
      </c>
      <c r="G61" s="20" t="str">
        <f>IF(C61&gt;Inf.!$I$10,"",VLOOKUP(A61,Q1.SL!B:F,5,FALSE))</f>
        <v/>
      </c>
      <c r="H61" s="126"/>
      <c r="I61" s="126"/>
      <c r="J61" s="51"/>
      <c r="K61" s="126"/>
      <c r="L61" s="12" t="str">
        <f>IFERROR(IF(C61&gt;Inf.!$I$10,"",I61),"")</f>
        <v/>
      </c>
      <c r="M61" s="8" t="str">
        <f>IFERROR(IF(Inf.!$C$10="Onsight",IF(L61="TOP",10^7+(10-J61)+(3-K61)*10,L61*10^5+(3-K61)*10),IF(L61="TOP",10^7+(3-K61)*10,L61*10^5+(3-K61)*10)),"")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IFERROR(N61*100+Rec.!I54,"")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IF(Rec.!H55&gt;0,COUNT(Rec.!H$2:H55),"")</f>
        <v/>
      </c>
      <c r="D62" s="36" t="str">
        <f>IF(C62&gt;Inf.!$I$10,"",VLOOKUP(A62,Q1.SL!B:F,2,FALSE))</f>
        <v/>
      </c>
      <c r="E62" s="36" t="str">
        <f>IF(C62&gt;Inf.!$I$10,"",VLOOKUP(A62,Q1.SL!B:F,3,FALSE))</f>
        <v/>
      </c>
      <c r="F62" s="20" t="str">
        <f>IF(C62&gt;Inf.!$I$10,"",VLOOKUP(A62,Q1.SL!B:F,4,FALSE))</f>
        <v/>
      </c>
      <c r="G62" s="20" t="str">
        <f>IF(C62&gt;Inf.!$I$10,"",VLOOKUP(A62,Q1.SL!B:F,5,FALSE))</f>
        <v/>
      </c>
      <c r="H62" s="126"/>
      <c r="I62" s="126"/>
      <c r="J62" s="51"/>
      <c r="K62" s="126"/>
      <c r="L62" s="12" t="str">
        <f>IFERROR(IF(C62&gt;Inf.!$I$10,"",I62),"")</f>
        <v/>
      </c>
      <c r="M62" s="8" t="str">
        <f>IFERROR(IF(Inf.!$C$10="Onsight",IF(L62="TOP",10^7+(10-J62)+(3-K62)*10,L62*10^5+(3-K62)*10),IF(L62="TOP",10^7+(3-K62)*10,L62*10^5+(3-K62)*10)),"")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IFERROR(N62*100+Rec.!I55,"")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IF(Rec.!H56&gt;0,COUNT(Rec.!H$2:H56),"")</f>
        <v/>
      </c>
      <c r="D63" s="36" t="str">
        <f>IF(C63&gt;Inf.!$I$10,"",VLOOKUP(A63,Q1.SL!B:F,2,FALSE))</f>
        <v/>
      </c>
      <c r="E63" s="36" t="str">
        <f>IF(C63&gt;Inf.!$I$10,"",VLOOKUP(A63,Q1.SL!B:F,3,FALSE))</f>
        <v/>
      </c>
      <c r="F63" s="20" t="str">
        <f>IF(C63&gt;Inf.!$I$10,"",VLOOKUP(A63,Q1.SL!B:F,4,FALSE))</f>
        <v/>
      </c>
      <c r="G63" s="20" t="str">
        <f>IF(C63&gt;Inf.!$I$10,"",VLOOKUP(A63,Q1.SL!B:F,5,FALSE))</f>
        <v/>
      </c>
      <c r="H63" s="126"/>
      <c r="I63" s="126"/>
      <c r="J63" s="51"/>
      <c r="K63" s="126"/>
      <c r="L63" s="12" t="str">
        <f>IFERROR(IF(C63&gt;Inf.!$I$10,"",I63),"")</f>
        <v/>
      </c>
      <c r="M63" s="8" t="str">
        <f>IFERROR(IF(Inf.!$C$10="Onsight",IF(L63="TOP",10^7+(10-J63)+(3-K63)*10,L63*10^5+(3-K63)*10),IF(L63="TOP",10^7+(3-K63)*10,L63*10^5+(3-K63)*10)),"")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IFERROR(N63*100+Rec.!I56,"")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IF(Rec.!H57&gt;0,COUNT(Rec.!H$2:H57),"")</f>
        <v/>
      </c>
      <c r="D64" s="36" t="str">
        <f>IF(C64&gt;Inf.!$I$10,"",VLOOKUP(A64,Q1.SL!B:F,2,FALSE))</f>
        <v/>
      </c>
      <c r="E64" s="36" t="str">
        <f>IF(C64&gt;Inf.!$I$10,"",VLOOKUP(A64,Q1.SL!B:F,3,FALSE))</f>
        <v/>
      </c>
      <c r="F64" s="20" t="str">
        <f>IF(C64&gt;Inf.!$I$10,"",VLOOKUP(A64,Q1.SL!B:F,4,FALSE))</f>
        <v/>
      </c>
      <c r="G64" s="20" t="str">
        <f>IF(C64&gt;Inf.!$I$10,"",VLOOKUP(A64,Q1.SL!B:F,5,FALSE))</f>
        <v/>
      </c>
      <c r="H64" s="126"/>
      <c r="I64" s="126"/>
      <c r="J64" s="51"/>
      <c r="K64" s="126"/>
      <c r="L64" s="12" t="str">
        <f>IFERROR(IF(C64&gt;Inf.!$I$10,"",I64),"")</f>
        <v/>
      </c>
      <c r="M64" s="8" t="str">
        <f>IFERROR(IF(Inf.!$C$10="Onsight",IF(L64="TOP",10^7+(10-J64)+(3-K64)*10,L64*10^5+(3-K64)*10),IF(L64="TOP",10^7+(3-K64)*10,L64*10^5+(3-K64)*10)),"")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IFERROR(N64*100+Rec.!I57,"")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IF(Rec.!H58&gt;0,COUNT(Rec.!H$2:H58),"")</f>
        <v/>
      </c>
      <c r="D65" s="36" t="str">
        <f>IF(C65&gt;Inf.!$I$10,"",VLOOKUP(A65,Q1.SL!B:F,2,FALSE))</f>
        <v/>
      </c>
      <c r="E65" s="36" t="str">
        <f>IF(C65&gt;Inf.!$I$10,"",VLOOKUP(A65,Q1.SL!B:F,3,FALSE))</f>
        <v/>
      </c>
      <c r="F65" s="20" t="str">
        <f>IF(C65&gt;Inf.!$I$10,"",VLOOKUP(A65,Q1.SL!B:F,4,FALSE))</f>
        <v/>
      </c>
      <c r="G65" s="20" t="str">
        <f>IF(C65&gt;Inf.!$I$10,"",VLOOKUP(A65,Q1.SL!B:F,5,FALSE))</f>
        <v/>
      </c>
      <c r="H65" s="126"/>
      <c r="I65" s="126"/>
      <c r="J65" s="51"/>
      <c r="K65" s="126"/>
      <c r="L65" s="12" t="str">
        <f>IFERROR(IF(C65&gt;Inf.!$I$10,"",I65),"")</f>
        <v/>
      </c>
      <c r="M65" s="8" t="str">
        <f>IFERROR(IF(Inf.!$C$10="Onsight",IF(L65="TOP",10^7+(10-J65)+(3-K65)*10,L65*10^5+(3-K65)*10),IF(L65="TOP",10^7+(3-K65)*10,L65*10^5+(3-K65)*10)),"")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IFERROR(N65*100+Rec.!I58,"")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IF(Rec.!H59&gt;0,COUNT(Rec.!H$2:H59),"")</f>
        <v/>
      </c>
      <c r="D66" s="36" t="str">
        <f>IF(C66&gt;Inf.!$I$10,"",VLOOKUP(A66,Q1.SL!B:F,2,FALSE))</f>
        <v/>
      </c>
      <c r="E66" s="36" t="str">
        <f>IF(C66&gt;Inf.!$I$10,"",VLOOKUP(A66,Q1.SL!B:F,3,FALSE))</f>
        <v/>
      </c>
      <c r="F66" s="20" t="str">
        <f>IF(C66&gt;Inf.!$I$10,"",VLOOKUP(A66,Q1.SL!B:F,4,FALSE))</f>
        <v/>
      </c>
      <c r="G66" s="20" t="str">
        <f>IF(C66&gt;Inf.!$I$10,"",VLOOKUP(A66,Q1.SL!B:F,5,FALSE))</f>
        <v/>
      </c>
      <c r="H66" s="126"/>
      <c r="I66" s="126"/>
      <c r="J66" s="51"/>
      <c r="K66" s="126"/>
      <c r="L66" s="12" t="str">
        <f>IFERROR(IF(C66&gt;Inf.!$I$10,"",I66),"")</f>
        <v/>
      </c>
      <c r="M66" s="8" t="str">
        <f>IFERROR(IF(Inf.!$C$10="Onsight",IF(L66="TOP",10^7+(10-J66)+(3-K66)*10,L66*10^5+(3-K66)*10),IF(L66="TOP",10^7+(3-K66)*10,L66*10^5+(3-K66)*10)),"")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IFERROR(N66*100+Rec.!I59,"")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IF(Rec.!H60&gt;0,COUNT(Rec.!H$2:H60),"")</f>
        <v/>
      </c>
      <c r="D67" s="36" t="str">
        <f>IF(C67&gt;Inf.!$I$10,"",VLOOKUP(A67,Q1.SL!B:F,2,FALSE))</f>
        <v/>
      </c>
      <c r="E67" s="36" t="str">
        <f>IF(C67&gt;Inf.!$I$10,"",VLOOKUP(A67,Q1.SL!B:F,3,FALSE))</f>
        <v/>
      </c>
      <c r="F67" s="20" t="str">
        <f>IF(C67&gt;Inf.!$I$10,"",VLOOKUP(A67,Q1.SL!B:F,4,FALSE))</f>
        <v/>
      </c>
      <c r="G67" s="20" t="str">
        <f>IF(C67&gt;Inf.!$I$10,"",VLOOKUP(A67,Q1.SL!B:F,5,FALSE))</f>
        <v/>
      </c>
      <c r="H67" s="126"/>
      <c r="I67" s="126"/>
      <c r="J67" s="51"/>
      <c r="K67" s="126"/>
      <c r="L67" s="12" t="str">
        <f>IFERROR(IF(C67&gt;Inf.!$I$10,"",I67),"")</f>
        <v/>
      </c>
      <c r="M67" s="8" t="str">
        <f>IFERROR(IF(Inf.!$C$10="Onsight",IF(L67="TOP",10^7+(10-J67)+(3-K67)*10,L67*10^5+(3-K67)*10),IF(L67="TOP",10^7+(3-K67)*10,L67*10^5+(3-K67)*10)),"")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IFERROR(N67*100+Rec.!I60,"")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IF(Rec.!H61&gt;0,COUNT(Rec.!H$2:H61),"")</f>
        <v/>
      </c>
      <c r="D68" s="36" t="str">
        <f>IF(C68&gt;Inf.!$I$10,"",VLOOKUP(A68,Q1.SL!B:F,2,FALSE))</f>
        <v/>
      </c>
      <c r="E68" s="36" t="str">
        <f>IF(C68&gt;Inf.!$I$10,"",VLOOKUP(A68,Q1.SL!B:F,3,FALSE))</f>
        <v/>
      </c>
      <c r="F68" s="20" t="str">
        <f>IF(C68&gt;Inf.!$I$10,"",VLOOKUP(A68,Q1.SL!B:F,4,FALSE))</f>
        <v/>
      </c>
      <c r="G68" s="20" t="str">
        <f>IF(C68&gt;Inf.!$I$10,"",VLOOKUP(A68,Q1.SL!B:F,5,FALSE))</f>
        <v/>
      </c>
      <c r="H68" s="126"/>
      <c r="I68" s="126"/>
      <c r="J68" s="51"/>
      <c r="K68" s="126"/>
      <c r="L68" s="12" t="str">
        <f>IFERROR(IF(C68&gt;Inf.!$I$10,"",I68),"")</f>
        <v/>
      </c>
      <c r="M68" s="8" t="str">
        <f>IFERROR(IF(Inf.!$C$10="Onsight",IF(L68="TOP",10^7+(10-J68)+(3-K68)*10,L68*10^5+(3-K68)*10),IF(L68="TOP",10^7+(3-K68)*10,L68*10^5+(3-K68)*10)),"")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IFERROR(N68*100+Rec.!I61,"")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IF(Rec.!H62&gt;0,COUNT(Rec.!H$2:H62),"")</f>
        <v/>
      </c>
      <c r="D69" s="36" t="str">
        <f>IF(C69&gt;Inf.!$I$10,"",VLOOKUP(A69,Q1.SL!B:F,2,FALSE))</f>
        <v/>
      </c>
      <c r="E69" s="36" t="str">
        <f>IF(C69&gt;Inf.!$I$10,"",VLOOKUP(A69,Q1.SL!B:F,3,FALSE))</f>
        <v/>
      </c>
      <c r="F69" s="20" t="str">
        <f>IF(C69&gt;Inf.!$I$10,"",VLOOKUP(A69,Q1.SL!B:F,4,FALSE))</f>
        <v/>
      </c>
      <c r="G69" s="20" t="str">
        <f>IF(C69&gt;Inf.!$I$10,"",VLOOKUP(A69,Q1.SL!B:F,5,FALSE))</f>
        <v/>
      </c>
      <c r="H69" s="126"/>
      <c r="I69" s="126"/>
      <c r="J69" s="51"/>
      <c r="K69" s="126"/>
      <c r="L69" s="12" t="str">
        <f>IFERROR(IF(C69&gt;Inf.!$I$10,"",I69),"")</f>
        <v/>
      </c>
      <c r="M69" s="8" t="str">
        <f>IFERROR(IF(Inf.!$C$10="Onsight",IF(L69="TOP",10^7+(10-J69)+(3-K69)*10,L69*10^5+(3-K69)*10),IF(L69="TOP",10^7+(3-K69)*10,L69*10^5+(3-K69)*10)),"")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IFERROR(N69*100+Rec.!I62,"")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IF(Rec.!H63&gt;0,COUNT(Rec.!H$2:H63),"")</f>
        <v/>
      </c>
      <c r="D70" s="36" t="str">
        <f>IF(C70&gt;Inf.!$I$10,"",VLOOKUP(A70,Q1.SL!B:F,2,FALSE))</f>
        <v/>
      </c>
      <c r="E70" s="36" t="str">
        <f>IF(C70&gt;Inf.!$I$10,"",VLOOKUP(A70,Q1.SL!B:F,3,FALSE))</f>
        <v/>
      </c>
      <c r="F70" s="20" t="str">
        <f>IF(C70&gt;Inf.!$I$10,"",VLOOKUP(A70,Q1.SL!B:F,4,FALSE))</f>
        <v/>
      </c>
      <c r="G70" s="20" t="str">
        <f>IF(C70&gt;Inf.!$I$10,"",VLOOKUP(A70,Q1.SL!B:F,5,FALSE))</f>
        <v/>
      </c>
      <c r="H70" s="126"/>
      <c r="I70" s="126"/>
      <c r="J70" s="51"/>
      <c r="K70" s="126"/>
      <c r="L70" s="12" t="str">
        <f>IFERROR(IF(C70&gt;Inf.!$I$10,"",I70),"")</f>
        <v/>
      </c>
      <c r="M70" s="8" t="str">
        <f>IFERROR(IF(Inf.!$C$10="Onsight",IF(L70="TOP",10^7+(10-J70)+(3-K70)*10,L70*10^5+(3-K70)*10),IF(L70="TOP",10^7+(3-K70)*10,L70*10^5+(3-K70)*10)),"")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IFERROR(N70*100+Rec.!I63,"")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IF(Rec.!H64&gt;0,COUNT(Rec.!H$2:H64),"")</f>
        <v/>
      </c>
      <c r="D71" s="36" t="str">
        <f>IF(C71&gt;Inf.!$I$10,"",VLOOKUP(A71,Q1.SL!B:F,2,FALSE))</f>
        <v/>
      </c>
      <c r="E71" s="36" t="str">
        <f>IF(C71&gt;Inf.!$I$10,"",VLOOKUP(A71,Q1.SL!B:F,3,FALSE))</f>
        <v/>
      </c>
      <c r="F71" s="20" t="str">
        <f>IF(C71&gt;Inf.!$I$10,"",VLOOKUP(A71,Q1.SL!B:F,4,FALSE))</f>
        <v/>
      </c>
      <c r="G71" s="20" t="str">
        <f>IF(C71&gt;Inf.!$I$10,"",VLOOKUP(A71,Q1.SL!B:F,5,FALSE))</f>
        <v/>
      </c>
      <c r="H71" s="126"/>
      <c r="I71" s="126"/>
      <c r="J71" s="51"/>
      <c r="K71" s="126"/>
      <c r="L71" s="12" t="str">
        <f>IFERROR(IF(C71&gt;Inf.!$I$10,"",I71),"")</f>
        <v/>
      </c>
      <c r="M71" s="8" t="str">
        <f>IFERROR(IF(Inf.!$C$10="Onsight",IF(L71="TOP",10^7+(10-J71)+(3-K71)*10,L71*10^5+(3-K71)*10),IF(L71="TOP",10^7+(3-K71)*10,L71*10^5+(3-K71)*10)),"")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IFERROR(N71*100+Rec.!I64,"")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IF(Rec.!H65&gt;0,COUNT(Rec.!H$2:H65),"")</f>
        <v/>
      </c>
      <c r="D72" s="36" t="str">
        <f>IF(C72&gt;Inf.!$I$10,"",VLOOKUP(A72,Q1.SL!B:F,2,FALSE))</f>
        <v/>
      </c>
      <c r="E72" s="36" t="str">
        <f>IF(C72&gt;Inf.!$I$10,"",VLOOKUP(A72,Q1.SL!B:F,3,FALSE))</f>
        <v/>
      </c>
      <c r="F72" s="20" t="str">
        <f>IF(C72&gt;Inf.!$I$10,"",VLOOKUP(A72,Q1.SL!B:F,4,FALSE))</f>
        <v/>
      </c>
      <c r="G72" s="20" t="str">
        <f>IF(C72&gt;Inf.!$I$10,"",VLOOKUP(A72,Q1.SL!B:F,5,FALSE))</f>
        <v/>
      </c>
      <c r="H72" s="126"/>
      <c r="I72" s="126"/>
      <c r="J72" s="51"/>
      <c r="K72" s="126"/>
      <c r="L72" s="12" t="str">
        <f>IFERROR(IF(C72&gt;Inf.!$I$10,"",I72),"")</f>
        <v/>
      </c>
      <c r="M72" s="8" t="str">
        <f>IFERROR(IF(Inf.!$C$10="Onsight",IF(L72="TOP",10^7+(10-J72)+(3-K72)*10,L72*10^5+(3-K72)*10),IF(L72="TOP",10^7+(3-K72)*10,L72*10^5+(3-K72)*10)),"")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IFERROR(N72*100+Rec.!I65,"")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t="shared" ref="B73:B136" si="4">P73</f>
        <v/>
      </c>
      <c r="C73" s="20" t="str">
        <f>IF(Rec.!H66&gt;0,COUNT(Rec.!H$2:H66),"")</f>
        <v/>
      </c>
      <c r="D73" s="36" t="str">
        <f>IF(C73&gt;Inf.!$I$10,"",VLOOKUP(A73,Q1.SL!B:F,2,FALSE))</f>
        <v/>
      </c>
      <c r="E73" s="36" t="str">
        <f>IF(C73&gt;Inf.!$I$10,"",VLOOKUP(A73,Q1.SL!B:F,3,FALSE))</f>
        <v/>
      </c>
      <c r="F73" s="20" t="str">
        <f>IF(C73&gt;Inf.!$I$10,"",VLOOKUP(A73,Q1.SL!B:F,4,FALSE))</f>
        <v/>
      </c>
      <c r="G73" s="20" t="str">
        <f>IF(C73&gt;Inf.!$I$10,"",VLOOKUP(A73,Q1.SL!B:F,5,FALSE))</f>
        <v/>
      </c>
      <c r="H73" s="126"/>
      <c r="I73" s="126"/>
      <c r="J73" s="51"/>
      <c r="K73" s="126"/>
      <c r="L73" s="12" t="str">
        <f>IFERROR(IF(C73&gt;Inf.!$I$10,"",I73),"")</f>
        <v/>
      </c>
      <c r="M73" s="8" t="str">
        <f>IFERROR(IF(Inf.!$C$10="Onsight",IF(L73="TOP",10^7+(10-J73)+(3-K73)*10,L73*10^5+(3-K73)*10),IF(L73="TOP",10^7+(3-K73)*10,L73*10^5+(3-K73)*10)),"")</f>
        <v/>
      </c>
      <c r="N73" s="8" t="str">
        <f t="shared" ref="N73:N136" si="5">IFERROR(RANK(M73,M:M,0),"")</f>
        <v/>
      </c>
      <c r="O73" s="8" t="str">
        <f>IFERROR(N73*100+Rec.!I66,"")</f>
        <v/>
      </c>
      <c r="P73" s="8" t="str">
        <f t="shared" ref="P73:P136" si="6">IFERROR(RANK(O73,O:O,1),"")</f>
        <v/>
      </c>
    </row>
    <row r="74" spans="1:16" ht="21.95" customHeight="1">
      <c r="A74" s="8" t="str">
        <f t="shared" ref="A74:A137" si="7">IFERROR(IF((C74+ROUNDUP(MAX(C:C)/2,0))&gt;MAX(C:C),C74-ROUNDUP(MAX(C:C)/2,0)+IF(MOD(MAX(C:C),2)=0,0,1),C74+ROUNDUP(MAX(C:C)/2,0)),"")</f>
        <v/>
      </c>
      <c r="B74" s="8" t="str">
        <f t="shared" si="4"/>
        <v/>
      </c>
      <c r="C74" s="20" t="str">
        <f>IF(Rec.!H67&gt;0,COUNT(Rec.!H$2:H67),"")</f>
        <v/>
      </c>
      <c r="D74" s="36" t="str">
        <f>IF(C74&gt;Inf.!$I$10,"",VLOOKUP(A74,Q1.SL!B:F,2,FALSE))</f>
        <v/>
      </c>
      <c r="E74" s="36" t="str">
        <f>IF(C74&gt;Inf.!$I$10,"",VLOOKUP(A74,Q1.SL!B:F,3,FALSE))</f>
        <v/>
      </c>
      <c r="F74" s="20" t="str">
        <f>IF(C74&gt;Inf.!$I$10,"",VLOOKUP(A74,Q1.SL!B:F,4,FALSE))</f>
        <v/>
      </c>
      <c r="G74" s="20" t="str">
        <f>IF(C74&gt;Inf.!$I$10,"",VLOOKUP(A74,Q1.SL!B:F,5,FALSE))</f>
        <v/>
      </c>
      <c r="H74" s="126"/>
      <c r="I74" s="126"/>
      <c r="J74" s="51"/>
      <c r="K74" s="126"/>
      <c r="L74" s="12" t="str">
        <f>IFERROR(IF(C74&gt;Inf.!$I$10,"",I74),"")</f>
        <v/>
      </c>
      <c r="M74" s="8" t="str">
        <f>IFERROR(IF(Inf.!$C$10="Onsight",IF(L74="TOP",10^7+(10-J74)+(3-K74)*10,L74*10^5+(3-K74)*10),IF(L74="TOP",10^7+(3-K74)*10,L74*10^5+(3-K74)*10)),"")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IFERROR(N74*100+Rec.!I67,"")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IF(Rec.!H68&gt;0,COUNT(Rec.!H$2:H68),"")</f>
        <v/>
      </c>
      <c r="D75" s="36" t="str">
        <f>IF(C75&gt;Inf.!$I$10,"",VLOOKUP(A75,Q1.SL!B:F,2,FALSE))</f>
        <v/>
      </c>
      <c r="E75" s="36" t="str">
        <f>IF(C75&gt;Inf.!$I$10,"",VLOOKUP(A75,Q1.SL!B:F,3,FALSE))</f>
        <v/>
      </c>
      <c r="F75" s="20" t="str">
        <f>IF(C75&gt;Inf.!$I$10,"",VLOOKUP(A75,Q1.SL!B:F,4,FALSE))</f>
        <v/>
      </c>
      <c r="G75" s="20" t="str">
        <f>IF(C75&gt;Inf.!$I$10,"",VLOOKUP(A75,Q1.SL!B:F,5,FALSE))</f>
        <v/>
      </c>
      <c r="H75" s="126"/>
      <c r="I75" s="126"/>
      <c r="J75" s="51"/>
      <c r="K75" s="126"/>
      <c r="L75" s="12" t="str">
        <f>IFERROR(IF(C75&gt;Inf.!$I$10,"",I75),"")</f>
        <v/>
      </c>
      <c r="M75" s="8" t="str">
        <f>IFERROR(IF(Inf.!$C$10="Onsight",IF(L75="TOP",10^7+(10-J75)+(3-K75)*10,L75*10^5+(3-K75)*10),IF(L75="TOP",10^7+(3-K75)*10,L75*10^5+(3-K75)*10)),"")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IFERROR(N75*100+Rec.!I68,"")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IF(Rec.!H69&gt;0,COUNT(Rec.!H$2:H69),"")</f>
        <v/>
      </c>
      <c r="D76" s="36" t="str">
        <f>IF(C76&gt;Inf.!$I$10,"",VLOOKUP(A76,Q1.SL!B:F,2,FALSE))</f>
        <v/>
      </c>
      <c r="E76" s="36" t="str">
        <f>IF(C76&gt;Inf.!$I$10,"",VLOOKUP(A76,Q1.SL!B:F,3,FALSE))</f>
        <v/>
      </c>
      <c r="F76" s="20" t="str">
        <f>IF(C76&gt;Inf.!$I$10,"",VLOOKUP(A76,Q1.SL!B:F,4,FALSE))</f>
        <v/>
      </c>
      <c r="G76" s="20" t="str">
        <f>IF(C76&gt;Inf.!$I$10,"",VLOOKUP(A76,Q1.SL!B:F,5,FALSE))</f>
        <v/>
      </c>
      <c r="H76" s="126"/>
      <c r="I76" s="126"/>
      <c r="J76" s="51"/>
      <c r="K76" s="126"/>
      <c r="L76" s="12" t="str">
        <f>IFERROR(IF(C76&gt;Inf.!$I$10,"",I76),"")</f>
        <v/>
      </c>
      <c r="M76" s="8" t="str">
        <f>IFERROR(IF(Inf.!$C$10="Onsight",IF(L76="TOP",10^7+(10-J76)+(3-K76)*10,L76*10^5+(3-K76)*10),IF(L76="TOP",10^7+(3-K76)*10,L76*10^5+(3-K76)*10)),"")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IFERROR(N76*100+Rec.!I69,"")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IF(Rec.!H70&gt;0,COUNT(Rec.!H$2:H70),"")</f>
        <v/>
      </c>
      <c r="D77" s="36" t="str">
        <f>IF(C77&gt;Inf.!$I$10,"",VLOOKUP(A77,Q1.SL!B:F,2,FALSE))</f>
        <v/>
      </c>
      <c r="E77" s="36" t="str">
        <f>IF(C77&gt;Inf.!$I$10,"",VLOOKUP(A77,Q1.SL!B:F,3,FALSE))</f>
        <v/>
      </c>
      <c r="F77" s="20" t="str">
        <f>IF(C77&gt;Inf.!$I$10,"",VLOOKUP(A77,Q1.SL!B:F,4,FALSE))</f>
        <v/>
      </c>
      <c r="G77" s="20" t="str">
        <f>IF(C77&gt;Inf.!$I$10,"",VLOOKUP(A77,Q1.SL!B:F,5,FALSE))</f>
        <v/>
      </c>
      <c r="H77" s="126"/>
      <c r="I77" s="126"/>
      <c r="J77" s="51"/>
      <c r="K77" s="126"/>
      <c r="L77" s="12" t="str">
        <f>IFERROR(IF(C77&gt;Inf.!$I$10,"",I77),"")</f>
        <v/>
      </c>
      <c r="M77" s="8" t="str">
        <f>IFERROR(IF(Inf.!$C$10="Onsight",IF(L77="TOP",10^7+(10-J77)+(3-K77)*10,L77*10^5+(3-K77)*10),IF(L77="TOP",10^7+(3-K77)*10,L77*10^5+(3-K77)*10)),"")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IFERROR(N77*100+Rec.!I70,"")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IF(Rec.!H71&gt;0,COUNT(Rec.!H$2:H71),"")</f>
        <v/>
      </c>
      <c r="D78" s="36" t="str">
        <f>IF(C78&gt;Inf.!$I$10,"",VLOOKUP(A78,Q1.SL!B:F,2,FALSE))</f>
        <v/>
      </c>
      <c r="E78" s="36" t="str">
        <f>IF(C78&gt;Inf.!$I$10,"",VLOOKUP(A78,Q1.SL!B:F,3,FALSE))</f>
        <v/>
      </c>
      <c r="F78" s="20" t="str">
        <f>IF(C78&gt;Inf.!$I$10,"",VLOOKUP(A78,Q1.SL!B:F,4,FALSE))</f>
        <v/>
      </c>
      <c r="G78" s="20" t="str">
        <f>IF(C78&gt;Inf.!$I$10,"",VLOOKUP(A78,Q1.SL!B:F,5,FALSE))</f>
        <v/>
      </c>
      <c r="H78" s="126"/>
      <c r="I78" s="126"/>
      <c r="J78" s="51"/>
      <c r="K78" s="126"/>
      <c r="L78" s="12" t="str">
        <f>IFERROR(IF(C78&gt;Inf.!$I$10,"",I78),"")</f>
        <v/>
      </c>
      <c r="M78" s="8" t="str">
        <f>IFERROR(IF(Inf.!$C$10="Onsight",IF(L78="TOP",10^7+(10-J78)+(3-K78)*10,L78*10^5+(3-K78)*10),IF(L78="TOP",10^7+(3-K78)*10,L78*10^5+(3-K78)*10)),"")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IFERROR(N78*100+Rec.!I71,"")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IF(Rec.!H72&gt;0,COUNT(Rec.!H$2:H72),"")</f>
        <v/>
      </c>
      <c r="D79" s="36" t="str">
        <f>IF(C79&gt;Inf.!$I$10,"",VLOOKUP(A79,Q1.SL!B:F,2,FALSE))</f>
        <v/>
      </c>
      <c r="E79" s="36" t="str">
        <f>IF(C79&gt;Inf.!$I$10,"",VLOOKUP(A79,Q1.SL!B:F,3,FALSE))</f>
        <v/>
      </c>
      <c r="F79" s="20" t="str">
        <f>IF(C79&gt;Inf.!$I$10,"",VLOOKUP(A79,Q1.SL!B:F,4,FALSE))</f>
        <v/>
      </c>
      <c r="G79" s="20" t="str">
        <f>IF(C79&gt;Inf.!$I$10,"",VLOOKUP(A79,Q1.SL!B:F,5,FALSE))</f>
        <v/>
      </c>
      <c r="H79" s="126"/>
      <c r="I79" s="126"/>
      <c r="J79" s="51"/>
      <c r="K79" s="126"/>
      <c r="L79" s="12" t="str">
        <f>IFERROR(IF(C79&gt;Inf.!$I$10,"",I79),"")</f>
        <v/>
      </c>
      <c r="M79" s="8" t="str">
        <f>IFERROR(IF(Inf.!$C$10="Onsight",IF(L79="TOP",10^7+(10-J79)+(3-K79)*10,L79*10^5+(3-K79)*10),IF(L79="TOP",10^7+(3-K79)*10,L79*10^5+(3-K79)*10)),"")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IFERROR(N79*100+Rec.!I72,"")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IF(Rec.!H73&gt;0,COUNT(Rec.!H$2:H73),"")</f>
        <v/>
      </c>
      <c r="D80" s="36" t="str">
        <f>IF(C80&gt;Inf.!$I$10,"",VLOOKUP(A80,Q1.SL!B:F,2,FALSE))</f>
        <v/>
      </c>
      <c r="E80" s="36" t="str">
        <f>IF(C80&gt;Inf.!$I$10,"",VLOOKUP(A80,Q1.SL!B:F,3,FALSE))</f>
        <v/>
      </c>
      <c r="F80" s="20" t="str">
        <f>IF(C80&gt;Inf.!$I$10,"",VLOOKUP(A80,Q1.SL!B:F,4,FALSE))</f>
        <v/>
      </c>
      <c r="G80" s="20" t="str">
        <f>IF(C80&gt;Inf.!$I$10,"",VLOOKUP(A80,Q1.SL!B:F,5,FALSE))</f>
        <v/>
      </c>
      <c r="H80" s="126"/>
      <c r="I80" s="126"/>
      <c r="J80" s="51"/>
      <c r="K80" s="126"/>
      <c r="L80" s="12" t="str">
        <f>IFERROR(IF(C80&gt;Inf.!$I$10,"",I80),"")</f>
        <v/>
      </c>
      <c r="M80" s="8" t="str">
        <f>IFERROR(IF(Inf.!$C$10="Onsight",IF(L80="TOP",10^7+(10-J80)+(3-K80)*10,L80*10^5+(3-K80)*10),IF(L80="TOP",10^7+(3-K80)*10,L80*10^5+(3-K80)*10)),"")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IFERROR(N80*100+Rec.!I73,"")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IF(Rec.!H74&gt;0,COUNT(Rec.!H$2:H74),"")</f>
        <v/>
      </c>
      <c r="D81" s="36" t="str">
        <f>IF(C81&gt;Inf.!$I$10,"",VLOOKUP(A81,Q1.SL!B:F,2,FALSE))</f>
        <v/>
      </c>
      <c r="E81" s="36" t="str">
        <f>IF(C81&gt;Inf.!$I$10,"",VLOOKUP(A81,Q1.SL!B:F,3,FALSE))</f>
        <v/>
      </c>
      <c r="F81" s="20" t="str">
        <f>IF(C81&gt;Inf.!$I$10,"",VLOOKUP(A81,Q1.SL!B:F,4,FALSE))</f>
        <v/>
      </c>
      <c r="G81" s="20" t="str">
        <f>IF(C81&gt;Inf.!$I$10,"",VLOOKUP(A81,Q1.SL!B:F,5,FALSE))</f>
        <v/>
      </c>
      <c r="H81" s="126"/>
      <c r="I81" s="126"/>
      <c r="J81" s="51"/>
      <c r="K81" s="126"/>
      <c r="L81" s="12" t="str">
        <f>IFERROR(IF(C81&gt;Inf.!$I$10,"",I81),"")</f>
        <v/>
      </c>
      <c r="M81" s="8" t="str">
        <f>IFERROR(IF(Inf.!$C$10="Onsight",IF(L81="TOP",10^7+(10-J81)+(3-K81)*10,L81*10^5+(3-K81)*10),IF(L81="TOP",10^7+(3-K81)*10,L81*10^5+(3-K81)*10)),"")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IFERROR(N81*100+Rec.!I74,"")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IF(Rec.!H75&gt;0,COUNT(Rec.!H$2:H75),"")</f>
        <v/>
      </c>
      <c r="D82" s="36" t="str">
        <f>IF(C82&gt;Inf.!$I$10,"",VLOOKUP(A82,Q1.SL!B:F,2,FALSE))</f>
        <v/>
      </c>
      <c r="E82" s="36" t="str">
        <f>IF(C82&gt;Inf.!$I$10,"",VLOOKUP(A82,Q1.SL!B:F,3,FALSE))</f>
        <v/>
      </c>
      <c r="F82" s="20" t="str">
        <f>IF(C82&gt;Inf.!$I$10,"",VLOOKUP(A82,Q1.SL!B:F,4,FALSE))</f>
        <v/>
      </c>
      <c r="G82" s="20" t="str">
        <f>IF(C82&gt;Inf.!$I$10,"",VLOOKUP(A82,Q1.SL!B:F,5,FALSE))</f>
        <v/>
      </c>
      <c r="H82" s="126"/>
      <c r="I82" s="126"/>
      <c r="J82" s="51"/>
      <c r="K82" s="126"/>
      <c r="L82" s="12" t="str">
        <f>IFERROR(IF(C82&gt;Inf.!$I$10,"",I82),"")</f>
        <v/>
      </c>
      <c r="M82" s="8" t="str">
        <f>IFERROR(IF(Inf.!$C$10="Onsight",IF(L82="TOP",10^7+(10-J82)+(3-K82)*10,L82*10^5+(3-K82)*10),IF(L82="TOP",10^7+(3-K82)*10,L82*10^5+(3-K82)*10)),"")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IFERROR(N82*100+Rec.!I75,"")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IF(Rec.!H76&gt;0,COUNT(Rec.!H$2:H76),"")</f>
        <v/>
      </c>
      <c r="D83" s="36" t="str">
        <f>IF(C83&gt;Inf.!$I$10,"",VLOOKUP(A83,Q1.SL!B:F,2,FALSE))</f>
        <v/>
      </c>
      <c r="E83" s="36" t="str">
        <f>IF(C83&gt;Inf.!$I$10,"",VLOOKUP(A83,Q1.SL!B:F,3,FALSE))</f>
        <v/>
      </c>
      <c r="F83" s="20" t="str">
        <f>IF(C83&gt;Inf.!$I$10,"",VLOOKUP(A83,Q1.SL!B:F,4,FALSE))</f>
        <v/>
      </c>
      <c r="G83" s="20" t="str">
        <f>IF(C83&gt;Inf.!$I$10,"",VLOOKUP(A83,Q1.SL!B:F,5,FALSE))</f>
        <v/>
      </c>
      <c r="H83" s="126"/>
      <c r="I83" s="126"/>
      <c r="J83" s="51"/>
      <c r="K83" s="126"/>
      <c r="L83" s="12" t="str">
        <f>IFERROR(IF(C83&gt;Inf.!$I$10,"",I83),"")</f>
        <v/>
      </c>
      <c r="M83" s="8" t="str">
        <f>IFERROR(IF(Inf.!$C$10="Onsight",IF(L83="TOP",10^7+(10-J83)+(3-K83)*10,L83*10^5+(3-K83)*10),IF(L83="TOP",10^7+(3-K83)*10,L83*10^5+(3-K83)*10)),"")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IFERROR(N83*100+Rec.!I76,"")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IF(Rec.!H77&gt;0,COUNT(Rec.!H$2:H77),"")</f>
        <v/>
      </c>
      <c r="D84" s="36" t="str">
        <f>IF(C84&gt;Inf.!$I$10,"",VLOOKUP(A84,Q1.SL!B:F,2,FALSE))</f>
        <v/>
      </c>
      <c r="E84" s="36" t="str">
        <f>IF(C84&gt;Inf.!$I$10,"",VLOOKUP(A84,Q1.SL!B:F,3,FALSE))</f>
        <v/>
      </c>
      <c r="F84" s="20" t="str">
        <f>IF(C84&gt;Inf.!$I$10,"",VLOOKUP(A84,Q1.SL!B:F,4,FALSE))</f>
        <v/>
      </c>
      <c r="G84" s="20" t="str">
        <f>IF(C84&gt;Inf.!$I$10,"",VLOOKUP(A84,Q1.SL!B:F,5,FALSE))</f>
        <v/>
      </c>
      <c r="H84" s="126"/>
      <c r="I84" s="126"/>
      <c r="J84" s="51"/>
      <c r="K84" s="126"/>
      <c r="L84" s="12" t="str">
        <f>IFERROR(IF(C84&gt;Inf.!$I$10,"",I84),"")</f>
        <v/>
      </c>
      <c r="M84" s="8" t="str">
        <f>IFERROR(IF(Inf.!$C$10="Onsight",IF(L84="TOP",10^7+(10-J84)+(3-K84)*10,L84*10^5+(3-K84)*10),IF(L84="TOP",10^7+(3-K84)*10,L84*10^5+(3-K84)*10)),"")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IFERROR(N84*100+Rec.!I77,"")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IF(Rec.!H78&gt;0,COUNT(Rec.!H$2:H78),"")</f>
        <v/>
      </c>
      <c r="D85" s="36" t="str">
        <f>IF(C85&gt;Inf.!$I$10,"",VLOOKUP(A85,Q1.SL!B:F,2,FALSE))</f>
        <v/>
      </c>
      <c r="E85" s="36" t="str">
        <f>IF(C85&gt;Inf.!$I$10,"",VLOOKUP(A85,Q1.SL!B:F,3,FALSE))</f>
        <v/>
      </c>
      <c r="F85" s="20" t="str">
        <f>IF(C85&gt;Inf.!$I$10,"",VLOOKUP(A85,Q1.SL!B:F,4,FALSE))</f>
        <v/>
      </c>
      <c r="G85" s="20" t="str">
        <f>IF(C85&gt;Inf.!$I$10,"",VLOOKUP(A85,Q1.SL!B:F,5,FALSE))</f>
        <v/>
      </c>
      <c r="H85" s="126"/>
      <c r="I85" s="126"/>
      <c r="J85" s="51"/>
      <c r="K85" s="126"/>
      <c r="L85" s="12" t="str">
        <f>IFERROR(IF(C85&gt;Inf.!$I$10,"",I85),"")</f>
        <v/>
      </c>
      <c r="M85" s="8" t="str">
        <f>IFERROR(IF(Inf.!$C$10="Onsight",IF(L85="TOP",10^7+(10-J85)+(3-K85)*10,L85*10^5+(3-K85)*10),IF(L85="TOP",10^7+(3-K85)*10,L85*10^5+(3-K85)*10)),"")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IFERROR(N85*100+Rec.!I78,"")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IF(Rec.!H79&gt;0,COUNT(Rec.!H$2:H79),"")</f>
        <v/>
      </c>
      <c r="D86" s="36" t="str">
        <f>IF(C86&gt;Inf.!$I$10,"",VLOOKUP(A86,Q1.SL!B:F,2,FALSE))</f>
        <v/>
      </c>
      <c r="E86" s="36" t="str">
        <f>IF(C86&gt;Inf.!$I$10,"",VLOOKUP(A86,Q1.SL!B:F,3,FALSE))</f>
        <v/>
      </c>
      <c r="F86" s="20" t="str">
        <f>IF(C86&gt;Inf.!$I$10,"",VLOOKUP(A86,Q1.SL!B:F,4,FALSE))</f>
        <v/>
      </c>
      <c r="G86" s="20" t="str">
        <f>IF(C86&gt;Inf.!$I$10,"",VLOOKUP(A86,Q1.SL!B:F,5,FALSE))</f>
        <v/>
      </c>
      <c r="H86" s="126"/>
      <c r="I86" s="126"/>
      <c r="J86" s="51"/>
      <c r="K86" s="126"/>
      <c r="L86" s="12" t="str">
        <f>IFERROR(IF(C86&gt;Inf.!$I$10,"",I86),"")</f>
        <v/>
      </c>
      <c r="M86" s="8" t="str">
        <f>IFERROR(IF(Inf.!$C$10="Onsight",IF(L86="TOP",10^7+(10-J86)+(3-K86)*10,L86*10^5+(3-K86)*10),IF(L86="TOP",10^7+(3-K86)*10,L86*10^5+(3-K86)*10)),"")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IFERROR(N86*100+Rec.!I79,"")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IF(Rec.!H80&gt;0,COUNT(Rec.!H$2:H80),"")</f>
        <v/>
      </c>
      <c r="D87" s="36" t="str">
        <f>IF(C87&gt;Inf.!$I$10,"",VLOOKUP(A87,Q1.SL!B:F,2,FALSE))</f>
        <v/>
      </c>
      <c r="E87" s="36" t="str">
        <f>IF(C87&gt;Inf.!$I$10,"",VLOOKUP(A87,Q1.SL!B:F,3,FALSE))</f>
        <v/>
      </c>
      <c r="F87" s="20" t="str">
        <f>IF(C87&gt;Inf.!$I$10,"",VLOOKUP(A87,Q1.SL!B:F,4,FALSE))</f>
        <v/>
      </c>
      <c r="G87" s="20" t="str">
        <f>IF(C87&gt;Inf.!$I$10,"",VLOOKUP(A87,Q1.SL!B:F,5,FALSE))</f>
        <v/>
      </c>
      <c r="H87" s="126"/>
      <c r="I87" s="126"/>
      <c r="J87" s="51"/>
      <c r="K87" s="126"/>
      <c r="L87" s="12" t="str">
        <f>IFERROR(IF(C87&gt;Inf.!$I$10,"",I87),"")</f>
        <v/>
      </c>
      <c r="M87" s="8" t="str">
        <f>IFERROR(IF(Inf.!$C$10="Onsight",IF(L87="TOP",10^7+(10-J87)+(3-K87)*10,L87*10^5+(3-K87)*10),IF(L87="TOP",10^7+(3-K87)*10,L87*10^5+(3-K87)*10)),"")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IFERROR(N87*100+Rec.!I80,"")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IF(Rec.!H81&gt;0,COUNT(Rec.!H$2:H81),"")</f>
        <v/>
      </c>
      <c r="D88" s="36" t="str">
        <f>IF(C88&gt;Inf.!$I$10,"",VLOOKUP(A88,Q1.SL!B:F,2,FALSE))</f>
        <v/>
      </c>
      <c r="E88" s="36" t="str">
        <f>IF(C88&gt;Inf.!$I$10,"",VLOOKUP(A88,Q1.SL!B:F,3,FALSE))</f>
        <v/>
      </c>
      <c r="F88" s="20" t="str">
        <f>IF(C88&gt;Inf.!$I$10,"",VLOOKUP(A88,Q1.SL!B:F,4,FALSE))</f>
        <v/>
      </c>
      <c r="G88" s="20" t="str">
        <f>IF(C88&gt;Inf.!$I$10,"",VLOOKUP(A88,Q1.SL!B:F,5,FALSE))</f>
        <v/>
      </c>
      <c r="H88" s="126"/>
      <c r="I88" s="126"/>
      <c r="J88" s="51"/>
      <c r="K88" s="126"/>
      <c r="L88" s="12" t="str">
        <f>IFERROR(IF(C88&gt;Inf.!$I$10,"",I88),"")</f>
        <v/>
      </c>
      <c r="M88" s="8" t="str">
        <f>IFERROR(IF(Inf.!$C$10="Onsight",IF(L88="TOP",10^7+(10-J88)+(3-K88)*10,L88*10^5+(3-K88)*10),IF(L88="TOP",10^7+(3-K88)*10,L88*10^5+(3-K88)*10)),"")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IFERROR(N88*100+Rec.!I81,"")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IF(Rec.!H82&gt;0,COUNT(Rec.!H$2:H82),"")</f>
        <v/>
      </c>
      <c r="D89" s="36" t="str">
        <f>IF(C89&gt;Inf.!$I$10,"",VLOOKUP(A89,Q1.SL!B:F,2,FALSE))</f>
        <v/>
      </c>
      <c r="E89" s="36" t="str">
        <f>IF(C89&gt;Inf.!$I$10,"",VLOOKUP(A89,Q1.SL!B:F,3,FALSE))</f>
        <v/>
      </c>
      <c r="F89" s="20" t="str">
        <f>IF(C89&gt;Inf.!$I$10,"",VLOOKUP(A89,Q1.SL!B:F,4,FALSE))</f>
        <v/>
      </c>
      <c r="G89" s="20" t="str">
        <f>IF(C89&gt;Inf.!$I$10,"",VLOOKUP(A89,Q1.SL!B:F,5,FALSE))</f>
        <v/>
      </c>
      <c r="H89" s="126"/>
      <c r="I89" s="126"/>
      <c r="J89" s="51"/>
      <c r="K89" s="126"/>
      <c r="L89" s="12" t="str">
        <f>IFERROR(IF(C89&gt;Inf.!$I$10,"",I89),"")</f>
        <v/>
      </c>
      <c r="M89" s="8" t="str">
        <f>IFERROR(IF(Inf.!$C$10="Onsight",IF(L89="TOP",10^7+(10-J89)+(3-K89)*10,L89*10^5+(3-K89)*10),IF(L89="TOP",10^7+(3-K89)*10,L89*10^5+(3-K89)*10)),"")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IFERROR(N89*100+Rec.!I82,"")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IF(Rec.!H83&gt;0,COUNT(Rec.!H$2:H83),"")</f>
        <v/>
      </c>
      <c r="D90" s="36" t="str">
        <f>IF(C90&gt;Inf.!$I$10,"",VLOOKUP(A90,Q1.SL!B:F,2,FALSE))</f>
        <v/>
      </c>
      <c r="E90" s="36" t="str">
        <f>IF(C90&gt;Inf.!$I$10,"",VLOOKUP(A90,Q1.SL!B:F,3,FALSE))</f>
        <v/>
      </c>
      <c r="F90" s="20" t="str">
        <f>IF(C90&gt;Inf.!$I$10,"",VLOOKUP(A90,Q1.SL!B:F,4,FALSE))</f>
        <v/>
      </c>
      <c r="G90" s="20" t="str">
        <f>IF(C90&gt;Inf.!$I$10,"",VLOOKUP(A90,Q1.SL!B:F,5,FALSE))</f>
        <v/>
      </c>
      <c r="H90" s="126"/>
      <c r="I90" s="126"/>
      <c r="J90" s="51"/>
      <c r="K90" s="126"/>
      <c r="L90" s="12" t="str">
        <f>IFERROR(IF(C90&gt;Inf.!$I$10,"",I90),"")</f>
        <v/>
      </c>
      <c r="M90" s="8" t="str">
        <f>IFERROR(IF(Inf.!$C$10="Onsight",IF(L90="TOP",10^7+(10-J90)+(3-K90)*10,L90*10^5+(3-K90)*10),IF(L90="TOP",10^7+(3-K90)*10,L90*10^5+(3-K90)*10)),"")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IFERROR(N90*100+Rec.!I83,"")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IF(Rec.!H84&gt;0,COUNT(Rec.!H$2:H84),"")</f>
        <v/>
      </c>
      <c r="D91" s="36" t="str">
        <f>IF(C91&gt;Inf.!$I$10,"",VLOOKUP(A91,Q1.SL!B:F,2,FALSE))</f>
        <v/>
      </c>
      <c r="E91" s="36" t="str">
        <f>IF(C91&gt;Inf.!$I$10,"",VLOOKUP(A91,Q1.SL!B:F,3,FALSE))</f>
        <v/>
      </c>
      <c r="F91" s="20" t="str">
        <f>IF(C91&gt;Inf.!$I$10,"",VLOOKUP(A91,Q1.SL!B:F,4,FALSE))</f>
        <v/>
      </c>
      <c r="G91" s="20" t="str">
        <f>IF(C91&gt;Inf.!$I$10,"",VLOOKUP(A91,Q1.SL!B:F,5,FALSE))</f>
        <v/>
      </c>
      <c r="H91" s="126"/>
      <c r="I91" s="126"/>
      <c r="J91" s="51"/>
      <c r="K91" s="126"/>
      <c r="L91" s="12" t="str">
        <f>IFERROR(IF(C91&gt;Inf.!$I$10,"",I91),"")</f>
        <v/>
      </c>
      <c r="M91" s="8" t="str">
        <f>IFERROR(IF(Inf.!$C$10="Onsight",IF(L91="TOP",10^7+(10-J91)+(3-K91)*10,L91*10^5+(3-K91)*10),IF(L91="TOP",10^7+(3-K91)*10,L91*10^5+(3-K91)*10)),"")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IFERROR(N91*100+Rec.!I84,"")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IF(Rec.!H85&gt;0,COUNT(Rec.!H$2:H85),"")</f>
        <v/>
      </c>
      <c r="D92" s="36" t="str">
        <f>IF(C92&gt;Inf.!$I$10,"",VLOOKUP(A92,Q1.SL!B:F,2,FALSE))</f>
        <v/>
      </c>
      <c r="E92" s="36" t="str">
        <f>IF(C92&gt;Inf.!$I$10,"",VLOOKUP(A92,Q1.SL!B:F,3,FALSE))</f>
        <v/>
      </c>
      <c r="F92" s="20" t="str">
        <f>IF(C92&gt;Inf.!$I$10,"",VLOOKUP(A92,Q1.SL!B:F,4,FALSE))</f>
        <v/>
      </c>
      <c r="G92" s="20" t="str">
        <f>IF(C92&gt;Inf.!$I$10,"",VLOOKUP(A92,Q1.SL!B:F,5,FALSE))</f>
        <v/>
      </c>
      <c r="H92" s="126"/>
      <c r="I92" s="126"/>
      <c r="J92" s="51"/>
      <c r="K92" s="126"/>
      <c r="L92" s="12" t="str">
        <f>IFERROR(IF(C92&gt;Inf.!$I$10,"",I92),"")</f>
        <v/>
      </c>
      <c r="M92" s="8" t="str">
        <f>IFERROR(IF(Inf.!$C$10="Onsight",IF(L92="TOP",10^7+(10-J92)+(3-K92)*10,L92*10^5+(3-K92)*10),IF(L92="TOP",10^7+(3-K92)*10,L92*10^5+(3-K92)*10)),"")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IFERROR(N92*100+Rec.!I85,"")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IF(Rec.!H86&gt;0,COUNT(Rec.!H$2:H86),"")</f>
        <v/>
      </c>
      <c r="D93" s="36" t="str">
        <f>IF(C93&gt;Inf.!$I$10,"",VLOOKUP(A93,Q1.SL!B:F,2,FALSE))</f>
        <v/>
      </c>
      <c r="E93" s="36" t="str">
        <f>IF(C93&gt;Inf.!$I$10,"",VLOOKUP(A93,Q1.SL!B:F,3,FALSE))</f>
        <v/>
      </c>
      <c r="F93" s="20" t="str">
        <f>IF(C93&gt;Inf.!$I$10,"",VLOOKUP(A93,Q1.SL!B:F,4,FALSE))</f>
        <v/>
      </c>
      <c r="G93" s="20" t="str">
        <f>IF(C93&gt;Inf.!$I$10,"",VLOOKUP(A93,Q1.SL!B:F,5,FALSE))</f>
        <v/>
      </c>
      <c r="H93" s="126"/>
      <c r="I93" s="126"/>
      <c r="J93" s="51"/>
      <c r="K93" s="126"/>
      <c r="L93" s="12" t="str">
        <f>IFERROR(IF(C93&gt;Inf.!$I$10,"",I93),"")</f>
        <v/>
      </c>
      <c r="M93" s="8" t="str">
        <f>IFERROR(IF(Inf.!$C$10="Onsight",IF(L93="TOP",10^7+(10-J93)+(3-K93)*10,L93*10^5+(3-K93)*10),IF(L93="TOP",10^7+(3-K93)*10,L93*10^5+(3-K93)*10)),"")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IFERROR(N93*100+Rec.!I86,"")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IF(Rec.!H87&gt;0,COUNT(Rec.!H$2:H87),"")</f>
        <v/>
      </c>
      <c r="D94" s="36" t="str">
        <f>IF(C94&gt;Inf.!$I$10,"",VLOOKUP(A94,Q1.SL!B:F,2,FALSE))</f>
        <v/>
      </c>
      <c r="E94" s="36" t="str">
        <f>IF(C94&gt;Inf.!$I$10,"",VLOOKUP(A94,Q1.SL!B:F,3,FALSE))</f>
        <v/>
      </c>
      <c r="F94" s="20" t="str">
        <f>IF(C94&gt;Inf.!$I$10,"",VLOOKUP(A94,Q1.SL!B:F,4,FALSE))</f>
        <v/>
      </c>
      <c r="G94" s="20" t="str">
        <f>IF(C94&gt;Inf.!$I$10,"",VLOOKUP(A94,Q1.SL!B:F,5,FALSE))</f>
        <v/>
      </c>
      <c r="H94" s="126"/>
      <c r="I94" s="126"/>
      <c r="J94" s="51"/>
      <c r="K94" s="126"/>
      <c r="L94" s="12" t="str">
        <f>IFERROR(IF(C94&gt;Inf.!$I$10,"",I94),"")</f>
        <v/>
      </c>
      <c r="M94" s="8" t="str">
        <f>IFERROR(IF(Inf.!$C$10="Onsight",IF(L94="TOP",10^7+(10-J94)+(3-K94)*10,L94*10^5+(3-K94)*10),IF(L94="TOP",10^7+(3-K94)*10,L94*10^5+(3-K94)*10)),"")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IFERROR(N94*100+Rec.!I87,"")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IF(Rec.!H88&gt;0,COUNT(Rec.!H$2:H88),"")</f>
        <v/>
      </c>
      <c r="D95" s="36" t="str">
        <f>IF(C95&gt;Inf.!$I$10,"",VLOOKUP(A95,Q1.SL!B:F,2,FALSE))</f>
        <v/>
      </c>
      <c r="E95" s="36" t="str">
        <f>IF(C95&gt;Inf.!$I$10,"",VLOOKUP(A95,Q1.SL!B:F,3,FALSE))</f>
        <v/>
      </c>
      <c r="F95" s="20" t="str">
        <f>IF(C95&gt;Inf.!$I$10,"",VLOOKUP(A95,Q1.SL!B:F,4,FALSE))</f>
        <v/>
      </c>
      <c r="G95" s="20" t="str">
        <f>IF(C95&gt;Inf.!$I$10,"",VLOOKUP(A95,Q1.SL!B:F,5,FALSE))</f>
        <v/>
      </c>
      <c r="H95" s="126"/>
      <c r="I95" s="126"/>
      <c r="J95" s="51"/>
      <c r="K95" s="126"/>
      <c r="L95" s="12" t="str">
        <f>IFERROR(IF(C95&gt;Inf.!$I$10,"",I95),"")</f>
        <v/>
      </c>
      <c r="M95" s="8" t="str">
        <f>IFERROR(IF(Inf.!$C$10="Onsight",IF(L95="TOP",10^7+(10-J95)+(3-K95)*10,L95*10^5+(3-K95)*10),IF(L95="TOP",10^7+(3-K95)*10,L95*10^5+(3-K95)*10)),"")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IFERROR(N95*100+Rec.!I88,"")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IF(Rec.!H89&gt;0,COUNT(Rec.!H$2:H89),"")</f>
        <v/>
      </c>
      <c r="D96" s="36" t="str">
        <f>IF(C96&gt;Inf.!$I$10,"",VLOOKUP(A96,Q1.SL!B:F,2,FALSE))</f>
        <v/>
      </c>
      <c r="E96" s="36" t="str">
        <f>IF(C96&gt;Inf.!$I$10,"",VLOOKUP(A96,Q1.SL!B:F,3,FALSE))</f>
        <v/>
      </c>
      <c r="F96" s="20" t="str">
        <f>IF(C96&gt;Inf.!$I$10,"",VLOOKUP(A96,Q1.SL!B:F,4,FALSE))</f>
        <v/>
      </c>
      <c r="G96" s="20" t="str">
        <f>IF(C96&gt;Inf.!$I$10,"",VLOOKUP(A96,Q1.SL!B:F,5,FALSE))</f>
        <v/>
      </c>
      <c r="H96" s="126"/>
      <c r="I96" s="126"/>
      <c r="J96" s="51"/>
      <c r="K96" s="126"/>
      <c r="L96" s="12" t="str">
        <f>IFERROR(IF(C96&gt;Inf.!$I$10,"",I96),"")</f>
        <v/>
      </c>
      <c r="M96" s="8" t="str">
        <f>IFERROR(IF(Inf.!$C$10="Onsight",IF(L96="TOP",10^7+(10-J96)+(3-K96)*10,L96*10^5+(3-K96)*10),IF(L96="TOP",10^7+(3-K96)*10,L96*10^5+(3-K96)*10)),"")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IFERROR(N96*100+Rec.!I89,"")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IF(Rec.!H90&gt;0,COUNT(Rec.!H$2:H90),"")</f>
        <v/>
      </c>
      <c r="D97" s="36" t="str">
        <f>IF(C97&gt;Inf.!$I$10,"",VLOOKUP(A97,Q1.SL!B:F,2,FALSE))</f>
        <v/>
      </c>
      <c r="E97" s="36" t="str">
        <f>IF(C97&gt;Inf.!$I$10,"",VLOOKUP(A97,Q1.SL!B:F,3,FALSE))</f>
        <v/>
      </c>
      <c r="F97" s="20" t="str">
        <f>IF(C97&gt;Inf.!$I$10,"",VLOOKUP(A97,Q1.SL!B:F,4,FALSE))</f>
        <v/>
      </c>
      <c r="G97" s="20" t="str">
        <f>IF(C97&gt;Inf.!$I$10,"",VLOOKUP(A97,Q1.SL!B:F,5,FALSE))</f>
        <v/>
      </c>
      <c r="H97" s="126"/>
      <c r="I97" s="126"/>
      <c r="J97" s="51"/>
      <c r="K97" s="126"/>
      <c r="L97" s="12" t="str">
        <f>IFERROR(IF(C97&gt;Inf.!$I$10,"",I97),"")</f>
        <v/>
      </c>
      <c r="M97" s="8" t="str">
        <f>IFERROR(IF(Inf.!$C$10="Onsight",IF(L97="TOP",10^7+(10-J97)+(3-K97)*10,L97*10^5+(3-K97)*10),IF(L97="TOP",10^7+(3-K97)*10,L97*10^5+(3-K97)*10)),"")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IFERROR(N97*100+Rec.!I90,"")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IF(Rec.!H91&gt;0,COUNT(Rec.!H$2:H91),"")</f>
        <v/>
      </c>
      <c r="D98" s="36" t="str">
        <f>IF(C98&gt;Inf.!$I$10,"",VLOOKUP(A98,Q1.SL!B:F,2,FALSE))</f>
        <v/>
      </c>
      <c r="E98" s="36" t="str">
        <f>IF(C98&gt;Inf.!$I$10,"",VLOOKUP(A98,Q1.SL!B:F,3,FALSE))</f>
        <v/>
      </c>
      <c r="F98" s="20" t="str">
        <f>IF(C98&gt;Inf.!$I$10,"",VLOOKUP(A98,Q1.SL!B:F,4,FALSE))</f>
        <v/>
      </c>
      <c r="G98" s="20" t="str">
        <f>IF(C98&gt;Inf.!$I$10,"",VLOOKUP(A98,Q1.SL!B:F,5,FALSE))</f>
        <v/>
      </c>
      <c r="H98" s="126"/>
      <c r="I98" s="126"/>
      <c r="J98" s="51"/>
      <c r="K98" s="126"/>
      <c r="L98" s="12" t="str">
        <f>IFERROR(IF(C98&gt;Inf.!$I$10,"",I98),"")</f>
        <v/>
      </c>
      <c r="M98" s="8" t="str">
        <f>IFERROR(IF(Inf.!$C$10="Onsight",IF(L98="TOP",10^7+(10-J98)+(3-K98)*10,L98*10^5+(3-K98)*10),IF(L98="TOP",10^7+(3-K98)*10,L98*10^5+(3-K98)*10)),"")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IFERROR(N98*100+Rec.!I91,"")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IF(Rec.!H92&gt;0,COUNT(Rec.!H$2:H92),"")</f>
        <v/>
      </c>
      <c r="D99" s="36" t="str">
        <f>IF(C99&gt;Inf.!$I$10,"",VLOOKUP(A99,Q1.SL!B:F,2,FALSE))</f>
        <v/>
      </c>
      <c r="E99" s="36" t="str">
        <f>IF(C99&gt;Inf.!$I$10,"",VLOOKUP(A99,Q1.SL!B:F,3,FALSE))</f>
        <v/>
      </c>
      <c r="F99" s="20" t="str">
        <f>IF(C99&gt;Inf.!$I$10,"",VLOOKUP(A99,Q1.SL!B:F,4,FALSE))</f>
        <v/>
      </c>
      <c r="G99" s="20" t="str">
        <f>IF(C99&gt;Inf.!$I$10,"",VLOOKUP(A99,Q1.SL!B:F,5,FALSE))</f>
        <v/>
      </c>
      <c r="H99" s="126"/>
      <c r="I99" s="126"/>
      <c r="J99" s="51"/>
      <c r="K99" s="126"/>
      <c r="L99" s="12" t="str">
        <f>IFERROR(IF(C99&gt;Inf.!$I$10,"",I99),"")</f>
        <v/>
      </c>
      <c r="M99" s="8" t="str">
        <f>IFERROR(IF(Inf.!$C$10="Onsight",IF(L99="TOP",10^7+(10-J99)+(3-K99)*10,L99*10^5+(3-K99)*10),IF(L99="TOP",10^7+(3-K99)*10,L99*10^5+(3-K99)*10)),"")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IFERROR(N99*100+Rec.!I92,"")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IF(Rec.!H93&gt;0,COUNT(Rec.!H$2:H93),"")</f>
        <v/>
      </c>
      <c r="D100" s="36" t="str">
        <f>IF(C100&gt;Inf.!$I$10,"",VLOOKUP(A100,Q1.SL!B:F,2,FALSE))</f>
        <v/>
      </c>
      <c r="E100" s="36" t="str">
        <f>IF(C100&gt;Inf.!$I$10,"",VLOOKUP(A100,Q1.SL!B:F,3,FALSE))</f>
        <v/>
      </c>
      <c r="F100" s="20" t="str">
        <f>IF(C100&gt;Inf.!$I$10,"",VLOOKUP(A100,Q1.SL!B:F,4,FALSE))</f>
        <v/>
      </c>
      <c r="G100" s="20" t="str">
        <f>IF(C100&gt;Inf.!$I$10,"",VLOOKUP(A100,Q1.SL!B:F,5,FALSE))</f>
        <v/>
      </c>
      <c r="H100" s="126"/>
      <c r="I100" s="126"/>
      <c r="J100" s="51"/>
      <c r="K100" s="126"/>
      <c r="L100" s="12" t="str">
        <f>IFERROR(IF(C100&gt;Inf.!$I$10,"",I100),"")</f>
        <v/>
      </c>
      <c r="M100" s="8" t="str">
        <f>IFERROR(IF(Inf.!$C$10="Onsight",IF(L100="TOP",10^7+(10-J100)+(3-K100)*10,L100*10^5+(3-K100)*10),IF(L100="TOP",10^7+(3-K100)*10,L100*10^5+(3-K100)*10)),"")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IFERROR(N100*100+Rec.!I93,"")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IF(Rec.!H94&gt;0,COUNT(Rec.!H$2:H94),"")</f>
        <v/>
      </c>
      <c r="D101" s="36" t="str">
        <f>IF(C101&gt;Inf.!$I$10,"",VLOOKUP(A101,Q1.SL!B:F,2,FALSE))</f>
        <v/>
      </c>
      <c r="E101" s="36" t="str">
        <f>IF(C101&gt;Inf.!$I$10,"",VLOOKUP(A101,Q1.SL!B:F,3,FALSE))</f>
        <v/>
      </c>
      <c r="F101" s="20" t="str">
        <f>IF(C101&gt;Inf.!$I$10,"",VLOOKUP(A101,Q1.SL!B:F,4,FALSE))</f>
        <v/>
      </c>
      <c r="G101" s="20" t="str">
        <f>IF(C101&gt;Inf.!$I$10,"",VLOOKUP(A101,Q1.SL!B:F,5,FALSE))</f>
        <v/>
      </c>
      <c r="H101" s="126"/>
      <c r="I101" s="126"/>
      <c r="J101" s="51"/>
      <c r="K101" s="126"/>
      <c r="L101" s="12" t="str">
        <f>IFERROR(IF(C101&gt;Inf.!$I$10,"",I101),"")</f>
        <v/>
      </c>
      <c r="M101" s="8" t="str">
        <f>IFERROR(IF(Inf.!$C$10="Onsight",IF(L101="TOP",10^7+(10-J101)+(3-K101)*10,L101*10^5+(3-K101)*10),IF(L101="TOP",10^7+(3-K101)*10,L101*10^5+(3-K101)*10)),"")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IFERROR(N101*100+Rec.!I94,"")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IF(Rec.!H95&gt;0,COUNT(Rec.!H$2:H95),"")</f>
        <v/>
      </c>
      <c r="D102" s="36" t="str">
        <f>IF(C102&gt;Inf.!$I$10,"",VLOOKUP(A102,Q1.SL!B:F,2,FALSE))</f>
        <v/>
      </c>
      <c r="E102" s="36" t="str">
        <f>IF(C102&gt;Inf.!$I$10,"",VLOOKUP(A102,Q1.SL!B:F,3,FALSE))</f>
        <v/>
      </c>
      <c r="F102" s="20" t="str">
        <f>IF(C102&gt;Inf.!$I$10,"",VLOOKUP(A102,Q1.SL!B:F,4,FALSE))</f>
        <v/>
      </c>
      <c r="G102" s="20" t="str">
        <f>IF(C102&gt;Inf.!$I$10,"",VLOOKUP(A102,Q1.SL!B:F,5,FALSE))</f>
        <v/>
      </c>
      <c r="H102" s="126"/>
      <c r="I102" s="126"/>
      <c r="J102" s="51"/>
      <c r="K102" s="126"/>
      <c r="L102" s="12" t="str">
        <f>IFERROR(IF(C102&gt;Inf.!$I$10,"",I102),"")</f>
        <v/>
      </c>
      <c r="M102" s="8" t="str">
        <f>IFERROR(IF(Inf.!$C$10="Onsight",IF(L102="TOP",10^7+(10-J102)+(3-K102)*10,L102*10^5+(3-K102)*10),IF(L102="TOP",10^7+(3-K102)*10,L102*10^5+(3-K102)*10)),"")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IFERROR(N102*100+Rec.!I95,"")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IF(Rec.!H96&gt;0,COUNT(Rec.!H$2:H96),"")</f>
        <v/>
      </c>
      <c r="D103" s="36" t="str">
        <f>IF(C103&gt;Inf.!$I$10,"",VLOOKUP(A103,Q1.SL!B:F,2,FALSE))</f>
        <v/>
      </c>
      <c r="E103" s="36" t="str">
        <f>IF(C103&gt;Inf.!$I$10,"",VLOOKUP(A103,Q1.SL!B:F,3,FALSE))</f>
        <v/>
      </c>
      <c r="F103" s="20" t="str">
        <f>IF(C103&gt;Inf.!$I$10,"",VLOOKUP(A103,Q1.SL!B:F,4,FALSE))</f>
        <v/>
      </c>
      <c r="G103" s="20" t="str">
        <f>IF(C103&gt;Inf.!$I$10,"",VLOOKUP(A103,Q1.SL!B:F,5,FALSE))</f>
        <v/>
      </c>
      <c r="H103" s="126"/>
      <c r="I103" s="126"/>
      <c r="J103" s="51"/>
      <c r="K103" s="126"/>
      <c r="L103" s="12" t="str">
        <f>IFERROR(IF(C103&gt;Inf.!$I$10,"",I103),"")</f>
        <v/>
      </c>
      <c r="M103" s="8" t="str">
        <f>IFERROR(IF(Inf.!$C$10="Onsight",IF(L103="TOP",10^7+(10-J103)+(3-K103)*10,L103*10^5+(3-K103)*10),IF(L103="TOP",10^7+(3-K103)*10,L103*10^5+(3-K103)*10)),"")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IFERROR(N103*100+Rec.!I96,"")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IF(Rec.!H97&gt;0,COUNT(Rec.!H$2:H97),"")</f>
        <v/>
      </c>
      <c r="D104" s="36" t="str">
        <f>IF(C104&gt;Inf.!$I$10,"",VLOOKUP(A104,Q1.SL!B:F,2,FALSE))</f>
        <v/>
      </c>
      <c r="E104" s="36" t="str">
        <f>IF(C104&gt;Inf.!$I$10,"",VLOOKUP(A104,Q1.SL!B:F,3,FALSE))</f>
        <v/>
      </c>
      <c r="F104" s="20" t="str">
        <f>IF(C104&gt;Inf.!$I$10,"",VLOOKUP(A104,Q1.SL!B:F,4,FALSE))</f>
        <v/>
      </c>
      <c r="G104" s="20" t="str">
        <f>IF(C104&gt;Inf.!$I$10,"",VLOOKUP(A104,Q1.SL!B:F,5,FALSE))</f>
        <v/>
      </c>
      <c r="H104" s="126"/>
      <c r="I104" s="126"/>
      <c r="J104" s="51"/>
      <c r="K104" s="126"/>
      <c r="L104" s="12" t="str">
        <f>IFERROR(IF(C104&gt;Inf.!$I$10,"",I104),"")</f>
        <v/>
      </c>
      <c r="M104" s="8" t="str">
        <f>IFERROR(IF(Inf.!$C$10="Onsight",IF(L104="TOP",10^7+(10-J104)+(3-K104)*10,L104*10^5+(3-K104)*10),IF(L104="TOP",10^7+(3-K104)*10,L104*10^5+(3-K104)*10)),"")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IFERROR(N104*100+Rec.!I97,"")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IF(Rec.!H98&gt;0,COUNT(Rec.!H$2:H98),"")</f>
        <v/>
      </c>
      <c r="D105" s="36" t="str">
        <f>IF(C105&gt;Inf.!$I$10,"",VLOOKUP(A105,Q1.SL!B:F,2,FALSE))</f>
        <v/>
      </c>
      <c r="E105" s="36" t="str">
        <f>IF(C105&gt;Inf.!$I$10,"",VLOOKUP(A105,Q1.SL!B:F,3,FALSE))</f>
        <v/>
      </c>
      <c r="F105" s="20" t="str">
        <f>IF(C105&gt;Inf.!$I$10,"",VLOOKUP(A105,Q1.SL!B:F,4,FALSE))</f>
        <v/>
      </c>
      <c r="G105" s="20" t="str">
        <f>IF(C105&gt;Inf.!$I$10,"",VLOOKUP(A105,Q1.SL!B:F,5,FALSE))</f>
        <v/>
      </c>
      <c r="H105" s="126"/>
      <c r="I105" s="126"/>
      <c r="J105" s="51"/>
      <c r="K105" s="126"/>
      <c r="L105" s="12" t="str">
        <f>IFERROR(IF(C105&gt;Inf.!$I$10,"",I105),"")</f>
        <v/>
      </c>
      <c r="M105" s="8" t="str">
        <f>IFERROR(IF(Inf.!$C$10="Onsight",IF(L105="TOP",10^7+(10-J105)+(3-K105)*10,L105*10^5+(3-K105)*10),IF(L105="TOP",10^7+(3-K105)*10,L105*10^5+(3-K105)*10)),"")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IFERROR(N105*100+Rec.!I98,"")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IF(Rec.!H99&gt;0,COUNT(Rec.!H$2:H99),"")</f>
        <v/>
      </c>
      <c r="D106" s="36" t="str">
        <f>IF(C106&gt;Inf.!$I$10,"",VLOOKUP(A106,Q1.SL!B:F,2,FALSE))</f>
        <v/>
      </c>
      <c r="E106" s="36" t="str">
        <f>IF(C106&gt;Inf.!$I$10,"",VLOOKUP(A106,Q1.SL!B:F,3,FALSE))</f>
        <v/>
      </c>
      <c r="F106" s="20" t="str">
        <f>IF(C106&gt;Inf.!$I$10,"",VLOOKUP(A106,Q1.SL!B:F,4,FALSE))</f>
        <v/>
      </c>
      <c r="G106" s="20" t="str">
        <f>IF(C106&gt;Inf.!$I$10,"",VLOOKUP(A106,Q1.SL!B:F,5,FALSE))</f>
        <v/>
      </c>
      <c r="H106" s="126"/>
      <c r="I106" s="126"/>
      <c r="J106" s="51"/>
      <c r="K106" s="126"/>
      <c r="L106" s="12" t="str">
        <f>IFERROR(IF(C106&gt;Inf.!$I$10,"",I106),"")</f>
        <v/>
      </c>
      <c r="M106" s="8" t="str">
        <f>IFERROR(IF(Inf.!$C$10="Onsight",IF(L106="TOP",10^7+(10-J106)+(3-K106)*10,L106*10^5+(3-K106)*10),IF(L106="TOP",10^7+(3-K106)*10,L106*10^5+(3-K106)*10)),"")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IFERROR(N106*100+Rec.!I99,"")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IF(Rec.!H100&gt;0,COUNT(Rec.!H$2:H100),"")</f>
        <v/>
      </c>
      <c r="D107" s="36" t="str">
        <f>IF(C107&gt;Inf.!$I$10,"",VLOOKUP(A107,Q1.SL!B:F,2,FALSE))</f>
        <v/>
      </c>
      <c r="E107" s="36" t="str">
        <f>IF(C107&gt;Inf.!$I$10,"",VLOOKUP(A107,Q1.SL!B:F,3,FALSE))</f>
        <v/>
      </c>
      <c r="F107" s="20" t="str">
        <f>IF(C107&gt;Inf.!$I$10,"",VLOOKUP(A107,Q1.SL!B:F,4,FALSE))</f>
        <v/>
      </c>
      <c r="G107" s="20" t="str">
        <f>IF(C107&gt;Inf.!$I$10,"",VLOOKUP(A107,Q1.SL!B:F,5,FALSE))</f>
        <v/>
      </c>
      <c r="H107" s="126"/>
      <c r="I107" s="126"/>
      <c r="J107" s="51"/>
      <c r="K107" s="126"/>
      <c r="L107" s="12" t="str">
        <f>IFERROR(IF(C107&gt;Inf.!$I$10,"",I107),"")</f>
        <v/>
      </c>
      <c r="M107" s="8" t="str">
        <f>IFERROR(IF(Inf.!$C$10="Onsight",IF(L107="TOP",10^7+(10-J107)+(3-K107)*10,L107*10^5+(3-K107)*10),IF(L107="TOP",10^7+(3-K107)*10,L107*10^5+(3-K107)*10)),"")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IFERROR(N107*100+Rec.!I100,"")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IF(Rec.!H101&gt;0,COUNT(Rec.!H$2:H101),"")</f>
        <v/>
      </c>
      <c r="D108" s="36" t="str">
        <f>IF(C108&gt;Inf.!$I$10,"",VLOOKUP(A108,Q1.SL!B:F,2,FALSE))</f>
        <v/>
      </c>
      <c r="E108" s="36" t="str">
        <f>IF(C108&gt;Inf.!$I$10,"",VLOOKUP(A108,Q1.SL!B:F,3,FALSE))</f>
        <v/>
      </c>
      <c r="F108" s="20" t="str">
        <f>IF(C108&gt;Inf.!$I$10,"",VLOOKUP(A108,Q1.SL!B:F,4,FALSE))</f>
        <v/>
      </c>
      <c r="G108" s="20" t="str">
        <f>IF(C108&gt;Inf.!$I$10,"",VLOOKUP(A108,Q1.SL!B:F,5,FALSE))</f>
        <v/>
      </c>
      <c r="H108" s="126"/>
      <c r="I108" s="126"/>
      <c r="J108" s="51"/>
      <c r="K108" s="126"/>
      <c r="L108" s="12" t="str">
        <f>IFERROR(IF(C108&gt;Inf.!$I$10,"",I108),"")</f>
        <v/>
      </c>
      <c r="M108" s="8" t="str">
        <f>IFERROR(IF(Inf.!$C$10="Onsight",IF(L108="TOP",10^7+(10-J108)+(3-K108)*10,L108*10^5+(3-K108)*10),IF(L108="TOP",10^7+(3-K108)*10,L108*10^5+(3-K108)*10)),"")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IFERROR(N108*100+Rec.!I101,"")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IF(Rec.!H102&gt;0,COUNT(Rec.!H$2:H102),"")</f>
        <v/>
      </c>
      <c r="D109" s="36" t="str">
        <f>IF(C109&gt;Inf.!$I$10,"",VLOOKUP(A109,Q1.SL!B:F,2,FALSE))</f>
        <v/>
      </c>
      <c r="E109" s="36" t="str">
        <f>IF(C109&gt;Inf.!$I$10,"",VLOOKUP(A109,Q1.SL!B:F,3,FALSE))</f>
        <v/>
      </c>
      <c r="F109" s="20" t="str">
        <f>IF(C109&gt;Inf.!$I$10,"",VLOOKUP(A109,Q1.SL!B:F,4,FALSE))</f>
        <v/>
      </c>
      <c r="G109" s="20" t="str">
        <f>IF(C109&gt;Inf.!$I$10,"",VLOOKUP(A109,Q1.SL!B:F,5,FALSE))</f>
        <v/>
      </c>
      <c r="H109" s="126"/>
      <c r="I109" s="126"/>
      <c r="J109" s="51"/>
      <c r="K109" s="126"/>
      <c r="L109" s="12" t="str">
        <f>IFERROR(IF(C109&gt;Inf.!$I$10,"",I109),"")</f>
        <v/>
      </c>
      <c r="M109" s="8" t="str">
        <f>IFERROR(IF(Inf.!$C$10="Onsight",IF(L109="TOP",10^7+(10-J109)+(3-K109)*10,L109*10^5+(3-K109)*10),IF(L109="TOP",10^7+(3-K109)*10,L109*10^5+(3-K109)*10)),"")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IFERROR(N109*100+Rec.!I102,"")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IF(Rec.!H103&gt;0,COUNT(Rec.!H$2:H103),"")</f>
        <v/>
      </c>
      <c r="D110" s="36" t="str">
        <f>IF(C110&gt;Inf.!$I$10,"",VLOOKUP(A110,Q1.SL!B:F,2,FALSE))</f>
        <v/>
      </c>
      <c r="E110" s="36" t="str">
        <f>IF(C110&gt;Inf.!$I$10,"",VLOOKUP(A110,Q1.SL!B:F,3,FALSE))</f>
        <v/>
      </c>
      <c r="F110" s="20" t="str">
        <f>IF(C110&gt;Inf.!$I$10,"",VLOOKUP(A110,Q1.SL!B:F,4,FALSE))</f>
        <v/>
      </c>
      <c r="G110" s="20" t="str">
        <f>IF(C110&gt;Inf.!$I$10,"",VLOOKUP(A110,Q1.SL!B:F,5,FALSE))</f>
        <v/>
      </c>
      <c r="H110" s="126"/>
      <c r="I110" s="126"/>
      <c r="J110" s="51"/>
      <c r="K110" s="126"/>
      <c r="L110" s="12" t="str">
        <f>IFERROR(IF(C110&gt;Inf.!$I$10,"",I110),"")</f>
        <v/>
      </c>
      <c r="M110" s="8" t="str">
        <f>IFERROR(IF(Inf.!$C$10="Onsight",IF(L110="TOP",10^7+(10-J110)+(3-K110)*10,L110*10^5+(3-K110)*10),IF(L110="TOP",10^7+(3-K110)*10,L110*10^5+(3-K110)*10)),"")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IFERROR(N110*100+Rec.!I103,"")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IF(Rec.!H104&gt;0,COUNT(Rec.!H$2:H104),"")</f>
        <v/>
      </c>
      <c r="D111" s="36" t="str">
        <f>IF(C111&gt;Inf.!$I$10,"",VLOOKUP(A111,Q1.SL!B:F,2,FALSE))</f>
        <v/>
      </c>
      <c r="E111" s="36" t="str">
        <f>IF(C111&gt;Inf.!$I$10,"",VLOOKUP(A111,Q1.SL!B:F,3,FALSE))</f>
        <v/>
      </c>
      <c r="F111" s="20" t="str">
        <f>IF(C111&gt;Inf.!$I$10,"",VLOOKUP(A111,Q1.SL!B:F,4,FALSE))</f>
        <v/>
      </c>
      <c r="G111" s="20" t="str">
        <f>IF(C111&gt;Inf.!$I$10,"",VLOOKUP(A111,Q1.SL!B:F,5,FALSE))</f>
        <v/>
      </c>
      <c r="H111" s="126"/>
      <c r="I111" s="126"/>
      <c r="J111" s="51"/>
      <c r="K111" s="126"/>
      <c r="L111" s="12" t="str">
        <f>IFERROR(IF(C111&gt;Inf.!$I$10,"",I111),"")</f>
        <v/>
      </c>
      <c r="M111" s="8" t="str">
        <f>IFERROR(IF(Inf.!$C$10="Onsight",IF(L111="TOP",10^7+(10-J111)+(3-K111)*10,L111*10^5+(3-K111)*10),IF(L111="TOP",10^7+(3-K111)*10,L111*10^5+(3-K111)*10)),"")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IFERROR(N111*100+Rec.!I104,"")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IF(Rec.!H105&gt;0,COUNT(Rec.!H$2:H105),"")</f>
        <v/>
      </c>
      <c r="D112" s="36" t="str">
        <f>IF(C112&gt;Inf.!$I$10,"",VLOOKUP(A112,Q1.SL!B:F,2,FALSE))</f>
        <v/>
      </c>
      <c r="E112" s="36" t="str">
        <f>IF(C112&gt;Inf.!$I$10,"",VLOOKUP(A112,Q1.SL!B:F,3,FALSE))</f>
        <v/>
      </c>
      <c r="F112" s="20" t="str">
        <f>IF(C112&gt;Inf.!$I$10,"",VLOOKUP(A112,Q1.SL!B:F,4,FALSE))</f>
        <v/>
      </c>
      <c r="G112" s="20" t="str">
        <f>IF(C112&gt;Inf.!$I$10,"",VLOOKUP(A112,Q1.SL!B:F,5,FALSE))</f>
        <v/>
      </c>
      <c r="H112" s="126"/>
      <c r="I112" s="126"/>
      <c r="J112" s="51"/>
      <c r="K112" s="126"/>
      <c r="L112" s="12" t="str">
        <f>IFERROR(IF(C112&gt;Inf.!$I$10,"",I112),"")</f>
        <v/>
      </c>
      <c r="M112" s="8" t="str">
        <f>IFERROR(IF(Inf.!$C$10="Onsight",IF(L112="TOP",10^7+(10-J112)+(3-K112)*10,L112*10^5+(3-K112)*10),IF(L112="TOP",10^7+(3-K112)*10,L112*10^5+(3-K112)*10)),"")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IFERROR(N112*100+Rec.!I105,"")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IF(Rec.!H106&gt;0,COUNT(Rec.!H$2:H106),"")</f>
        <v/>
      </c>
      <c r="D113" s="36" t="str">
        <f>IF(C113&gt;Inf.!$I$10,"",VLOOKUP(A113,Q1.SL!B:F,2,FALSE))</f>
        <v/>
      </c>
      <c r="E113" s="36" t="str">
        <f>IF(C113&gt;Inf.!$I$10,"",VLOOKUP(A113,Q1.SL!B:F,3,FALSE))</f>
        <v/>
      </c>
      <c r="F113" s="20" t="str">
        <f>IF(C113&gt;Inf.!$I$10,"",VLOOKUP(A113,Q1.SL!B:F,4,FALSE))</f>
        <v/>
      </c>
      <c r="G113" s="20" t="str">
        <f>IF(C113&gt;Inf.!$I$10,"",VLOOKUP(A113,Q1.SL!B:F,5,FALSE))</f>
        <v/>
      </c>
      <c r="H113" s="126"/>
      <c r="I113" s="126"/>
      <c r="J113" s="51"/>
      <c r="K113" s="126"/>
      <c r="L113" s="12" t="str">
        <f>IFERROR(IF(C113&gt;Inf.!$I$10,"",I113),"")</f>
        <v/>
      </c>
      <c r="M113" s="8" t="str">
        <f>IFERROR(IF(Inf.!$C$10="Onsight",IF(L113="TOP",10^7+(10-J113)+(3-K113)*10,L113*10^5+(3-K113)*10),IF(L113="TOP",10^7+(3-K113)*10,L113*10^5+(3-K113)*10)),"")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IFERROR(N113*100+Rec.!I106,"")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IF(Rec.!H107&gt;0,COUNT(Rec.!H$2:H107),"")</f>
        <v/>
      </c>
      <c r="D114" s="36" t="str">
        <f>IF(C114&gt;Inf.!$I$10,"",VLOOKUP(A114,Q1.SL!B:F,2,FALSE))</f>
        <v/>
      </c>
      <c r="E114" s="36" t="str">
        <f>IF(C114&gt;Inf.!$I$10,"",VLOOKUP(A114,Q1.SL!B:F,3,FALSE))</f>
        <v/>
      </c>
      <c r="F114" s="20" t="str">
        <f>IF(C114&gt;Inf.!$I$10,"",VLOOKUP(A114,Q1.SL!B:F,4,FALSE))</f>
        <v/>
      </c>
      <c r="G114" s="20" t="str">
        <f>IF(C114&gt;Inf.!$I$10,"",VLOOKUP(A114,Q1.SL!B:F,5,FALSE))</f>
        <v/>
      </c>
      <c r="H114" s="126"/>
      <c r="I114" s="126"/>
      <c r="J114" s="51"/>
      <c r="K114" s="126"/>
      <c r="L114" s="12" t="str">
        <f>IFERROR(IF(C114&gt;Inf.!$I$10,"",I114),"")</f>
        <v/>
      </c>
      <c r="M114" s="8" t="str">
        <f>IFERROR(IF(Inf.!$C$10="Onsight",IF(L114="TOP",10^7+(10-J114)+(3-K114)*10,L114*10^5+(3-K114)*10),IF(L114="TOP",10^7+(3-K114)*10,L114*10^5+(3-K114)*10)),"")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IFERROR(N114*100+Rec.!I107,"")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IF(Rec.!H108&gt;0,COUNT(Rec.!H$2:H108),"")</f>
        <v/>
      </c>
      <c r="D115" s="36" t="str">
        <f>IF(C115&gt;Inf.!$I$10,"",VLOOKUP(A115,Q1.SL!B:F,2,FALSE))</f>
        <v/>
      </c>
      <c r="E115" s="36" t="str">
        <f>IF(C115&gt;Inf.!$I$10,"",VLOOKUP(A115,Q1.SL!B:F,3,FALSE))</f>
        <v/>
      </c>
      <c r="F115" s="20" t="str">
        <f>IF(C115&gt;Inf.!$I$10,"",VLOOKUP(A115,Q1.SL!B:F,4,FALSE))</f>
        <v/>
      </c>
      <c r="G115" s="20" t="str">
        <f>IF(C115&gt;Inf.!$I$10,"",VLOOKUP(A115,Q1.SL!B:F,5,FALSE))</f>
        <v/>
      </c>
      <c r="H115" s="126"/>
      <c r="I115" s="126"/>
      <c r="J115" s="51"/>
      <c r="K115" s="126"/>
      <c r="L115" s="12" t="str">
        <f>IFERROR(IF(C115&gt;Inf.!$I$10,"",I115),"")</f>
        <v/>
      </c>
      <c r="M115" s="8" t="str">
        <f>IFERROR(IF(Inf.!$C$10="Onsight",IF(L115="TOP",10^7+(10-J115)+(3-K115)*10,L115*10^5+(3-K115)*10),IF(L115="TOP",10^7+(3-K115)*10,L115*10^5+(3-K115)*10)),"")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IFERROR(N115*100+Rec.!I108,"")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IF(Rec.!H109&gt;0,COUNT(Rec.!H$2:H109),"")</f>
        <v/>
      </c>
      <c r="D116" s="36" t="str">
        <f>IF(C116&gt;Inf.!$I$10,"",VLOOKUP(A116,Q1.SL!B:F,2,FALSE))</f>
        <v/>
      </c>
      <c r="E116" s="36" t="str">
        <f>IF(C116&gt;Inf.!$I$10,"",VLOOKUP(A116,Q1.SL!B:F,3,FALSE))</f>
        <v/>
      </c>
      <c r="F116" s="20" t="str">
        <f>IF(C116&gt;Inf.!$I$10,"",VLOOKUP(A116,Q1.SL!B:F,4,FALSE))</f>
        <v/>
      </c>
      <c r="G116" s="20" t="str">
        <f>IF(C116&gt;Inf.!$I$10,"",VLOOKUP(A116,Q1.SL!B:F,5,FALSE))</f>
        <v/>
      </c>
      <c r="H116" s="126"/>
      <c r="I116" s="126"/>
      <c r="J116" s="51"/>
      <c r="K116" s="126"/>
      <c r="L116" s="12" t="str">
        <f>IFERROR(IF(C116&gt;Inf.!$I$10,"",I116),"")</f>
        <v/>
      </c>
      <c r="M116" s="8" t="str">
        <f>IFERROR(IF(Inf.!$C$10="Onsight",IF(L116="TOP",10^7+(10-J116)+(3-K116)*10,L116*10^5+(3-K116)*10),IF(L116="TOP",10^7+(3-K116)*10,L116*10^5+(3-K116)*10)),"")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IFERROR(N116*100+Rec.!I109,"")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IF(Rec.!H110&gt;0,COUNT(Rec.!H$2:H110),"")</f>
        <v/>
      </c>
      <c r="D117" s="36" t="str">
        <f>IF(C117&gt;Inf.!$I$10,"",VLOOKUP(A117,Q1.SL!B:F,2,FALSE))</f>
        <v/>
      </c>
      <c r="E117" s="36" t="str">
        <f>IF(C117&gt;Inf.!$I$10,"",VLOOKUP(A117,Q1.SL!B:F,3,FALSE))</f>
        <v/>
      </c>
      <c r="F117" s="20" t="str">
        <f>IF(C117&gt;Inf.!$I$10,"",VLOOKUP(A117,Q1.SL!B:F,4,FALSE))</f>
        <v/>
      </c>
      <c r="G117" s="20" t="str">
        <f>IF(C117&gt;Inf.!$I$10,"",VLOOKUP(A117,Q1.SL!B:F,5,FALSE))</f>
        <v/>
      </c>
      <c r="H117" s="126"/>
      <c r="I117" s="126"/>
      <c r="J117" s="51"/>
      <c r="K117" s="126"/>
      <c r="L117" s="12" t="str">
        <f>IFERROR(IF(C117&gt;Inf.!$I$10,"",I117),"")</f>
        <v/>
      </c>
      <c r="M117" s="8" t="str">
        <f>IFERROR(IF(Inf.!$C$10="Onsight",IF(L117="TOP",10^7+(10-J117)+(3-K117)*10,L117*10^5+(3-K117)*10),IF(L117="TOP",10^7+(3-K117)*10,L117*10^5+(3-K117)*10)),"")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IFERROR(N117*100+Rec.!I110,"")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IF(Rec.!H111&gt;0,COUNT(Rec.!H$2:H111),"")</f>
        <v/>
      </c>
      <c r="D118" s="36" t="str">
        <f>IF(C118&gt;Inf.!$I$10,"",VLOOKUP(A118,Q1.SL!B:F,2,FALSE))</f>
        <v/>
      </c>
      <c r="E118" s="36" t="str">
        <f>IF(C118&gt;Inf.!$I$10,"",VLOOKUP(A118,Q1.SL!B:F,3,FALSE))</f>
        <v/>
      </c>
      <c r="F118" s="20" t="str">
        <f>IF(C118&gt;Inf.!$I$10,"",VLOOKUP(A118,Q1.SL!B:F,4,FALSE))</f>
        <v/>
      </c>
      <c r="G118" s="20" t="str">
        <f>IF(C118&gt;Inf.!$I$10,"",VLOOKUP(A118,Q1.SL!B:F,5,FALSE))</f>
        <v/>
      </c>
      <c r="H118" s="126"/>
      <c r="I118" s="126"/>
      <c r="J118" s="51"/>
      <c r="K118" s="126"/>
      <c r="L118" s="12" t="str">
        <f>IFERROR(IF(C118&gt;Inf.!$I$10,"",I118),"")</f>
        <v/>
      </c>
      <c r="M118" s="8" t="str">
        <f>IFERROR(IF(Inf.!$C$10="Onsight",IF(L118="TOP",10^7+(10-J118)+(3-K118)*10,L118*10^5+(3-K118)*10),IF(L118="TOP",10^7+(3-K118)*10,L118*10^5+(3-K118)*10)),"")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IFERROR(N118*100+Rec.!I111,"")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IF(Rec.!H112&gt;0,COUNT(Rec.!H$2:H112),"")</f>
        <v/>
      </c>
      <c r="D119" s="36" t="str">
        <f>IF(C119&gt;Inf.!$I$10,"",VLOOKUP(A119,Q1.SL!B:F,2,FALSE))</f>
        <v/>
      </c>
      <c r="E119" s="36" t="str">
        <f>IF(C119&gt;Inf.!$I$10,"",VLOOKUP(A119,Q1.SL!B:F,3,FALSE))</f>
        <v/>
      </c>
      <c r="F119" s="20" t="str">
        <f>IF(C119&gt;Inf.!$I$10,"",VLOOKUP(A119,Q1.SL!B:F,4,FALSE))</f>
        <v/>
      </c>
      <c r="G119" s="20" t="str">
        <f>IF(C119&gt;Inf.!$I$10,"",VLOOKUP(A119,Q1.SL!B:F,5,FALSE))</f>
        <v/>
      </c>
      <c r="H119" s="126"/>
      <c r="I119" s="126"/>
      <c r="J119" s="51"/>
      <c r="K119" s="126"/>
      <c r="L119" s="12" t="str">
        <f>IFERROR(IF(C119&gt;Inf.!$I$10,"",I119),"")</f>
        <v/>
      </c>
      <c r="M119" s="8" t="str">
        <f>IFERROR(IF(Inf.!$C$10="Onsight",IF(L119="TOP",10^7+(10-J119)+(3-K119)*10,L119*10^5+(3-K119)*10),IF(L119="TOP",10^7+(3-K119)*10,L119*10^5+(3-K119)*10)),"")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IFERROR(N119*100+Rec.!I112,"")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IF(Rec.!H113&gt;0,COUNT(Rec.!H$2:H113),"")</f>
        <v/>
      </c>
      <c r="D120" s="36" t="str">
        <f>IF(C120&gt;Inf.!$I$10,"",VLOOKUP(A120,Q1.SL!B:F,2,FALSE))</f>
        <v/>
      </c>
      <c r="E120" s="36" t="str">
        <f>IF(C120&gt;Inf.!$I$10,"",VLOOKUP(A120,Q1.SL!B:F,3,FALSE))</f>
        <v/>
      </c>
      <c r="F120" s="20" t="str">
        <f>IF(C120&gt;Inf.!$I$10,"",VLOOKUP(A120,Q1.SL!B:F,4,FALSE))</f>
        <v/>
      </c>
      <c r="G120" s="20" t="str">
        <f>IF(C120&gt;Inf.!$I$10,"",VLOOKUP(A120,Q1.SL!B:F,5,FALSE))</f>
        <v/>
      </c>
      <c r="H120" s="126"/>
      <c r="I120" s="126"/>
      <c r="J120" s="51"/>
      <c r="K120" s="126"/>
      <c r="L120" s="12" t="str">
        <f>IFERROR(IF(C120&gt;Inf.!$I$10,"",I120),"")</f>
        <v/>
      </c>
      <c r="M120" s="8" t="str">
        <f>IFERROR(IF(Inf.!$C$10="Onsight",IF(L120="TOP",10^7+(10-J120)+(3-K120)*10,L120*10^5+(3-K120)*10),IF(L120="TOP",10^7+(3-K120)*10,L120*10^5+(3-K120)*10)),"")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IFERROR(N120*100+Rec.!I113,"")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IF(Rec.!H114&gt;0,COUNT(Rec.!H$2:H114),"")</f>
        <v/>
      </c>
      <c r="D121" s="36" t="str">
        <f>IF(C121&gt;Inf.!$I$10,"",VLOOKUP(A121,Q1.SL!B:F,2,FALSE))</f>
        <v/>
      </c>
      <c r="E121" s="36" t="str">
        <f>IF(C121&gt;Inf.!$I$10,"",VLOOKUP(A121,Q1.SL!B:F,3,FALSE))</f>
        <v/>
      </c>
      <c r="F121" s="20" t="str">
        <f>IF(C121&gt;Inf.!$I$10,"",VLOOKUP(A121,Q1.SL!B:F,4,FALSE))</f>
        <v/>
      </c>
      <c r="G121" s="20" t="str">
        <f>IF(C121&gt;Inf.!$I$10,"",VLOOKUP(A121,Q1.SL!B:F,5,FALSE))</f>
        <v/>
      </c>
      <c r="H121" s="126"/>
      <c r="I121" s="126"/>
      <c r="J121" s="51"/>
      <c r="K121" s="126"/>
      <c r="L121" s="12" t="str">
        <f>IFERROR(IF(C121&gt;Inf.!$I$10,"",I121),"")</f>
        <v/>
      </c>
      <c r="M121" s="8" t="str">
        <f>IFERROR(IF(Inf.!$C$10="Onsight",IF(L121="TOP",10^7+(10-J121)+(3-K121)*10,L121*10^5+(3-K121)*10),IF(L121="TOP",10^7+(3-K121)*10,L121*10^5+(3-K121)*10)),"")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IFERROR(N121*100+Rec.!I114,"")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IF(Rec.!H115&gt;0,COUNT(Rec.!H$2:H115),"")</f>
        <v/>
      </c>
      <c r="D122" s="36" t="str">
        <f>IF(C122&gt;Inf.!$I$10,"",VLOOKUP(A122,Q1.SL!B:F,2,FALSE))</f>
        <v/>
      </c>
      <c r="E122" s="36" t="str">
        <f>IF(C122&gt;Inf.!$I$10,"",VLOOKUP(A122,Q1.SL!B:F,3,FALSE))</f>
        <v/>
      </c>
      <c r="F122" s="20" t="str">
        <f>IF(C122&gt;Inf.!$I$10,"",VLOOKUP(A122,Q1.SL!B:F,4,FALSE))</f>
        <v/>
      </c>
      <c r="G122" s="20" t="str">
        <f>IF(C122&gt;Inf.!$I$10,"",VLOOKUP(A122,Q1.SL!B:F,5,FALSE))</f>
        <v/>
      </c>
      <c r="H122" s="126"/>
      <c r="I122" s="126"/>
      <c r="J122" s="51"/>
      <c r="K122" s="126"/>
      <c r="L122" s="12" t="str">
        <f>IFERROR(IF(C122&gt;Inf.!$I$10,"",I122),"")</f>
        <v/>
      </c>
      <c r="M122" s="8" t="str">
        <f>IFERROR(IF(Inf.!$C$10="Onsight",IF(L122="TOP",10^7+(10-J122)+(3-K122)*10,L122*10^5+(3-K122)*10),IF(L122="TOP",10^7+(3-K122)*10,L122*10^5+(3-K122)*10)),"")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IFERROR(N122*100+Rec.!I115,"")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IF(Rec.!H116&gt;0,COUNT(Rec.!H$2:H116),"")</f>
        <v/>
      </c>
      <c r="D123" s="36" t="str">
        <f>IF(C123&gt;Inf.!$I$10,"",VLOOKUP(A123,Q1.SL!B:F,2,FALSE))</f>
        <v/>
      </c>
      <c r="E123" s="36" t="str">
        <f>IF(C123&gt;Inf.!$I$10,"",VLOOKUP(A123,Q1.SL!B:F,3,FALSE))</f>
        <v/>
      </c>
      <c r="F123" s="20" t="str">
        <f>IF(C123&gt;Inf.!$I$10,"",VLOOKUP(A123,Q1.SL!B:F,4,FALSE))</f>
        <v/>
      </c>
      <c r="G123" s="20" t="str">
        <f>IF(C123&gt;Inf.!$I$10,"",VLOOKUP(A123,Q1.SL!B:F,5,FALSE))</f>
        <v/>
      </c>
      <c r="H123" s="126"/>
      <c r="I123" s="126"/>
      <c r="J123" s="51"/>
      <c r="K123" s="126"/>
      <c r="L123" s="12" t="str">
        <f>IFERROR(IF(C123&gt;Inf.!$I$10,"",I123),"")</f>
        <v/>
      </c>
      <c r="M123" s="8" t="str">
        <f>IFERROR(IF(Inf.!$C$10="Onsight",IF(L123="TOP",10^7+(10-J123)+(3-K123)*10,L123*10^5+(3-K123)*10),IF(L123="TOP",10^7+(3-K123)*10,L123*10^5+(3-K123)*10)),"")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IFERROR(N123*100+Rec.!I116,"")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IF(Rec.!H117&gt;0,COUNT(Rec.!H$2:H117),"")</f>
        <v/>
      </c>
      <c r="D124" s="36" t="str">
        <f>IF(C124&gt;Inf.!$I$10,"",VLOOKUP(A124,Q1.SL!B:F,2,FALSE))</f>
        <v/>
      </c>
      <c r="E124" s="36" t="str">
        <f>IF(C124&gt;Inf.!$I$10,"",VLOOKUP(A124,Q1.SL!B:F,3,FALSE))</f>
        <v/>
      </c>
      <c r="F124" s="20" t="str">
        <f>IF(C124&gt;Inf.!$I$10,"",VLOOKUP(A124,Q1.SL!B:F,4,FALSE))</f>
        <v/>
      </c>
      <c r="G124" s="20" t="str">
        <f>IF(C124&gt;Inf.!$I$10,"",VLOOKUP(A124,Q1.SL!B:F,5,FALSE))</f>
        <v/>
      </c>
      <c r="H124" s="126"/>
      <c r="I124" s="126"/>
      <c r="J124" s="51"/>
      <c r="K124" s="126"/>
      <c r="L124" s="12" t="str">
        <f>IFERROR(IF(C124&gt;Inf.!$I$10,"",I124),"")</f>
        <v/>
      </c>
      <c r="M124" s="8" t="str">
        <f>IFERROR(IF(Inf.!$C$10="Onsight",IF(L124="TOP",10^7+(10-J124)+(3-K124)*10,L124*10^5+(3-K124)*10),IF(L124="TOP",10^7+(3-K124)*10,L124*10^5+(3-K124)*10)),"")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IFERROR(N124*100+Rec.!I117,"")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IF(Rec.!H118&gt;0,COUNT(Rec.!H$2:H118),"")</f>
        <v/>
      </c>
      <c r="D125" s="36" t="str">
        <f>IF(C125&gt;Inf.!$I$10,"",VLOOKUP(A125,Q1.SL!B:F,2,FALSE))</f>
        <v/>
      </c>
      <c r="E125" s="36" t="str">
        <f>IF(C125&gt;Inf.!$I$10,"",VLOOKUP(A125,Q1.SL!B:F,3,FALSE))</f>
        <v/>
      </c>
      <c r="F125" s="20" t="str">
        <f>IF(C125&gt;Inf.!$I$10,"",VLOOKUP(A125,Q1.SL!B:F,4,FALSE))</f>
        <v/>
      </c>
      <c r="G125" s="20" t="str">
        <f>IF(C125&gt;Inf.!$I$10,"",VLOOKUP(A125,Q1.SL!B:F,5,FALSE))</f>
        <v/>
      </c>
      <c r="H125" s="126"/>
      <c r="I125" s="126"/>
      <c r="J125" s="51"/>
      <c r="K125" s="126"/>
      <c r="L125" s="12" t="str">
        <f>IFERROR(IF(C125&gt;Inf.!$I$10,"",I125),"")</f>
        <v/>
      </c>
      <c r="M125" s="8" t="str">
        <f>IFERROR(IF(Inf.!$C$10="Onsight",IF(L125="TOP",10^7+(10-J125)+(3-K125)*10,L125*10^5+(3-K125)*10),IF(L125="TOP",10^7+(3-K125)*10,L125*10^5+(3-K125)*10)),"")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IFERROR(N125*100+Rec.!I118,"")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IF(Rec.!H119&gt;0,COUNT(Rec.!H$2:H119),"")</f>
        <v/>
      </c>
      <c r="D126" s="36" t="str">
        <f>IF(C126&gt;Inf.!$I$10,"",VLOOKUP(A126,Q1.SL!B:F,2,FALSE))</f>
        <v/>
      </c>
      <c r="E126" s="36" t="str">
        <f>IF(C126&gt;Inf.!$I$10,"",VLOOKUP(A126,Q1.SL!B:F,3,FALSE))</f>
        <v/>
      </c>
      <c r="F126" s="20" t="str">
        <f>IF(C126&gt;Inf.!$I$10,"",VLOOKUP(A126,Q1.SL!B:F,4,FALSE))</f>
        <v/>
      </c>
      <c r="G126" s="20" t="str">
        <f>IF(C126&gt;Inf.!$I$10,"",VLOOKUP(A126,Q1.SL!B:F,5,FALSE))</f>
        <v/>
      </c>
      <c r="H126" s="126"/>
      <c r="I126" s="126"/>
      <c r="J126" s="51"/>
      <c r="K126" s="126"/>
      <c r="L126" s="12" t="str">
        <f>IFERROR(IF(C126&gt;Inf.!$I$10,"",I126),"")</f>
        <v/>
      </c>
      <c r="M126" s="8" t="str">
        <f>IFERROR(IF(Inf.!$C$10="Onsight",IF(L126="TOP",10^7+(10-J126)+(3-K126)*10,L126*10^5+(3-K126)*10),IF(L126="TOP",10^7+(3-K126)*10,L126*10^5+(3-K126)*10)),"")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IFERROR(N126*100+Rec.!I119,"")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IF(Rec.!H120&gt;0,COUNT(Rec.!H$2:H120),"")</f>
        <v/>
      </c>
      <c r="D127" s="36" t="str">
        <f>IF(C127&gt;Inf.!$I$10,"",VLOOKUP(A127,Q1.SL!B:F,2,FALSE))</f>
        <v/>
      </c>
      <c r="E127" s="36" t="str">
        <f>IF(C127&gt;Inf.!$I$10,"",VLOOKUP(A127,Q1.SL!B:F,3,FALSE))</f>
        <v/>
      </c>
      <c r="F127" s="20" t="str">
        <f>IF(C127&gt;Inf.!$I$10,"",VLOOKUP(A127,Q1.SL!B:F,4,FALSE))</f>
        <v/>
      </c>
      <c r="G127" s="20" t="str">
        <f>IF(C127&gt;Inf.!$I$10,"",VLOOKUP(A127,Q1.SL!B:F,5,FALSE))</f>
        <v/>
      </c>
      <c r="H127" s="126"/>
      <c r="I127" s="126"/>
      <c r="J127" s="51"/>
      <c r="K127" s="126"/>
      <c r="L127" s="12" t="str">
        <f>IFERROR(IF(C127&gt;Inf.!$I$10,"",I127),"")</f>
        <v/>
      </c>
      <c r="M127" s="8" t="str">
        <f>IFERROR(IF(Inf.!$C$10="Onsight",IF(L127="TOP",10^7+(10-J127)+(3-K127)*10,L127*10^5+(3-K127)*10),IF(L127="TOP",10^7+(3-K127)*10,L127*10^5+(3-K127)*10)),"")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IFERROR(N127*100+Rec.!I120,"")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IF(Rec.!H121&gt;0,COUNT(Rec.!H$2:H121),"")</f>
        <v/>
      </c>
      <c r="D128" s="36" t="str">
        <f>IF(C128&gt;Inf.!$I$10,"",VLOOKUP(A128,Q1.SL!B:F,2,FALSE))</f>
        <v/>
      </c>
      <c r="E128" s="36" t="str">
        <f>IF(C128&gt;Inf.!$I$10,"",VLOOKUP(A128,Q1.SL!B:F,3,FALSE))</f>
        <v/>
      </c>
      <c r="F128" s="20" t="str">
        <f>IF(C128&gt;Inf.!$I$10,"",VLOOKUP(A128,Q1.SL!B:F,4,FALSE))</f>
        <v/>
      </c>
      <c r="G128" s="20" t="str">
        <f>IF(C128&gt;Inf.!$I$10,"",VLOOKUP(A128,Q1.SL!B:F,5,FALSE))</f>
        <v/>
      </c>
      <c r="H128" s="126"/>
      <c r="I128" s="126"/>
      <c r="J128" s="51"/>
      <c r="K128" s="126"/>
      <c r="L128" s="12" t="str">
        <f>IFERROR(IF(C128&gt;Inf.!$I$10,"",I128),"")</f>
        <v/>
      </c>
      <c r="M128" s="8" t="str">
        <f>IFERROR(IF(Inf.!$C$10="Onsight",IF(L128="TOP",10^7+(10-J128)+(3-K128)*10,L128*10^5+(3-K128)*10),IF(L128="TOP",10^7+(3-K128)*10,L128*10^5+(3-K128)*10)),"")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IFERROR(N128*100+Rec.!I121,"")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IF(Rec.!H122&gt;0,COUNT(Rec.!H$2:H122),"")</f>
        <v/>
      </c>
      <c r="D129" s="36" t="str">
        <f>IF(C129&gt;Inf.!$I$10,"",VLOOKUP(A129,Q1.SL!B:F,2,FALSE))</f>
        <v/>
      </c>
      <c r="E129" s="36" t="str">
        <f>IF(C129&gt;Inf.!$I$10,"",VLOOKUP(A129,Q1.SL!B:F,3,FALSE))</f>
        <v/>
      </c>
      <c r="F129" s="20" t="str">
        <f>IF(C129&gt;Inf.!$I$10,"",VLOOKUP(A129,Q1.SL!B:F,4,FALSE))</f>
        <v/>
      </c>
      <c r="G129" s="20" t="str">
        <f>IF(C129&gt;Inf.!$I$10,"",VLOOKUP(A129,Q1.SL!B:F,5,FALSE))</f>
        <v/>
      </c>
      <c r="H129" s="126"/>
      <c r="I129" s="126"/>
      <c r="J129" s="51"/>
      <c r="K129" s="126"/>
      <c r="L129" s="12" t="str">
        <f>IFERROR(IF(C129&gt;Inf.!$I$10,"",I129),"")</f>
        <v/>
      </c>
      <c r="M129" s="8" t="str">
        <f>IFERROR(IF(Inf.!$C$10="Onsight",IF(L129="TOP",10^7+(10-J129)+(3-K129)*10,L129*10^5+(3-K129)*10),IF(L129="TOP",10^7+(3-K129)*10,L129*10^5+(3-K129)*10)),"")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IFERROR(N129*100+Rec.!I122,"")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IF(Rec.!H123&gt;0,COUNT(Rec.!H$2:H123),"")</f>
        <v/>
      </c>
      <c r="D130" s="36" t="str">
        <f>IF(C130&gt;Inf.!$I$10,"",VLOOKUP(A130,Q1.SL!B:F,2,FALSE))</f>
        <v/>
      </c>
      <c r="E130" s="36" t="str">
        <f>IF(C130&gt;Inf.!$I$10,"",VLOOKUP(A130,Q1.SL!B:F,3,FALSE))</f>
        <v/>
      </c>
      <c r="F130" s="20" t="str">
        <f>IF(C130&gt;Inf.!$I$10,"",VLOOKUP(A130,Q1.SL!B:F,4,FALSE))</f>
        <v/>
      </c>
      <c r="G130" s="20" t="str">
        <f>IF(C130&gt;Inf.!$I$10,"",VLOOKUP(A130,Q1.SL!B:F,5,FALSE))</f>
        <v/>
      </c>
      <c r="H130" s="126"/>
      <c r="I130" s="126"/>
      <c r="J130" s="51"/>
      <c r="K130" s="126"/>
      <c r="L130" s="12" t="str">
        <f>IFERROR(IF(C130&gt;Inf.!$I$10,"",I130),"")</f>
        <v/>
      </c>
      <c r="M130" s="8" t="str">
        <f>IFERROR(IF(Inf.!$C$10="Onsight",IF(L130="TOP",10^7+(10-J130)+(3-K130)*10,L130*10^5+(3-K130)*10),IF(L130="TOP",10^7+(3-K130)*10,L130*10^5+(3-K130)*10)),"")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IFERROR(N130*100+Rec.!I123,"")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IF(Rec.!H124&gt;0,COUNT(Rec.!H$2:H124),"")</f>
        <v/>
      </c>
      <c r="D131" s="36" t="str">
        <f>IF(C131&gt;Inf.!$I$10,"",VLOOKUP(A131,Q1.SL!B:F,2,FALSE))</f>
        <v/>
      </c>
      <c r="E131" s="36" t="str">
        <f>IF(C131&gt;Inf.!$I$10,"",VLOOKUP(A131,Q1.SL!B:F,3,FALSE))</f>
        <v/>
      </c>
      <c r="F131" s="20" t="str">
        <f>IF(C131&gt;Inf.!$I$10,"",VLOOKUP(A131,Q1.SL!B:F,4,FALSE))</f>
        <v/>
      </c>
      <c r="G131" s="20" t="str">
        <f>IF(C131&gt;Inf.!$I$10,"",VLOOKUP(A131,Q1.SL!B:F,5,FALSE))</f>
        <v/>
      </c>
      <c r="H131" s="126"/>
      <c r="I131" s="126"/>
      <c r="J131" s="51"/>
      <c r="K131" s="126"/>
      <c r="L131" s="12" t="str">
        <f>IFERROR(IF(C131&gt;Inf.!$I$10,"",I131),"")</f>
        <v/>
      </c>
      <c r="M131" s="8" t="str">
        <f>IFERROR(IF(Inf.!$C$10="Onsight",IF(L131="TOP",10^7+(10-J131)+(3-K131)*10,L131*10^5+(3-K131)*10),IF(L131="TOP",10^7+(3-K131)*10,L131*10^5+(3-K131)*10)),"")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IFERROR(N131*100+Rec.!I124,"")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IF(Rec.!H125&gt;0,COUNT(Rec.!H$2:H125),"")</f>
        <v/>
      </c>
      <c r="D132" s="36" t="str">
        <f>IF(C132&gt;Inf.!$I$10,"",VLOOKUP(A132,Q1.SL!B:F,2,FALSE))</f>
        <v/>
      </c>
      <c r="E132" s="36" t="str">
        <f>IF(C132&gt;Inf.!$I$10,"",VLOOKUP(A132,Q1.SL!B:F,3,FALSE))</f>
        <v/>
      </c>
      <c r="F132" s="20" t="str">
        <f>IF(C132&gt;Inf.!$I$10,"",VLOOKUP(A132,Q1.SL!B:F,4,FALSE))</f>
        <v/>
      </c>
      <c r="G132" s="20" t="str">
        <f>IF(C132&gt;Inf.!$I$10,"",VLOOKUP(A132,Q1.SL!B:F,5,FALSE))</f>
        <v/>
      </c>
      <c r="H132" s="126"/>
      <c r="I132" s="126"/>
      <c r="J132" s="51"/>
      <c r="K132" s="126"/>
      <c r="L132" s="12" t="str">
        <f>IFERROR(IF(C132&gt;Inf.!$I$10,"",I132),"")</f>
        <v/>
      </c>
      <c r="M132" s="8" t="str">
        <f>IFERROR(IF(Inf.!$C$10="Onsight",IF(L132="TOP",10^7+(10-J132)+(3-K132)*10,L132*10^5+(3-K132)*10),IF(L132="TOP",10^7+(3-K132)*10,L132*10^5+(3-K132)*10)),"")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IFERROR(N132*100+Rec.!I125,"")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IF(Rec.!H126&gt;0,COUNT(Rec.!H$2:H126),"")</f>
        <v/>
      </c>
      <c r="D133" s="36" t="str">
        <f>IF(C133&gt;Inf.!$I$10,"",VLOOKUP(A133,Q1.SL!B:F,2,FALSE))</f>
        <v/>
      </c>
      <c r="E133" s="36" t="str">
        <f>IF(C133&gt;Inf.!$I$10,"",VLOOKUP(A133,Q1.SL!B:F,3,FALSE))</f>
        <v/>
      </c>
      <c r="F133" s="20" t="str">
        <f>IF(C133&gt;Inf.!$I$10,"",VLOOKUP(A133,Q1.SL!B:F,4,FALSE))</f>
        <v/>
      </c>
      <c r="G133" s="20" t="str">
        <f>IF(C133&gt;Inf.!$I$10,"",VLOOKUP(A133,Q1.SL!B:F,5,FALSE))</f>
        <v/>
      </c>
      <c r="H133" s="126"/>
      <c r="I133" s="126"/>
      <c r="J133" s="51"/>
      <c r="K133" s="126"/>
      <c r="L133" s="12" t="str">
        <f>IFERROR(IF(C133&gt;Inf.!$I$10,"",I133),"")</f>
        <v/>
      </c>
      <c r="M133" s="8" t="str">
        <f>IFERROR(IF(Inf.!$C$10="Onsight",IF(L133="TOP",10^7+(10-J133)+(3-K133)*10,L133*10^5+(3-K133)*10),IF(L133="TOP",10^7+(3-K133)*10,L133*10^5+(3-K133)*10)),"")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IFERROR(N133*100+Rec.!I126,"")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IF(Rec.!H127&gt;0,COUNT(Rec.!H$2:H127),"")</f>
        <v/>
      </c>
      <c r="D134" s="36" t="str">
        <f>IF(C134&gt;Inf.!$I$10,"",VLOOKUP(A134,Q1.SL!B:F,2,FALSE))</f>
        <v/>
      </c>
      <c r="E134" s="36" t="str">
        <f>IF(C134&gt;Inf.!$I$10,"",VLOOKUP(A134,Q1.SL!B:F,3,FALSE))</f>
        <v/>
      </c>
      <c r="F134" s="20" t="str">
        <f>IF(C134&gt;Inf.!$I$10,"",VLOOKUP(A134,Q1.SL!B:F,4,FALSE))</f>
        <v/>
      </c>
      <c r="G134" s="20" t="str">
        <f>IF(C134&gt;Inf.!$I$10,"",VLOOKUP(A134,Q1.SL!B:F,5,FALSE))</f>
        <v/>
      </c>
      <c r="H134" s="126"/>
      <c r="I134" s="126"/>
      <c r="J134" s="51"/>
      <c r="K134" s="126"/>
      <c r="L134" s="12" t="str">
        <f>IFERROR(IF(C134&gt;Inf.!$I$10,"",I134),"")</f>
        <v/>
      </c>
      <c r="M134" s="8" t="str">
        <f>IFERROR(IF(Inf.!$C$10="Onsight",IF(L134="TOP",10^7+(10-J134)+(3-K134)*10,L134*10^5+(3-K134)*10),IF(L134="TOP",10^7+(3-K134)*10,L134*10^5+(3-K134)*10)),"")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IFERROR(N134*100+Rec.!I127,"")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IF(Rec.!H128&gt;0,COUNT(Rec.!H$2:H128),"")</f>
        <v/>
      </c>
      <c r="D135" s="36" t="str">
        <f>IF(C135&gt;Inf.!$I$10,"",VLOOKUP(A135,Q1.SL!B:F,2,FALSE))</f>
        <v/>
      </c>
      <c r="E135" s="36" t="str">
        <f>IF(C135&gt;Inf.!$I$10,"",VLOOKUP(A135,Q1.SL!B:F,3,FALSE))</f>
        <v/>
      </c>
      <c r="F135" s="20" t="str">
        <f>IF(C135&gt;Inf.!$I$10,"",VLOOKUP(A135,Q1.SL!B:F,4,FALSE))</f>
        <v/>
      </c>
      <c r="G135" s="20" t="str">
        <f>IF(C135&gt;Inf.!$I$10,"",VLOOKUP(A135,Q1.SL!B:F,5,FALSE))</f>
        <v/>
      </c>
      <c r="H135" s="126"/>
      <c r="I135" s="126"/>
      <c r="J135" s="51"/>
      <c r="K135" s="126"/>
      <c r="L135" s="12" t="str">
        <f>IFERROR(IF(C135&gt;Inf.!$I$10,"",I135),"")</f>
        <v/>
      </c>
      <c r="M135" s="8" t="str">
        <f>IFERROR(IF(Inf.!$C$10="Onsight",IF(L135="TOP",10^7+(10-J135)+(3-K135)*10,L135*10^5+(3-K135)*10),IF(L135="TOP",10^7+(3-K135)*10,L135*10^5+(3-K135)*10)),"")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IFERROR(N135*100+Rec.!I128,"")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IF(Rec.!H129&gt;0,COUNT(Rec.!H$2:H129),"")</f>
        <v/>
      </c>
      <c r="D136" s="36" t="str">
        <f>IF(C136&gt;Inf.!$I$10,"",VLOOKUP(A136,Q1.SL!B:F,2,FALSE))</f>
        <v/>
      </c>
      <c r="E136" s="36" t="str">
        <f>IF(C136&gt;Inf.!$I$10,"",VLOOKUP(A136,Q1.SL!B:F,3,FALSE))</f>
        <v/>
      </c>
      <c r="F136" s="20" t="str">
        <f>IF(C136&gt;Inf.!$I$10,"",VLOOKUP(A136,Q1.SL!B:F,4,FALSE))</f>
        <v/>
      </c>
      <c r="G136" s="20" t="str">
        <f>IF(C136&gt;Inf.!$I$10,"",VLOOKUP(A136,Q1.SL!B:F,5,FALSE))</f>
        <v/>
      </c>
      <c r="H136" s="126"/>
      <c r="I136" s="126"/>
      <c r="J136" s="51"/>
      <c r="K136" s="126"/>
      <c r="L136" s="12" t="str">
        <f>IFERROR(IF(C136&gt;Inf.!$I$10,"",I136),"")</f>
        <v/>
      </c>
      <c r="M136" s="8" t="str">
        <f>IFERROR(IF(Inf.!$C$10="Onsight",IF(L136="TOP",10^7+(10-J136)+(3-K136)*10,L136*10^5+(3-K136)*10),IF(L136="TOP",10^7+(3-K136)*10,L136*10^5+(3-K136)*10)),"")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IFERROR(N136*100+Rec.!I129,"")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t="shared" ref="B137:B200" si="8">P137</f>
        <v/>
      </c>
      <c r="C137" s="20" t="str">
        <f>IF(Rec.!H130&gt;0,COUNT(Rec.!H$2:H130),"")</f>
        <v/>
      </c>
      <c r="D137" s="36" t="str">
        <f>IF(C137&gt;Inf.!$I$10,"",VLOOKUP(A137,Q1.SL!B:F,2,FALSE))</f>
        <v/>
      </c>
      <c r="E137" s="36" t="str">
        <f>IF(C137&gt;Inf.!$I$10,"",VLOOKUP(A137,Q1.SL!B:F,3,FALSE))</f>
        <v/>
      </c>
      <c r="F137" s="20" t="str">
        <f>IF(C137&gt;Inf.!$I$10,"",VLOOKUP(A137,Q1.SL!B:F,4,FALSE))</f>
        <v/>
      </c>
      <c r="G137" s="20" t="str">
        <f>IF(C137&gt;Inf.!$I$10,"",VLOOKUP(A137,Q1.SL!B:F,5,FALSE))</f>
        <v/>
      </c>
      <c r="H137" s="126"/>
      <c r="I137" s="126"/>
      <c r="J137" s="51"/>
      <c r="K137" s="126"/>
      <c r="L137" s="12" t="str">
        <f>IFERROR(IF(C137&gt;Inf.!$I$10,"",I137),"")</f>
        <v/>
      </c>
      <c r="M137" s="8" t="str">
        <f>IFERROR(IF(Inf.!$C$10="Onsight",IF(L137="TOP",10^7+(10-J137)+(3-K137)*10,L137*10^5+(3-K137)*10),IF(L137="TOP",10^7+(3-K137)*10,L137*10^5+(3-K137)*10)),"")</f>
        <v/>
      </c>
      <c r="N137" s="8" t="str">
        <f t="shared" ref="N137:N200" si="9">IFERROR(RANK(M137,M:M,0),"")</f>
        <v/>
      </c>
      <c r="O137" s="8" t="str">
        <f>IFERROR(N137*100+Rec.!I130,"")</f>
        <v/>
      </c>
      <c r="P137" s="8" t="str">
        <f t="shared" ref="P137:P200" si="10">IFERROR(RANK(O137,O:O,1),"")</f>
        <v/>
      </c>
    </row>
    <row r="138" spans="1:16" ht="21.95" customHeight="1">
      <c r="A138" s="8" t="str">
        <f t="shared" ref="A138:A201" si="11">IFERROR(IF((C138+ROUNDUP(MAX(C:C)/2,0))&gt;MAX(C:C),C138-ROUNDUP(MAX(C:C)/2,0)+IF(MOD(MAX(C:C),2)=0,0,1),C138+ROUNDUP(MAX(C:C)/2,0)),"")</f>
        <v/>
      </c>
      <c r="B138" s="8" t="str">
        <f t="shared" si="8"/>
        <v/>
      </c>
      <c r="C138" s="20" t="str">
        <f>IF(Rec.!H131&gt;0,COUNT(Rec.!H$2:H131),"")</f>
        <v/>
      </c>
      <c r="D138" s="36" t="str">
        <f>IF(C138&gt;Inf.!$I$10,"",VLOOKUP(A138,Q1.SL!B:F,2,FALSE))</f>
        <v/>
      </c>
      <c r="E138" s="36" t="str">
        <f>IF(C138&gt;Inf.!$I$10,"",VLOOKUP(A138,Q1.SL!B:F,3,FALSE))</f>
        <v/>
      </c>
      <c r="F138" s="20" t="str">
        <f>IF(C138&gt;Inf.!$I$10,"",VLOOKUP(A138,Q1.SL!B:F,4,FALSE))</f>
        <v/>
      </c>
      <c r="G138" s="20" t="str">
        <f>IF(C138&gt;Inf.!$I$10,"",VLOOKUP(A138,Q1.SL!B:F,5,FALSE))</f>
        <v/>
      </c>
      <c r="H138" s="126"/>
      <c r="I138" s="126"/>
      <c r="J138" s="51"/>
      <c r="K138" s="126"/>
      <c r="L138" s="12" t="str">
        <f>IFERROR(IF(C138&gt;Inf.!$I$10,"",I138),"")</f>
        <v/>
      </c>
      <c r="M138" s="8" t="str">
        <f>IFERROR(IF(Inf.!$C$10="Onsight",IF(L138="TOP",10^7+(10-J138)+(3-K138)*10,L138*10^5+(3-K138)*10),IF(L138="TOP",10^7+(3-K138)*10,L138*10^5+(3-K138)*10)),"")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IFERROR(N138*100+Rec.!I131,"")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IF(Rec.!H132&gt;0,COUNT(Rec.!H$2:H132),"")</f>
        <v/>
      </c>
      <c r="D139" s="36" t="str">
        <f>IF(C139&gt;Inf.!$I$10,"",VLOOKUP(A139,Q1.SL!B:F,2,FALSE))</f>
        <v/>
      </c>
      <c r="E139" s="36" t="str">
        <f>IF(C139&gt;Inf.!$I$10,"",VLOOKUP(A139,Q1.SL!B:F,3,FALSE))</f>
        <v/>
      </c>
      <c r="F139" s="20" t="str">
        <f>IF(C139&gt;Inf.!$I$10,"",VLOOKUP(A139,Q1.SL!B:F,4,FALSE))</f>
        <v/>
      </c>
      <c r="G139" s="20" t="str">
        <f>IF(C139&gt;Inf.!$I$10,"",VLOOKUP(A139,Q1.SL!B:F,5,FALSE))</f>
        <v/>
      </c>
      <c r="H139" s="126"/>
      <c r="I139" s="126"/>
      <c r="J139" s="51"/>
      <c r="K139" s="126"/>
      <c r="L139" s="12" t="str">
        <f>IFERROR(IF(C139&gt;Inf.!$I$10,"",I139),"")</f>
        <v/>
      </c>
      <c r="M139" s="8" t="str">
        <f>IFERROR(IF(Inf.!$C$10="Onsight",IF(L139="TOP",10^7+(10-J139)+(3-K139)*10,L139*10^5+(3-K139)*10),IF(L139="TOP",10^7+(3-K139)*10,L139*10^5+(3-K139)*10)),"")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IFERROR(N139*100+Rec.!I132,"")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IF(Rec.!H133&gt;0,COUNT(Rec.!H$2:H133),"")</f>
        <v/>
      </c>
      <c r="D140" s="36" t="str">
        <f>IF(C140&gt;Inf.!$I$10,"",VLOOKUP(A140,Q1.SL!B:F,2,FALSE))</f>
        <v/>
      </c>
      <c r="E140" s="36" t="str">
        <f>IF(C140&gt;Inf.!$I$10,"",VLOOKUP(A140,Q1.SL!B:F,3,FALSE))</f>
        <v/>
      </c>
      <c r="F140" s="20" t="str">
        <f>IF(C140&gt;Inf.!$I$10,"",VLOOKUP(A140,Q1.SL!B:F,4,FALSE))</f>
        <v/>
      </c>
      <c r="G140" s="20" t="str">
        <f>IF(C140&gt;Inf.!$I$10,"",VLOOKUP(A140,Q1.SL!B:F,5,FALSE))</f>
        <v/>
      </c>
      <c r="H140" s="126"/>
      <c r="I140" s="126"/>
      <c r="J140" s="51"/>
      <c r="K140" s="126"/>
      <c r="L140" s="12" t="str">
        <f>IFERROR(IF(C140&gt;Inf.!$I$10,"",I140),"")</f>
        <v/>
      </c>
      <c r="M140" s="8" t="str">
        <f>IFERROR(IF(Inf.!$C$10="Onsight",IF(L140="TOP",10^7+(10-J140)+(3-K140)*10,L140*10^5+(3-K140)*10),IF(L140="TOP",10^7+(3-K140)*10,L140*10^5+(3-K140)*10)),"")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IFERROR(N140*100+Rec.!I133,"")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IF(Rec.!H134&gt;0,COUNT(Rec.!H$2:H134),"")</f>
        <v/>
      </c>
      <c r="D141" s="36" t="str">
        <f>IF(C141&gt;Inf.!$I$10,"",VLOOKUP(A141,Q1.SL!B:F,2,FALSE))</f>
        <v/>
      </c>
      <c r="E141" s="36" t="str">
        <f>IF(C141&gt;Inf.!$I$10,"",VLOOKUP(A141,Q1.SL!B:F,3,FALSE))</f>
        <v/>
      </c>
      <c r="F141" s="20" t="str">
        <f>IF(C141&gt;Inf.!$I$10,"",VLOOKUP(A141,Q1.SL!B:F,4,FALSE))</f>
        <v/>
      </c>
      <c r="G141" s="20" t="str">
        <f>IF(C141&gt;Inf.!$I$10,"",VLOOKUP(A141,Q1.SL!B:F,5,FALSE))</f>
        <v/>
      </c>
      <c r="H141" s="126"/>
      <c r="I141" s="126"/>
      <c r="J141" s="51"/>
      <c r="K141" s="126"/>
      <c r="L141" s="12" t="str">
        <f>IFERROR(IF(C141&gt;Inf.!$I$10,"",I141),"")</f>
        <v/>
      </c>
      <c r="M141" s="8" t="str">
        <f>IFERROR(IF(Inf.!$C$10="Onsight",IF(L141="TOP",10^7+(10-J141)+(3-K141)*10,L141*10^5+(3-K141)*10),IF(L141="TOP",10^7+(3-K141)*10,L141*10^5+(3-K141)*10)),"")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IFERROR(N141*100+Rec.!I134,"")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IF(Rec.!H135&gt;0,COUNT(Rec.!H$2:H135),"")</f>
        <v/>
      </c>
      <c r="D142" s="36" t="str">
        <f>IF(C142&gt;Inf.!$I$10,"",VLOOKUP(A142,Q1.SL!B:F,2,FALSE))</f>
        <v/>
      </c>
      <c r="E142" s="36" t="str">
        <f>IF(C142&gt;Inf.!$I$10,"",VLOOKUP(A142,Q1.SL!B:F,3,FALSE))</f>
        <v/>
      </c>
      <c r="F142" s="20" t="str">
        <f>IF(C142&gt;Inf.!$I$10,"",VLOOKUP(A142,Q1.SL!B:F,4,FALSE))</f>
        <v/>
      </c>
      <c r="G142" s="20" t="str">
        <f>IF(C142&gt;Inf.!$I$10,"",VLOOKUP(A142,Q1.SL!B:F,5,FALSE))</f>
        <v/>
      </c>
      <c r="H142" s="126"/>
      <c r="I142" s="126"/>
      <c r="J142" s="51"/>
      <c r="K142" s="126"/>
      <c r="L142" s="12" t="str">
        <f>IFERROR(IF(C142&gt;Inf.!$I$10,"",I142),"")</f>
        <v/>
      </c>
      <c r="M142" s="8" t="str">
        <f>IFERROR(IF(Inf.!$C$10="Onsight",IF(L142="TOP",10^7+(10-J142)+(3-K142)*10,L142*10^5+(3-K142)*10),IF(L142="TOP",10^7+(3-K142)*10,L142*10^5+(3-K142)*10)),"")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IFERROR(N142*100+Rec.!I135,"")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IF(Rec.!H136&gt;0,COUNT(Rec.!H$2:H136),"")</f>
        <v/>
      </c>
      <c r="D143" s="36" t="str">
        <f>IF(C143&gt;Inf.!$I$10,"",VLOOKUP(A143,Q1.SL!B:F,2,FALSE))</f>
        <v/>
      </c>
      <c r="E143" s="36" t="str">
        <f>IF(C143&gt;Inf.!$I$10,"",VLOOKUP(A143,Q1.SL!B:F,3,FALSE))</f>
        <v/>
      </c>
      <c r="F143" s="20" t="str">
        <f>IF(C143&gt;Inf.!$I$10,"",VLOOKUP(A143,Q1.SL!B:F,4,FALSE))</f>
        <v/>
      </c>
      <c r="G143" s="20" t="str">
        <f>IF(C143&gt;Inf.!$I$10,"",VLOOKUP(A143,Q1.SL!B:F,5,FALSE))</f>
        <v/>
      </c>
      <c r="H143" s="126"/>
      <c r="I143" s="126"/>
      <c r="J143" s="51"/>
      <c r="K143" s="126"/>
      <c r="L143" s="12" t="str">
        <f>IFERROR(IF(C143&gt;Inf.!$I$10,"",I143),"")</f>
        <v/>
      </c>
      <c r="M143" s="8" t="str">
        <f>IFERROR(IF(Inf.!$C$10="Onsight",IF(L143="TOP",10^7+(10-J143)+(3-K143)*10,L143*10^5+(3-K143)*10),IF(L143="TOP",10^7+(3-K143)*10,L143*10^5+(3-K143)*10)),"")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IFERROR(N143*100+Rec.!I136,"")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IF(Rec.!H137&gt;0,COUNT(Rec.!H$2:H137),"")</f>
        <v/>
      </c>
      <c r="D144" s="36" t="str">
        <f>IF(C144&gt;Inf.!$I$10,"",VLOOKUP(A144,Q1.SL!B:F,2,FALSE))</f>
        <v/>
      </c>
      <c r="E144" s="36" t="str">
        <f>IF(C144&gt;Inf.!$I$10,"",VLOOKUP(A144,Q1.SL!B:F,3,FALSE))</f>
        <v/>
      </c>
      <c r="F144" s="20" t="str">
        <f>IF(C144&gt;Inf.!$I$10,"",VLOOKUP(A144,Q1.SL!B:F,4,FALSE))</f>
        <v/>
      </c>
      <c r="G144" s="20" t="str">
        <f>IF(C144&gt;Inf.!$I$10,"",VLOOKUP(A144,Q1.SL!B:F,5,FALSE))</f>
        <v/>
      </c>
      <c r="H144" s="126"/>
      <c r="I144" s="126"/>
      <c r="J144" s="51"/>
      <c r="K144" s="126"/>
      <c r="L144" s="12" t="str">
        <f>IFERROR(IF(C144&gt;Inf.!$I$10,"",I144),"")</f>
        <v/>
      </c>
      <c r="M144" s="8" t="str">
        <f>IFERROR(IF(Inf.!$C$10="Onsight",IF(L144="TOP",10^7+(10-J144)+(3-K144)*10,L144*10^5+(3-K144)*10),IF(L144="TOP",10^7+(3-K144)*10,L144*10^5+(3-K144)*10)),"")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IFERROR(N144*100+Rec.!I137,"")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IF(Rec.!H138&gt;0,COUNT(Rec.!H$2:H138),"")</f>
        <v/>
      </c>
      <c r="D145" s="36" t="str">
        <f>IF(C145&gt;Inf.!$I$10,"",VLOOKUP(A145,Q1.SL!B:F,2,FALSE))</f>
        <v/>
      </c>
      <c r="E145" s="36" t="str">
        <f>IF(C145&gt;Inf.!$I$10,"",VLOOKUP(A145,Q1.SL!B:F,3,FALSE))</f>
        <v/>
      </c>
      <c r="F145" s="20" t="str">
        <f>IF(C145&gt;Inf.!$I$10,"",VLOOKUP(A145,Q1.SL!B:F,4,FALSE))</f>
        <v/>
      </c>
      <c r="G145" s="20" t="str">
        <f>IF(C145&gt;Inf.!$I$10,"",VLOOKUP(A145,Q1.SL!B:F,5,FALSE))</f>
        <v/>
      </c>
      <c r="H145" s="126"/>
      <c r="I145" s="126"/>
      <c r="J145" s="51"/>
      <c r="K145" s="126"/>
      <c r="L145" s="12" t="str">
        <f>IFERROR(IF(C145&gt;Inf.!$I$10,"",I145),"")</f>
        <v/>
      </c>
      <c r="M145" s="8" t="str">
        <f>IFERROR(IF(Inf.!$C$10="Onsight",IF(L145="TOP",10^7+(10-J145)+(3-K145)*10,L145*10^5+(3-K145)*10),IF(L145="TOP",10^7+(3-K145)*10,L145*10^5+(3-K145)*10)),"")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IFERROR(N145*100+Rec.!I138,"")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IF(Rec.!H139&gt;0,COUNT(Rec.!H$2:H139),"")</f>
        <v/>
      </c>
      <c r="D146" s="36" t="str">
        <f>IF(C146&gt;Inf.!$I$10,"",VLOOKUP(A146,Q1.SL!B:F,2,FALSE))</f>
        <v/>
      </c>
      <c r="E146" s="36" t="str">
        <f>IF(C146&gt;Inf.!$I$10,"",VLOOKUP(A146,Q1.SL!B:F,3,FALSE))</f>
        <v/>
      </c>
      <c r="F146" s="20" t="str">
        <f>IF(C146&gt;Inf.!$I$10,"",VLOOKUP(A146,Q1.SL!B:F,4,FALSE))</f>
        <v/>
      </c>
      <c r="G146" s="20" t="str">
        <f>IF(C146&gt;Inf.!$I$10,"",VLOOKUP(A146,Q1.SL!B:F,5,FALSE))</f>
        <v/>
      </c>
      <c r="H146" s="126"/>
      <c r="I146" s="126"/>
      <c r="J146" s="51"/>
      <c r="K146" s="126"/>
      <c r="L146" s="12" t="str">
        <f>IFERROR(IF(C146&gt;Inf.!$I$10,"",I146),"")</f>
        <v/>
      </c>
      <c r="M146" s="8" t="str">
        <f>IFERROR(IF(Inf.!$C$10="Onsight",IF(L146="TOP",10^7+(10-J146)+(3-K146)*10,L146*10^5+(3-K146)*10),IF(L146="TOP",10^7+(3-K146)*10,L146*10^5+(3-K146)*10)),"")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IFERROR(N146*100+Rec.!I139,"")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IF(Rec.!H140&gt;0,COUNT(Rec.!H$2:H140),"")</f>
        <v/>
      </c>
      <c r="D147" s="36" t="str">
        <f>IF(C147&gt;Inf.!$I$10,"",VLOOKUP(A147,Q1.SL!B:F,2,FALSE))</f>
        <v/>
      </c>
      <c r="E147" s="36" t="str">
        <f>IF(C147&gt;Inf.!$I$10,"",VLOOKUP(A147,Q1.SL!B:F,3,FALSE))</f>
        <v/>
      </c>
      <c r="F147" s="20" t="str">
        <f>IF(C147&gt;Inf.!$I$10,"",VLOOKUP(A147,Q1.SL!B:F,4,FALSE))</f>
        <v/>
      </c>
      <c r="G147" s="20" t="str">
        <f>IF(C147&gt;Inf.!$I$10,"",VLOOKUP(A147,Q1.SL!B:F,5,FALSE))</f>
        <v/>
      </c>
      <c r="H147" s="126"/>
      <c r="I147" s="126"/>
      <c r="J147" s="51"/>
      <c r="K147" s="126"/>
      <c r="L147" s="12" t="str">
        <f>IFERROR(IF(C147&gt;Inf.!$I$10,"",I147),"")</f>
        <v/>
      </c>
      <c r="M147" s="8" t="str">
        <f>IFERROR(IF(Inf.!$C$10="Onsight",IF(L147="TOP",10^7+(10-J147)+(3-K147)*10,L147*10^5+(3-K147)*10),IF(L147="TOP",10^7+(3-K147)*10,L147*10^5+(3-K147)*10)),"")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IFERROR(N147*100+Rec.!I140,"")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IF(Rec.!H141&gt;0,COUNT(Rec.!H$2:H141),"")</f>
        <v/>
      </c>
      <c r="D148" s="36" t="str">
        <f>IF(C148&gt;Inf.!$I$10,"",VLOOKUP(A148,Q1.SL!B:F,2,FALSE))</f>
        <v/>
      </c>
      <c r="E148" s="36" t="str">
        <f>IF(C148&gt;Inf.!$I$10,"",VLOOKUP(A148,Q1.SL!B:F,3,FALSE))</f>
        <v/>
      </c>
      <c r="F148" s="20" t="str">
        <f>IF(C148&gt;Inf.!$I$10,"",VLOOKUP(A148,Q1.SL!B:F,4,FALSE))</f>
        <v/>
      </c>
      <c r="G148" s="20" t="str">
        <f>IF(C148&gt;Inf.!$I$10,"",VLOOKUP(A148,Q1.SL!B:F,5,FALSE))</f>
        <v/>
      </c>
      <c r="H148" s="126"/>
      <c r="I148" s="126"/>
      <c r="J148" s="51"/>
      <c r="K148" s="126"/>
      <c r="L148" s="12" t="str">
        <f>IFERROR(IF(C148&gt;Inf.!$I$10,"",I148),"")</f>
        <v/>
      </c>
      <c r="M148" s="8" t="str">
        <f>IFERROR(IF(Inf.!$C$10="Onsight",IF(L148="TOP",10^7+(10-J148)+(3-K148)*10,L148*10^5+(3-K148)*10),IF(L148="TOP",10^7+(3-K148)*10,L148*10^5+(3-K148)*10)),"")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IFERROR(N148*100+Rec.!I141,"")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IF(Rec.!H142&gt;0,COUNT(Rec.!H$2:H142),"")</f>
        <v/>
      </c>
      <c r="D149" s="36" t="str">
        <f>IF(C149&gt;Inf.!$I$10,"",VLOOKUP(A149,Q1.SL!B:F,2,FALSE))</f>
        <v/>
      </c>
      <c r="E149" s="36" t="str">
        <f>IF(C149&gt;Inf.!$I$10,"",VLOOKUP(A149,Q1.SL!B:F,3,FALSE))</f>
        <v/>
      </c>
      <c r="F149" s="20" t="str">
        <f>IF(C149&gt;Inf.!$I$10,"",VLOOKUP(A149,Q1.SL!B:F,4,FALSE))</f>
        <v/>
      </c>
      <c r="G149" s="20" t="str">
        <f>IF(C149&gt;Inf.!$I$10,"",VLOOKUP(A149,Q1.SL!B:F,5,FALSE))</f>
        <v/>
      </c>
      <c r="H149" s="126"/>
      <c r="I149" s="126"/>
      <c r="J149" s="51"/>
      <c r="K149" s="126"/>
      <c r="L149" s="12" t="str">
        <f>IFERROR(IF(C149&gt;Inf.!$I$10,"",I149),"")</f>
        <v/>
      </c>
      <c r="M149" s="8" t="str">
        <f>IFERROR(IF(Inf.!$C$10="Onsight",IF(L149="TOP",10^7+(10-J149)+(3-K149)*10,L149*10^5+(3-K149)*10),IF(L149="TOP",10^7+(3-K149)*10,L149*10^5+(3-K149)*10)),"")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IFERROR(N149*100+Rec.!I142,"")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IF(Rec.!H143&gt;0,COUNT(Rec.!H$2:H143),"")</f>
        <v/>
      </c>
      <c r="D150" s="36" t="str">
        <f>IF(C150&gt;Inf.!$I$10,"",VLOOKUP(A150,Q1.SL!B:F,2,FALSE))</f>
        <v/>
      </c>
      <c r="E150" s="36" t="str">
        <f>IF(C150&gt;Inf.!$I$10,"",VLOOKUP(A150,Q1.SL!B:F,3,FALSE))</f>
        <v/>
      </c>
      <c r="F150" s="20" t="str">
        <f>IF(C150&gt;Inf.!$I$10,"",VLOOKUP(A150,Q1.SL!B:F,4,FALSE))</f>
        <v/>
      </c>
      <c r="G150" s="20" t="str">
        <f>IF(C150&gt;Inf.!$I$10,"",VLOOKUP(A150,Q1.SL!B:F,5,FALSE))</f>
        <v/>
      </c>
      <c r="H150" s="126"/>
      <c r="I150" s="126"/>
      <c r="J150" s="51"/>
      <c r="K150" s="126"/>
      <c r="L150" s="12" t="str">
        <f>IFERROR(IF(C150&gt;Inf.!$I$10,"",I150),"")</f>
        <v/>
      </c>
      <c r="M150" s="8" t="str">
        <f>IFERROR(IF(Inf.!$C$10="Onsight",IF(L150="TOP",10^7+(10-J150)+(3-K150)*10,L150*10^5+(3-K150)*10),IF(L150="TOP",10^7+(3-K150)*10,L150*10^5+(3-K150)*10)),"")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IFERROR(N150*100+Rec.!I143,"")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IF(Rec.!H144&gt;0,COUNT(Rec.!H$2:H144),"")</f>
        <v/>
      </c>
      <c r="D151" s="36" t="str">
        <f>IF(C151&gt;Inf.!$I$10,"",VLOOKUP(A151,Q1.SL!B:F,2,FALSE))</f>
        <v/>
      </c>
      <c r="E151" s="36" t="str">
        <f>IF(C151&gt;Inf.!$I$10,"",VLOOKUP(A151,Q1.SL!B:F,3,FALSE))</f>
        <v/>
      </c>
      <c r="F151" s="20" t="str">
        <f>IF(C151&gt;Inf.!$I$10,"",VLOOKUP(A151,Q1.SL!B:F,4,FALSE))</f>
        <v/>
      </c>
      <c r="G151" s="20" t="str">
        <f>IF(C151&gt;Inf.!$I$10,"",VLOOKUP(A151,Q1.SL!B:F,5,FALSE))</f>
        <v/>
      </c>
      <c r="H151" s="126"/>
      <c r="I151" s="126"/>
      <c r="J151" s="51"/>
      <c r="K151" s="126"/>
      <c r="L151" s="12" t="str">
        <f>IFERROR(IF(C151&gt;Inf.!$I$10,"",I151),"")</f>
        <v/>
      </c>
      <c r="M151" s="8" t="str">
        <f>IFERROR(IF(Inf.!$C$10="Onsight",IF(L151="TOP",10^7+(10-J151)+(3-K151)*10,L151*10^5+(3-K151)*10),IF(L151="TOP",10^7+(3-K151)*10,L151*10^5+(3-K151)*10)),"")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IFERROR(N151*100+Rec.!I144,"")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IF(Rec.!H145&gt;0,COUNT(Rec.!H$2:H145),"")</f>
        <v/>
      </c>
      <c r="D152" s="36" t="str">
        <f>IF(C152&gt;Inf.!$I$10,"",VLOOKUP(A152,Q1.SL!B:F,2,FALSE))</f>
        <v/>
      </c>
      <c r="E152" s="36" t="str">
        <f>IF(C152&gt;Inf.!$I$10,"",VLOOKUP(A152,Q1.SL!B:F,3,FALSE))</f>
        <v/>
      </c>
      <c r="F152" s="20" t="str">
        <f>IF(C152&gt;Inf.!$I$10,"",VLOOKUP(A152,Q1.SL!B:F,4,FALSE))</f>
        <v/>
      </c>
      <c r="G152" s="20" t="str">
        <f>IF(C152&gt;Inf.!$I$10,"",VLOOKUP(A152,Q1.SL!B:F,5,FALSE))</f>
        <v/>
      </c>
      <c r="H152" s="126"/>
      <c r="I152" s="126"/>
      <c r="J152" s="51"/>
      <c r="K152" s="126"/>
      <c r="L152" s="12" t="str">
        <f>IFERROR(IF(C152&gt;Inf.!$I$10,"",I152),"")</f>
        <v/>
      </c>
      <c r="M152" s="8" t="str">
        <f>IFERROR(IF(Inf.!$C$10="Onsight",IF(L152="TOP",10^7+(10-J152)+(3-K152)*10,L152*10^5+(3-K152)*10),IF(L152="TOP",10^7+(3-K152)*10,L152*10^5+(3-K152)*10)),"")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IFERROR(N152*100+Rec.!I145,"")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IF(Rec.!H146&gt;0,COUNT(Rec.!H$2:H146),"")</f>
        <v/>
      </c>
      <c r="D153" s="36" t="str">
        <f>IF(C153&gt;Inf.!$I$10,"",VLOOKUP(A153,Q1.SL!B:F,2,FALSE))</f>
        <v/>
      </c>
      <c r="E153" s="36" t="str">
        <f>IF(C153&gt;Inf.!$I$10,"",VLOOKUP(A153,Q1.SL!B:F,3,FALSE))</f>
        <v/>
      </c>
      <c r="F153" s="20" t="str">
        <f>IF(C153&gt;Inf.!$I$10,"",VLOOKUP(A153,Q1.SL!B:F,4,FALSE))</f>
        <v/>
      </c>
      <c r="G153" s="20" t="str">
        <f>IF(C153&gt;Inf.!$I$10,"",VLOOKUP(A153,Q1.SL!B:F,5,FALSE))</f>
        <v/>
      </c>
      <c r="H153" s="126"/>
      <c r="I153" s="126"/>
      <c r="J153" s="51"/>
      <c r="K153" s="126"/>
      <c r="L153" s="12" t="str">
        <f>IFERROR(IF(C153&gt;Inf.!$I$10,"",I153),"")</f>
        <v/>
      </c>
      <c r="M153" s="8" t="str">
        <f>IFERROR(IF(Inf.!$C$10="Onsight",IF(L153="TOP",10^7+(10-J153)+(3-K153)*10,L153*10^5+(3-K153)*10),IF(L153="TOP",10^7+(3-K153)*10,L153*10^5+(3-K153)*10)),"")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IFERROR(N153*100+Rec.!I146,"")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IF(Rec.!H147&gt;0,COUNT(Rec.!H$2:H147),"")</f>
        <v/>
      </c>
      <c r="D154" s="36" t="str">
        <f>IF(C154&gt;Inf.!$I$10,"",VLOOKUP(A154,Q1.SL!B:F,2,FALSE))</f>
        <v/>
      </c>
      <c r="E154" s="36" t="str">
        <f>IF(C154&gt;Inf.!$I$10,"",VLOOKUP(A154,Q1.SL!B:F,3,FALSE))</f>
        <v/>
      </c>
      <c r="F154" s="20" t="str">
        <f>IF(C154&gt;Inf.!$I$10,"",VLOOKUP(A154,Q1.SL!B:F,4,FALSE))</f>
        <v/>
      </c>
      <c r="G154" s="20" t="str">
        <f>IF(C154&gt;Inf.!$I$10,"",VLOOKUP(A154,Q1.SL!B:F,5,FALSE))</f>
        <v/>
      </c>
      <c r="H154" s="126"/>
      <c r="I154" s="126"/>
      <c r="J154" s="51"/>
      <c r="K154" s="126"/>
      <c r="L154" s="12" t="str">
        <f>IFERROR(IF(C154&gt;Inf.!$I$10,"",I154),"")</f>
        <v/>
      </c>
      <c r="M154" s="8" t="str">
        <f>IFERROR(IF(Inf.!$C$10="Onsight",IF(L154="TOP",10^7+(10-J154)+(3-K154)*10,L154*10^5+(3-K154)*10),IF(L154="TOP",10^7+(3-K154)*10,L154*10^5+(3-K154)*10)),"")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IFERROR(N154*100+Rec.!I147,"")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IF(Rec.!H148&gt;0,COUNT(Rec.!H$2:H148),"")</f>
        <v/>
      </c>
      <c r="D155" s="36" t="str">
        <f>IF(C155&gt;Inf.!$I$10,"",VLOOKUP(A155,Q1.SL!B:F,2,FALSE))</f>
        <v/>
      </c>
      <c r="E155" s="36" t="str">
        <f>IF(C155&gt;Inf.!$I$10,"",VLOOKUP(A155,Q1.SL!B:F,3,FALSE))</f>
        <v/>
      </c>
      <c r="F155" s="20" t="str">
        <f>IF(C155&gt;Inf.!$I$10,"",VLOOKUP(A155,Q1.SL!B:F,4,FALSE))</f>
        <v/>
      </c>
      <c r="G155" s="20" t="str">
        <f>IF(C155&gt;Inf.!$I$10,"",VLOOKUP(A155,Q1.SL!B:F,5,FALSE))</f>
        <v/>
      </c>
      <c r="H155" s="126"/>
      <c r="I155" s="126"/>
      <c r="J155" s="51"/>
      <c r="K155" s="126"/>
      <c r="L155" s="12" t="str">
        <f>IFERROR(IF(C155&gt;Inf.!$I$10,"",I155),"")</f>
        <v/>
      </c>
      <c r="M155" s="8" t="str">
        <f>IFERROR(IF(Inf.!$C$10="Onsight",IF(L155="TOP",10^7+(10-J155)+(3-K155)*10,L155*10^5+(3-K155)*10),IF(L155="TOP",10^7+(3-K155)*10,L155*10^5+(3-K155)*10)),"")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IFERROR(N155*100+Rec.!I148,"")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IF(Rec.!H149&gt;0,COUNT(Rec.!H$2:H149),"")</f>
        <v/>
      </c>
      <c r="D156" s="36" t="str">
        <f>IF(C156&gt;Inf.!$I$10,"",VLOOKUP(A156,Q1.SL!B:F,2,FALSE))</f>
        <v/>
      </c>
      <c r="E156" s="36" t="str">
        <f>IF(C156&gt;Inf.!$I$10,"",VLOOKUP(A156,Q1.SL!B:F,3,FALSE))</f>
        <v/>
      </c>
      <c r="F156" s="20" t="str">
        <f>IF(C156&gt;Inf.!$I$10,"",VLOOKUP(A156,Q1.SL!B:F,4,FALSE))</f>
        <v/>
      </c>
      <c r="G156" s="20" t="str">
        <f>IF(C156&gt;Inf.!$I$10,"",VLOOKUP(A156,Q1.SL!B:F,5,FALSE))</f>
        <v/>
      </c>
      <c r="H156" s="126"/>
      <c r="I156" s="126"/>
      <c r="J156" s="51"/>
      <c r="K156" s="126"/>
      <c r="L156" s="12" t="str">
        <f>IFERROR(IF(C156&gt;Inf.!$I$10,"",I156),"")</f>
        <v/>
      </c>
      <c r="M156" s="8" t="str">
        <f>IFERROR(IF(Inf.!$C$10="Onsight",IF(L156="TOP",10^7+(10-J156)+(3-K156)*10,L156*10^5+(3-K156)*10),IF(L156="TOP",10^7+(3-K156)*10,L156*10^5+(3-K156)*10)),"")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IFERROR(N156*100+Rec.!I149,"")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IF(Rec.!H150&gt;0,COUNT(Rec.!H$2:H150),"")</f>
        <v/>
      </c>
      <c r="D157" s="36" t="str">
        <f>IF(C157&gt;Inf.!$I$10,"",VLOOKUP(A157,Q1.SL!B:F,2,FALSE))</f>
        <v/>
      </c>
      <c r="E157" s="36" t="str">
        <f>IF(C157&gt;Inf.!$I$10,"",VLOOKUP(A157,Q1.SL!B:F,3,FALSE))</f>
        <v/>
      </c>
      <c r="F157" s="20" t="str">
        <f>IF(C157&gt;Inf.!$I$10,"",VLOOKUP(A157,Q1.SL!B:F,4,FALSE))</f>
        <v/>
      </c>
      <c r="G157" s="20" t="str">
        <f>IF(C157&gt;Inf.!$I$10,"",VLOOKUP(A157,Q1.SL!B:F,5,FALSE))</f>
        <v/>
      </c>
      <c r="H157" s="126"/>
      <c r="I157" s="126"/>
      <c r="J157" s="51"/>
      <c r="K157" s="126"/>
      <c r="L157" s="12" t="str">
        <f>IFERROR(IF(C157&gt;Inf.!$I$10,"",I157),"")</f>
        <v/>
      </c>
      <c r="M157" s="8" t="str">
        <f>IFERROR(IF(Inf.!$C$10="Onsight",IF(L157="TOP",10^7+(10-J157)+(3-K157)*10,L157*10^5+(3-K157)*10),IF(L157="TOP",10^7+(3-K157)*10,L157*10^5+(3-K157)*10)),"")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IFERROR(N157*100+Rec.!I150,"")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IF(Rec.!H151&gt;0,COUNT(Rec.!H$2:H151),"")</f>
        <v/>
      </c>
      <c r="D158" s="36" t="str">
        <f>IF(C158&gt;Inf.!$I$10,"",VLOOKUP(A158,Q1.SL!B:F,2,FALSE))</f>
        <v/>
      </c>
      <c r="E158" s="36" t="str">
        <f>IF(C158&gt;Inf.!$I$10,"",VLOOKUP(A158,Q1.SL!B:F,3,FALSE))</f>
        <v/>
      </c>
      <c r="F158" s="20" t="str">
        <f>IF(C158&gt;Inf.!$I$10,"",VLOOKUP(A158,Q1.SL!B:F,4,FALSE))</f>
        <v/>
      </c>
      <c r="G158" s="20" t="str">
        <f>IF(C158&gt;Inf.!$I$10,"",VLOOKUP(A158,Q1.SL!B:F,5,FALSE))</f>
        <v/>
      </c>
      <c r="H158" s="126"/>
      <c r="I158" s="126"/>
      <c r="J158" s="51"/>
      <c r="K158" s="126"/>
      <c r="L158" s="12" t="str">
        <f>IFERROR(IF(C158&gt;Inf.!$I$10,"",I158),"")</f>
        <v/>
      </c>
      <c r="M158" s="8" t="str">
        <f>IFERROR(IF(Inf.!$C$10="Onsight",IF(L158="TOP",10^7+(10-J158)+(3-K158)*10,L158*10^5+(3-K158)*10),IF(L158="TOP",10^7+(3-K158)*10,L158*10^5+(3-K158)*10)),"")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IFERROR(N158*100+Rec.!I151,"")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IF(Rec.!H152&gt;0,COUNT(Rec.!H$2:H152),"")</f>
        <v/>
      </c>
      <c r="D159" s="36" t="str">
        <f>IF(C159&gt;Inf.!$I$10,"",VLOOKUP(A159,Q1.SL!B:F,2,FALSE))</f>
        <v/>
      </c>
      <c r="E159" s="36" t="str">
        <f>IF(C159&gt;Inf.!$I$10,"",VLOOKUP(A159,Q1.SL!B:F,3,FALSE))</f>
        <v/>
      </c>
      <c r="F159" s="20" t="str">
        <f>IF(C159&gt;Inf.!$I$10,"",VLOOKUP(A159,Q1.SL!B:F,4,FALSE))</f>
        <v/>
      </c>
      <c r="G159" s="20" t="str">
        <f>IF(C159&gt;Inf.!$I$10,"",VLOOKUP(A159,Q1.SL!B:F,5,FALSE))</f>
        <v/>
      </c>
      <c r="H159" s="126"/>
      <c r="I159" s="126"/>
      <c r="J159" s="51"/>
      <c r="K159" s="126"/>
      <c r="L159" s="12" t="str">
        <f>IFERROR(IF(C159&gt;Inf.!$I$10,"",I159),"")</f>
        <v/>
      </c>
      <c r="M159" s="8" t="str">
        <f>IFERROR(IF(Inf.!$C$10="Onsight",IF(L159="TOP",10^7+(10-J159)+(3-K159)*10,L159*10^5+(3-K159)*10),IF(L159="TOP",10^7+(3-K159)*10,L159*10^5+(3-K159)*10)),"")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IFERROR(N159*100+Rec.!I152,"")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IF(Rec.!H153&gt;0,COUNT(Rec.!H$2:H153),"")</f>
        <v/>
      </c>
      <c r="D160" s="36" t="str">
        <f>IF(C160&gt;Inf.!$I$10,"",VLOOKUP(A160,Q1.SL!B:F,2,FALSE))</f>
        <v/>
      </c>
      <c r="E160" s="36" t="str">
        <f>IF(C160&gt;Inf.!$I$10,"",VLOOKUP(A160,Q1.SL!B:F,3,FALSE))</f>
        <v/>
      </c>
      <c r="F160" s="20" t="str">
        <f>IF(C160&gt;Inf.!$I$10,"",VLOOKUP(A160,Q1.SL!B:F,4,FALSE))</f>
        <v/>
      </c>
      <c r="G160" s="20" t="str">
        <f>IF(C160&gt;Inf.!$I$10,"",VLOOKUP(A160,Q1.SL!B:F,5,FALSE))</f>
        <v/>
      </c>
      <c r="H160" s="126"/>
      <c r="I160" s="126"/>
      <c r="J160" s="51"/>
      <c r="K160" s="126"/>
      <c r="L160" s="12" t="str">
        <f>IFERROR(IF(C160&gt;Inf.!$I$10,"",I160),"")</f>
        <v/>
      </c>
      <c r="M160" s="8" t="str">
        <f>IFERROR(IF(Inf.!$C$10="Onsight",IF(L160="TOP",10^7+(10-J160)+(3-K160)*10,L160*10^5+(3-K160)*10),IF(L160="TOP",10^7+(3-K160)*10,L160*10^5+(3-K160)*10)),"")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IFERROR(N160*100+Rec.!I153,"")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IF(Rec.!H154&gt;0,COUNT(Rec.!H$2:H154),"")</f>
        <v/>
      </c>
      <c r="D161" s="36" t="str">
        <f>IF(C161&gt;Inf.!$I$10,"",VLOOKUP(A161,Q1.SL!B:F,2,FALSE))</f>
        <v/>
      </c>
      <c r="E161" s="36" t="str">
        <f>IF(C161&gt;Inf.!$I$10,"",VLOOKUP(A161,Q1.SL!B:F,3,FALSE))</f>
        <v/>
      </c>
      <c r="F161" s="20" t="str">
        <f>IF(C161&gt;Inf.!$I$10,"",VLOOKUP(A161,Q1.SL!B:F,4,FALSE))</f>
        <v/>
      </c>
      <c r="G161" s="20" t="str">
        <f>IF(C161&gt;Inf.!$I$10,"",VLOOKUP(A161,Q1.SL!B:F,5,FALSE))</f>
        <v/>
      </c>
      <c r="H161" s="126"/>
      <c r="I161" s="126"/>
      <c r="J161" s="51"/>
      <c r="K161" s="126"/>
      <c r="L161" s="12" t="str">
        <f>IFERROR(IF(C161&gt;Inf.!$I$10,"",I161),"")</f>
        <v/>
      </c>
      <c r="M161" s="8" t="str">
        <f>IFERROR(IF(Inf.!$C$10="Onsight",IF(L161="TOP",10^7+(10-J161)+(3-K161)*10,L161*10^5+(3-K161)*10),IF(L161="TOP",10^7+(3-K161)*10,L161*10^5+(3-K161)*10)),"")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IFERROR(N161*100+Rec.!I154,"")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IF(Rec.!H155&gt;0,COUNT(Rec.!H$2:H155),"")</f>
        <v/>
      </c>
      <c r="D162" s="36" t="str">
        <f>IF(C162&gt;Inf.!$I$10,"",VLOOKUP(A162,Q1.SL!B:F,2,FALSE))</f>
        <v/>
      </c>
      <c r="E162" s="36" t="str">
        <f>IF(C162&gt;Inf.!$I$10,"",VLOOKUP(A162,Q1.SL!B:F,3,FALSE))</f>
        <v/>
      </c>
      <c r="F162" s="20" t="str">
        <f>IF(C162&gt;Inf.!$I$10,"",VLOOKUP(A162,Q1.SL!B:F,4,FALSE))</f>
        <v/>
      </c>
      <c r="G162" s="20" t="str">
        <f>IF(C162&gt;Inf.!$I$10,"",VLOOKUP(A162,Q1.SL!B:F,5,FALSE))</f>
        <v/>
      </c>
      <c r="H162" s="126"/>
      <c r="I162" s="126"/>
      <c r="J162" s="51"/>
      <c r="K162" s="126"/>
      <c r="L162" s="12" t="str">
        <f>IFERROR(IF(C162&gt;Inf.!$I$10,"",I162),"")</f>
        <v/>
      </c>
      <c r="M162" s="8" t="str">
        <f>IFERROR(IF(Inf.!$C$10="Onsight",IF(L162="TOP",10^7+(10-J162)+(3-K162)*10,L162*10^5+(3-K162)*10),IF(L162="TOP",10^7+(3-K162)*10,L162*10^5+(3-K162)*10)),"")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IFERROR(N162*100+Rec.!I155,"")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IF(Rec.!H156&gt;0,COUNT(Rec.!H$2:H156),"")</f>
        <v/>
      </c>
      <c r="D163" s="36" t="str">
        <f>IF(C163&gt;Inf.!$I$10,"",VLOOKUP(A163,Q1.SL!B:F,2,FALSE))</f>
        <v/>
      </c>
      <c r="E163" s="36" t="str">
        <f>IF(C163&gt;Inf.!$I$10,"",VLOOKUP(A163,Q1.SL!B:F,3,FALSE))</f>
        <v/>
      </c>
      <c r="F163" s="20" t="str">
        <f>IF(C163&gt;Inf.!$I$10,"",VLOOKUP(A163,Q1.SL!B:F,4,FALSE))</f>
        <v/>
      </c>
      <c r="G163" s="20" t="str">
        <f>IF(C163&gt;Inf.!$I$10,"",VLOOKUP(A163,Q1.SL!B:F,5,FALSE))</f>
        <v/>
      </c>
      <c r="H163" s="126"/>
      <c r="I163" s="126"/>
      <c r="J163" s="51"/>
      <c r="K163" s="126"/>
      <c r="L163" s="12" t="str">
        <f>IFERROR(IF(C163&gt;Inf.!$I$10,"",I163),"")</f>
        <v/>
      </c>
      <c r="M163" s="8" t="str">
        <f>IFERROR(IF(Inf.!$C$10="Onsight",IF(L163="TOP",10^7+(10-J163)+(3-K163)*10,L163*10^5+(3-K163)*10),IF(L163="TOP",10^7+(3-K163)*10,L163*10^5+(3-K163)*10)),"")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IFERROR(N163*100+Rec.!I156,"")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IF(Rec.!H157&gt;0,COUNT(Rec.!H$2:H157),"")</f>
        <v/>
      </c>
      <c r="D164" s="36" t="str">
        <f>IF(C164&gt;Inf.!$I$10,"",VLOOKUP(A164,Q1.SL!B:F,2,FALSE))</f>
        <v/>
      </c>
      <c r="E164" s="36" t="str">
        <f>IF(C164&gt;Inf.!$I$10,"",VLOOKUP(A164,Q1.SL!B:F,3,FALSE))</f>
        <v/>
      </c>
      <c r="F164" s="20" t="str">
        <f>IF(C164&gt;Inf.!$I$10,"",VLOOKUP(A164,Q1.SL!B:F,4,FALSE))</f>
        <v/>
      </c>
      <c r="G164" s="20" t="str">
        <f>IF(C164&gt;Inf.!$I$10,"",VLOOKUP(A164,Q1.SL!B:F,5,FALSE))</f>
        <v/>
      </c>
      <c r="H164" s="126"/>
      <c r="I164" s="126"/>
      <c r="J164" s="51"/>
      <c r="K164" s="126"/>
      <c r="L164" s="12" t="str">
        <f>IFERROR(IF(C164&gt;Inf.!$I$10,"",I164),"")</f>
        <v/>
      </c>
      <c r="M164" s="8" t="str">
        <f>IFERROR(IF(Inf.!$C$10="Onsight",IF(L164="TOP",10^7+(10-J164)+(3-K164)*10,L164*10^5+(3-K164)*10),IF(L164="TOP",10^7+(3-K164)*10,L164*10^5+(3-K164)*10)),"")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IFERROR(N164*100+Rec.!I157,"")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IF(Rec.!H158&gt;0,COUNT(Rec.!H$2:H158),"")</f>
        <v/>
      </c>
      <c r="D165" s="36" t="str">
        <f>IF(C165&gt;Inf.!$I$10,"",VLOOKUP(A165,Q1.SL!B:F,2,FALSE))</f>
        <v/>
      </c>
      <c r="E165" s="36" t="str">
        <f>IF(C165&gt;Inf.!$I$10,"",VLOOKUP(A165,Q1.SL!B:F,3,FALSE))</f>
        <v/>
      </c>
      <c r="F165" s="20" t="str">
        <f>IF(C165&gt;Inf.!$I$10,"",VLOOKUP(A165,Q1.SL!B:F,4,FALSE))</f>
        <v/>
      </c>
      <c r="G165" s="20" t="str">
        <f>IF(C165&gt;Inf.!$I$10,"",VLOOKUP(A165,Q1.SL!B:F,5,FALSE))</f>
        <v/>
      </c>
      <c r="H165" s="126"/>
      <c r="I165" s="126"/>
      <c r="J165" s="51"/>
      <c r="K165" s="126"/>
      <c r="L165" s="12" t="str">
        <f>IFERROR(IF(C165&gt;Inf.!$I$10,"",I165),"")</f>
        <v/>
      </c>
      <c r="M165" s="8" t="str">
        <f>IFERROR(IF(Inf.!$C$10="Onsight",IF(L165="TOP",10^7+(10-J165)+(3-K165)*10,L165*10^5+(3-K165)*10),IF(L165="TOP",10^7+(3-K165)*10,L165*10^5+(3-K165)*10)),"")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IFERROR(N165*100+Rec.!I158,"")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IF(Rec.!H159&gt;0,COUNT(Rec.!H$2:H159),"")</f>
        <v/>
      </c>
      <c r="D166" s="36" t="str">
        <f>IF(C166&gt;Inf.!$I$10,"",VLOOKUP(A166,Q1.SL!B:F,2,FALSE))</f>
        <v/>
      </c>
      <c r="E166" s="36" t="str">
        <f>IF(C166&gt;Inf.!$I$10,"",VLOOKUP(A166,Q1.SL!B:F,3,FALSE))</f>
        <v/>
      </c>
      <c r="F166" s="20" t="str">
        <f>IF(C166&gt;Inf.!$I$10,"",VLOOKUP(A166,Q1.SL!B:F,4,FALSE))</f>
        <v/>
      </c>
      <c r="G166" s="20" t="str">
        <f>IF(C166&gt;Inf.!$I$10,"",VLOOKUP(A166,Q1.SL!B:F,5,FALSE))</f>
        <v/>
      </c>
      <c r="H166" s="126"/>
      <c r="I166" s="126"/>
      <c r="J166" s="51"/>
      <c r="K166" s="126"/>
      <c r="L166" s="12" t="str">
        <f>IFERROR(IF(C166&gt;Inf.!$I$10,"",I166),"")</f>
        <v/>
      </c>
      <c r="M166" s="8" t="str">
        <f>IFERROR(IF(Inf.!$C$10="Onsight",IF(L166="TOP",10^7+(10-J166)+(3-K166)*10,L166*10^5+(3-K166)*10),IF(L166="TOP",10^7+(3-K166)*10,L166*10^5+(3-K166)*10)),"")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IFERROR(N166*100+Rec.!I159,"")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IF(Rec.!H160&gt;0,COUNT(Rec.!H$2:H160),"")</f>
        <v/>
      </c>
      <c r="D167" s="36" t="str">
        <f>IF(C167&gt;Inf.!$I$10,"",VLOOKUP(A167,Q1.SL!B:F,2,FALSE))</f>
        <v/>
      </c>
      <c r="E167" s="36" t="str">
        <f>IF(C167&gt;Inf.!$I$10,"",VLOOKUP(A167,Q1.SL!B:F,3,FALSE))</f>
        <v/>
      </c>
      <c r="F167" s="20" t="str">
        <f>IF(C167&gt;Inf.!$I$10,"",VLOOKUP(A167,Q1.SL!B:F,4,FALSE))</f>
        <v/>
      </c>
      <c r="G167" s="20" t="str">
        <f>IF(C167&gt;Inf.!$I$10,"",VLOOKUP(A167,Q1.SL!B:F,5,FALSE))</f>
        <v/>
      </c>
      <c r="H167" s="126"/>
      <c r="I167" s="126"/>
      <c r="J167" s="51"/>
      <c r="K167" s="126"/>
      <c r="L167" s="12" t="str">
        <f>IFERROR(IF(C167&gt;Inf.!$I$10,"",I167),"")</f>
        <v/>
      </c>
      <c r="M167" s="8" t="str">
        <f>IFERROR(IF(Inf.!$C$10="Onsight",IF(L167="TOP",10^7+(10-J167)+(3-K167)*10,L167*10^5+(3-K167)*10),IF(L167="TOP",10^7+(3-K167)*10,L167*10^5+(3-K167)*10)),"")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IFERROR(N167*100+Rec.!I160,"")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IF(Rec.!H161&gt;0,COUNT(Rec.!H$2:H161),"")</f>
        <v/>
      </c>
      <c r="D168" s="36" t="str">
        <f>IF(C168&gt;Inf.!$I$10,"",VLOOKUP(A168,Q1.SL!B:F,2,FALSE))</f>
        <v/>
      </c>
      <c r="E168" s="36" t="str">
        <f>IF(C168&gt;Inf.!$I$10,"",VLOOKUP(A168,Q1.SL!B:F,3,FALSE))</f>
        <v/>
      </c>
      <c r="F168" s="20" t="str">
        <f>IF(C168&gt;Inf.!$I$10,"",VLOOKUP(A168,Q1.SL!B:F,4,FALSE))</f>
        <v/>
      </c>
      <c r="G168" s="20" t="str">
        <f>IF(C168&gt;Inf.!$I$10,"",VLOOKUP(A168,Q1.SL!B:F,5,FALSE))</f>
        <v/>
      </c>
      <c r="H168" s="126"/>
      <c r="I168" s="126"/>
      <c r="J168" s="51"/>
      <c r="K168" s="126"/>
      <c r="L168" s="12" t="str">
        <f>IFERROR(IF(C168&gt;Inf.!$I$10,"",I168),"")</f>
        <v/>
      </c>
      <c r="M168" s="8" t="str">
        <f>IFERROR(IF(Inf.!$C$10="Onsight",IF(L168="TOP",10^7+(10-J168)+(3-K168)*10,L168*10^5+(3-K168)*10),IF(L168="TOP",10^7+(3-K168)*10,L168*10^5+(3-K168)*10)),"")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IFERROR(N168*100+Rec.!I161,"")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IF(Rec.!H162&gt;0,COUNT(Rec.!H$2:H162),"")</f>
        <v/>
      </c>
      <c r="D169" s="36" t="str">
        <f>IF(C169&gt;Inf.!$I$10,"",VLOOKUP(A169,Q1.SL!B:F,2,FALSE))</f>
        <v/>
      </c>
      <c r="E169" s="36" t="str">
        <f>IF(C169&gt;Inf.!$I$10,"",VLOOKUP(A169,Q1.SL!B:F,3,FALSE))</f>
        <v/>
      </c>
      <c r="F169" s="20" t="str">
        <f>IF(C169&gt;Inf.!$I$10,"",VLOOKUP(A169,Q1.SL!B:F,4,FALSE))</f>
        <v/>
      </c>
      <c r="G169" s="20" t="str">
        <f>IF(C169&gt;Inf.!$I$10,"",VLOOKUP(A169,Q1.SL!B:F,5,FALSE))</f>
        <v/>
      </c>
      <c r="H169" s="126"/>
      <c r="I169" s="126"/>
      <c r="J169" s="51"/>
      <c r="K169" s="126"/>
      <c r="L169" s="12" t="str">
        <f>IFERROR(IF(C169&gt;Inf.!$I$10,"",I169),"")</f>
        <v/>
      </c>
      <c r="M169" s="8" t="str">
        <f>IFERROR(IF(Inf.!$C$10="Onsight",IF(L169="TOP",10^7+(10-J169)+(3-K169)*10,L169*10^5+(3-K169)*10),IF(L169="TOP",10^7+(3-K169)*10,L169*10^5+(3-K169)*10)),"")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IFERROR(N169*100+Rec.!I162,"")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IF(Rec.!H163&gt;0,COUNT(Rec.!H$2:H163),"")</f>
        <v/>
      </c>
      <c r="D170" s="36" t="str">
        <f>IF(C170&gt;Inf.!$I$10,"",VLOOKUP(A170,Q1.SL!B:F,2,FALSE))</f>
        <v/>
      </c>
      <c r="E170" s="36" t="str">
        <f>IF(C170&gt;Inf.!$I$10,"",VLOOKUP(A170,Q1.SL!B:F,3,FALSE))</f>
        <v/>
      </c>
      <c r="F170" s="20" t="str">
        <f>IF(C170&gt;Inf.!$I$10,"",VLOOKUP(A170,Q1.SL!B:F,4,FALSE))</f>
        <v/>
      </c>
      <c r="G170" s="20" t="str">
        <f>IF(C170&gt;Inf.!$I$10,"",VLOOKUP(A170,Q1.SL!B:F,5,FALSE))</f>
        <v/>
      </c>
      <c r="H170" s="126"/>
      <c r="I170" s="126"/>
      <c r="J170" s="51"/>
      <c r="K170" s="126"/>
      <c r="L170" s="12" t="str">
        <f>IFERROR(IF(C170&gt;Inf.!$I$10,"",I170),"")</f>
        <v/>
      </c>
      <c r="M170" s="8" t="str">
        <f>IFERROR(IF(Inf.!$C$10="Onsight",IF(L170="TOP",10^7+(10-J170)+(3-K170)*10,L170*10^5+(3-K170)*10),IF(L170="TOP",10^7+(3-K170)*10,L170*10^5+(3-K170)*10)),"")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IFERROR(N170*100+Rec.!I163,"")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IF(Rec.!H164&gt;0,COUNT(Rec.!H$2:H164),"")</f>
        <v/>
      </c>
      <c r="D171" s="36" t="str">
        <f>IF(C171&gt;Inf.!$I$10,"",VLOOKUP(A171,Q1.SL!B:F,2,FALSE))</f>
        <v/>
      </c>
      <c r="E171" s="36" t="str">
        <f>IF(C171&gt;Inf.!$I$10,"",VLOOKUP(A171,Q1.SL!B:F,3,FALSE))</f>
        <v/>
      </c>
      <c r="F171" s="20" t="str">
        <f>IF(C171&gt;Inf.!$I$10,"",VLOOKUP(A171,Q1.SL!B:F,4,FALSE))</f>
        <v/>
      </c>
      <c r="G171" s="20" t="str">
        <f>IF(C171&gt;Inf.!$I$10,"",VLOOKUP(A171,Q1.SL!B:F,5,FALSE))</f>
        <v/>
      </c>
      <c r="H171" s="126"/>
      <c r="I171" s="126"/>
      <c r="J171" s="51"/>
      <c r="K171" s="126"/>
      <c r="L171" s="12" t="str">
        <f>IFERROR(IF(C171&gt;Inf.!$I$10,"",I171),"")</f>
        <v/>
      </c>
      <c r="M171" s="8" t="str">
        <f>IFERROR(IF(Inf.!$C$10="Onsight",IF(L171="TOP",10^7+(10-J171)+(3-K171)*10,L171*10^5+(3-K171)*10),IF(L171="TOP",10^7+(3-K171)*10,L171*10^5+(3-K171)*10)),"")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IFERROR(N171*100+Rec.!I164,"")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IF(Rec.!H165&gt;0,COUNT(Rec.!H$2:H165),"")</f>
        <v/>
      </c>
      <c r="D172" s="36" t="str">
        <f>IF(C172&gt;Inf.!$I$10,"",VLOOKUP(A172,Q1.SL!B:F,2,FALSE))</f>
        <v/>
      </c>
      <c r="E172" s="36" t="str">
        <f>IF(C172&gt;Inf.!$I$10,"",VLOOKUP(A172,Q1.SL!B:F,3,FALSE))</f>
        <v/>
      </c>
      <c r="F172" s="20" t="str">
        <f>IF(C172&gt;Inf.!$I$10,"",VLOOKUP(A172,Q1.SL!B:F,4,FALSE))</f>
        <v/>
      </c>
      <c r="G172" s="20" t="str">
        <f>IF(C172&gt;Inf.!$I$10,"",VLOOKUP(A172,Q1.SL!B:F,5,FALSE))</f>
        <v/>
      </c>
      <c r="H172" s="126"/>
      <c r="I172" s="126"/>
      <c r="J172" s="51"/>
      <c r="K172" s="126"/>
      <c r="L172" s="12" t="str">
        <f>IFERROR(IF(C172&gt;Inf.!$I$10,"",I172),"")</f>
        <v/>
      </c>
      <c r="M172" s="8" t="str">
        <f>IFERROR(IF(Inf.!$C$10="Onsight",IF(L172="TOP",10^7+(10-J172)+(3-K172)*10,L172*10^5+(3-K172)*10),IF(L172="TOP",10^7+(3-K172)*10,L172*10^5+(3-K172)*10)),"")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IFERROR(N172*100+Rec.!I165,"")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IF(Rec.!H166&gt;0,COUNT(Rec.!H$2:H166),"")</f>
        <v/>
      </c>
      <c r="D173" s="36" t="str">
        <f>IF(C173&gt;Inf.!$I$10,"",VLOOKUP(A173,Q1.SL!B:F,2,FALSE))</f>
        <v/>
      </c>
      <c r="E173" s="36" t="str">
        <f>IF(C173&gt;Inf.!$I$10,"",VLOOKUP(A173,Q1.SL!B:F,3,FALSE))</f>
        <v/>
      </c>
      <c r="F173" s="20" t="str">
        <f>IF(C173&gt;Inf.!$I$10,"",VLOOKUP(A173,Q1.SL!B:F,4,FALSE))</f>
        <v/>
      </c>
      <c r="G173" s="20" t="str">
        <f>IF(C173&gt;Inf.!$I$10,"",VLOOKUP(A173,Q1.SL!B:F,5,FALSE))</f>
        <v/>
      </c>
      <c r="H173" s="126"/>
      <c r="I173" s="126"/>
      <c r="J173" s="51"/>
      <c r="K173" s="126"/>
      <c r="L173" s="12" t="str">
        <f>IFERROR(IF(C173&gt;Inf.!$I$10,"",I173),"")</f>
        <v/>
      </c>
      <c r="M173" s="8" t="str">
        <f>IFERROR(IF(Inf.!$C$10="Onsight",IF(L173="TOP",10^7+(10-J173)+(3-K173)*10,L173*10^5+(3-K173)*10),IF(L173="TOP",10^7+(3-K173)*10,L173*10^5+(3-K173)*10)),"")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IFERROR(N173*100+Rec.!I166,"")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IF(Rec.!H167&gt;0,COUNT(Rec.!H$2:H167),"")</f>
        <v/>
      </c>
      <c r="D174" s="36" t="str">
        <f>IF(C174&gt;Inf.!$I$10,"",VLOOKUP(A174,Q1.SL!B:F,2,FALSE))</f>
        <v/>
      </c>
      <c r="E174" s="36" t="str">
        <f>IF(C174&gt;Inf.!$I$10,"",VLOOKUP(A174,Q1.SL!B:F,3,FALSE))</f>
        <v/>
      </c>
      <c r="F174" s="20" t="str">
        <f>IF(C174&gt;Inf.!$I$10,"",VLOOKUP(A174,Q1.SL!B:F,4,FALSE))</f>
        <v/>
      </c>
      <c r="G174" s="20" t="str">
        <f>IF(C174&gt;Inf.!$I$10,"",VLOOKUP(A174,Q1.SL!B:F,5,FALSE))</f>
        <v/>
      </c>
      <c r="H174" s="126"/>
      <c r="I174" s="126"/>
      <c r="J174" s="51"/>
      <c r="K174" s="126"/>
      <c r="L174" s="12" t="str">
        <f>IFERROR(IF(C174&gt;Inf.!$I$10,"",I174),"")</f>
        <v/>
      </c>
      <c r="M174" s="8" t="str">
        <f>IFERROR(IF(Inf.!$C$10="Onsight",IF(L174="TOP",10^7+(10-J174)+(3-K174)*10,L174*10^5+(3-K174)*10),IF(L174="TOP",10^7+(3-K174)*10,L174*10^5+(3-K174)*10)),"")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IFERROR(N174*100+Rec.!I167,"")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IF(Rec.!H168&gt;0,COUNT(Rec.!H$2:H168),"")</f>
        <v/>
      </c>
      <c r="D175" s="36" t="str">
        <f>IF(C175&gt;Inf.!$I$10,"",VLOOKUP(A175,Q1.SL!B:F,2,FALSE))</f>
        <v/>
      </c>
      <c r="E175" s="36" t="str">
        <f>IF(C175&gt;Inf.!$I$10,"",VLOOKUP(A175,Q1.SL!B:F,3,FALSE))</f>
        <v/>
      </c>
      <c r="F175" s="20" t="str">
        <f>IF(C175&gt;Inf.!$I$10,"",VLOOKUP(A175,Q1.SL!B:F,4,FALSE))</f>
        <v/>
      </c>
      <c r="G175" s="20" t="str">
        <f>IF(C175&gt;Inf.!$I$10,"",VLOOKUP(A175,Q1.SL!B:F,5,FALSE))</f>
        <v/>
      </c>
      <c r="H175" s="126"/>
      <c r="I175" s="126"/>
      <c r="J175" s="51"/>
      <c r="K175" s="126"/>
      <c r="L175" s="12" t="str">
        <f>IFERROR(IF(C175&gt;Inf.!$I$10,"",I175),"")</f>
        <v/>
      </c>
      <c r="M175" s="8" t="str">
        <f>IFERROR(IF(Inf.!$C$10="Onsight",IF(L175="TOP",10^7+(10-J175)+(3-K175)*10,L175*10^5+(3-K175)*10),IF(L175="TOP",10^7+(3-K175)*10,L175*10^5+(3-K175)*10)),"")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IFERROR(N175*100+Rec.!I168,"")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IF(Rec.!H169&gt;0,COUNT(Rec.!H$2:H169),"")</f>
        <v/>
      </c>
      <c r="D176" s="36" t="str">
        <f>IF(C176&gt;Inf.!$I$10,"",VLOOKUP(A176,Q1.SL!B:F,2,FALSE))</f>
        <v/>
      </c>
      <c r="E176" s="36" t="str">
        <f>IF(C176&gt;Inf.!$I$10,"",VLOOKUP(A176,Q1.SL!B:F,3,FALSE))</f>
        <v/>
      </c>
      <c r="F176" s="20" t="str">
        <f>IF(C176&gt;Inf.!$I$10,"",VLOOKUP(A176,Q1.SL!B:F,4,FALSE))</f>
        <v/>
      </c>
      <c r="G176" s="20" t="str">
        <f>IF(C176&gt;Inf.!$I$10,"",VLOOKUP(A176,Q1.SL!B:F,5,FALSE))</f>
        <v/>
      </c>
      <c r="H176" s="126"/>
      <c r="I176" s="126"/>
      <c r="J176" s="51"/>
      <c r="K176" s="126"/>
      <c r="L176" s="12" t="str">
        <f>IFERROR(IF(C176&gt;Inf.!$I$10,"",I176),"")</f>
        <v/>
      </c>
      <c r="M176" s="8" t="str">
        <f>IFERROR(IF(Inf.!$C$10="Onsight",IF(L176="TOP",10^7+(10-J176)+(3-K176)*10,L176*10^5+(3-K176)*10),IF(L176="TOP",10^7+(3-K176)*10,L176*10^5+(3-K176)*10)),"")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IFERROR(N176*100+Rec.!I169,"")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IF(Rec.!H170&gt;0,COUNT(Rec.!H$2:H170),"")</f>
        <v/>
      </c>
      <c r="D177" s="36" t="str">
        <f>IF(C177&gt;Inf.!$I$10,"",VLOOKUP(A177,Q1.SL!B:F,2,FALSE))</f>
        <v/>
      </c>
      <c r="E177" s="36" t="str">
        <f>IF(C177&gt;Inf.!$I$10,"",VLOOKUP(A177,Q1.SL!B:F,3,FALSE))</f>
        <v/>
      </c>
      <c r="F177" s="20" t="str">
        <f>IF(C177&gt;Inf.!$I$10,"",VLOOKUP(A177,Q1.SL!B:F,4,FALSE))</f>
        <v/>
      </c>
      <c r="G177" s="20" t="str">
        <f>IF(C177&gt;Inf.!$I$10,"",VLOOKUP(A177,Q1.SL!B:F,5,FALSE))</f>
        <v/>
      </c>
      <c r="H177" s="126"/>
      <c r="I177" s="126"/>
      <c r="J177" s="51"/>
      <c r="K177" s="126"/>
      <c r="L177" s="12" t="str">
        <f>IFERROR(IF(C177&gt;Inf.!$I$10,"",I177),"")</f>
        <v/>
      </c>
      <c r="M177" s="8" t="str">
        <f>IFERROR(IF(Inf.!$C$10="Onsight",IF(L177="TOP",10^7+(10-J177)+(3-K177)*10,L177*10^5+(3-K177)*10),IF(L177="TOP",10^7+(3-K177)*10,L177*10^5+(3-K177)*10)),"")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IFERROR(N177*100+Rec.!I170,"")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IF(Rec.!H171&gt;0,COUNT(Rec.!H$2:H171),"")</f>
        <v/>
      </c>
      <c r="D178" s="36" t="str">
        <f>IF(C178&gt;Inf.!$I$10,"",VLOOKUP(A178,Q1.SL!B:F,2,FALSE))</f>
        <v/>
      </c>
      <c r="E178" s="36" t="str">
        <f>IF(C178&gt;Inf.!$I$10,"",VLOOKUP(A178,Q1.SL!B:F,3,FALSE))</f>
        <v/>
      </c>
      <c r="F178" s="20" t="str">
        <f>IF(C178&gt;Inf.!$I$10,"",VLOOKUP(A178,Q1.SL!B:F,4,FALSE))</f>
        <v/>
      </c>
      <c r="G178" s="20" t="str">
        <f>IF(C178&gt;Inf.!$I$10,"",VLOOKUP(A178,Q1.SL!B:F,5,FALSE))</f>
        <v/>
      </c>
      <c r="H178" s="126"/>
      <c r="I178" s="126"/>
      <c r="J178" s="51"/>
      <c r="K178" s="126"/>
      <c r="L178" s="12" t="str">
        <f>IFERROR(IF(C178&gt;Inf.!$I$10,"",I178),"")</f>
        <v/>
      </c>
      <c r="M178" s="8" t="str">
        <f>IFERROR(IF(Inf.!$C$10="Onsight",IF(L178="TOP",10^7+(10-J178)+(3-K178)*10,L178*10^5+(3-K178)*10),IF(L178="TOP",10^7+(3-K178)*10,L178*10^5+(3-K178)*10)),"")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IFERROR(N178*100+Rec.!I171,"")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IF(Rec.!H172&gt;0,COUNT(Rec.!H$2:H172),"")</f>
        <v/>
      </c>
      <c r="D179" s="36" t="str">
        <f>IF(C179&gt;Inf.!$I$10,"",VLOOKUP(A179,Q1.SL!B:F,2,FALSE))</f>
        <v/>
      </c>
      <c r="E179" s="36" t="str">
        <f>IF(C179&gt;Inf.!$I$10,"",VLOOKUP(A179,Q1.SL!B:F,3,FALSE))</f>
        <v/>
      </c>
      <c r="F179" s="20" t="str">
        <f>IF(C179&gt;Inf.!$I$10,"",VLOOKUP(A179,Q1.SL!B:F,4,FALSE))</f>
        <v/>
      </c>
      <c r="G179" s="20" t="str">
        <f>IF(C179&gt;Inf.!$I$10,"",VLOOKUP(A179,Q1.SL!B:F,5,FALSE))</f>
        <v/>
      </c>
      <c r="H179" s="126"/>
      <c r="I179" s="126"/>
      <c r="J179" s="51"/>
      <c r="K179" s="126"/>
      <c r="L179" s="12" t="str">
        <f>IFERROR(IF(C179&gt;Inf.!$I$10,"",I179),"")</f>
        <v/>
      </c>
      <c r="M179" s="8" t="str">
        <f>IFERROR(IF(Inf.!$C$10="Onsight",IF(L179="TOP",10^7+(10-J179)+(3-K179)*10,L179*10^5+(3-K179)*10),IF(L179="TOP",10^7+(3-K179)*10,L179*10^5+(3-K179)*10)),"")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IFERROR(N179*100+Rec.!I172,"")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IF(Rec.!H173&gt;0,COUNT(Rec.!H$2:H173),"")</f>
        <v/>
      </c>
      <c r="D180" s="36" t="str">
        <f>IF(C180&gt;Inf.!$I$10,"",VLOOKUP(A180,Q1.SL!B:F,2,FALSE))</f>
        <v/>
      </c>
      <c r="E180" s="36" t="str">
        <f>IF(C180&gt;Inf.!$I$10,"",VLOOKUP(A180,Q1.SL!B:F,3,FALSE))</f>
        <v/>
      </c>
      <c r="F180" s="20" t="str">
        <f>IF(C180&gt;Inf.!$I$10,"",VLOOKUP(A180,Q1.SL!B:F,4,FALSE))</f>
        <v/>
      </c>
      <c r="G180" s="20" t="str">
        <f>IF(C180&gt;Inf.!$I$10,"",VLOOKUP(A180,Q1.SL!B:F,5,FALSE))</f>
        <v/>
      </c>
      <c r="H180" s="126"/>
      <c r="I180" s="126"/>
      <c r="J180" s="51"/>
      <c r="K180" s="126"/>
      <c r="L180" s="12" t="str">
        <f>IFERROR(IF(C180&gt;Inf.!$I$10,"",I180),"")</f>
        <v/>
      </c>
      <c r="M180" s="8" t="str">
        <f>IFERROR(IF(Inf.!$C$10="Onsight",IF(L180="TOP",10^7+(10-J180)+(3-K180)*10,L180*10^5+(3-K180)*10),IF(L180="TOP",10^7+(3-K180)*10,L180*10^5+(3-K180)*10)),"")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IFERROR(N180*100+Rec.!I173,"")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IF(Rec.!H174&gt;0,COUNT(Rec.!H$2:H174),"")</f>
        <v/>
      </c>
      <c r="D181" s="36" t="str">
        <f>IF(C181&gt;Inf.!$I$10,"",VLOOKUP(A181,Q1.SL!B:F,2,FALSE))</f>
        <v/>
      </c>
      <c r="E181" s="36" t="str">
        <f>IF(C181&gt;Inf.!$I$10,"",VLOOKUP(A181,Q1.SL!B:F,3,FALSE))</f>
        <v/>
      </c>
      <c r="F181" s="20" t="str">
        <f>IF(C181&gt;Inf.!$I$10,"",VLOOKUP(A181,Q1.SL!B:F,4,FALSE))</f>
        <v/>
      </c>
      <c r="G181" s="20" t="str">
        <f>IF(C181&gt;Inf.!$I$10,"",VLOOKUP(A181,Q1.SL!B:F,5,FALSE))</f>
        <v/>
      </c>
      <c r="H181" s="126"/>
      <c r="I181" s="126"/>
      <c r="J181" s="51"/>
      <c r="K181" s="126"/>
      <c r="L181" s="12" t="str">
        <f>IFERROR(IF(C181&gt;Inf.!$I$10,"",I181),"")</f>
        <v/>
      </c>
      <c r="M181" s="8" t="str">
        <f>IFERROR(IF(Inf.!$C$10="Onsight",IF(L181="TOP",10^7+(10-J181)+(3-K181)*10,L181*10^5+(3-K181)*10),IF(L181="TOP",10^7+(3-K181)*10,L181*10^5+(3-K181)*10)),"")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IFERROR(N181*100+Rec.!I174,"")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IF(Rec.!H175&gt;0,COUNT(Rec.!H$2:H175),"")</f>
        <v/>
      </c>
      <c r="D182" s="36" t="str">
        <f>IF(C182&gt;Inf.!$I$10,"",VLOOKUP(A182,Q1.SL!B:F,2,FALSE))</f>
        <v/>
      </c>
      <c r="E182" s="36" t="str">
        <f>IF(C182&gt;Inf.!$I$10,"",VLOOKUP(A182,Q1.SL!B:F,3,FALSE))</f>
        <v/>
      </c>
      <c r="F182" s="20" t="str">
        <f>IF(C182&gt;Inf.!$I$10,"",VLOOKUP(A182,Q1.SL!B:F,4,FALSE))</f>
        <v/>
      </c>
      <c r="G182" s="20" t="str">
        <f>IF(C182&gt;Inf.!$I$10,"",VLOOKUP(A182,Q1.SL!B:F,5,FALSE))</f>
        <v/>
      </c>
      <c r="H182" s="126"/>
      <c r="I182" s="126"/>
      <c r="J182" s="51"/>
      <c r="K182" s="126"/>
      <c r="L182" s="12" t="str">
        <f>IFERROR(IF(C182&gt;Inf.!$I$10,"",I182),"")</f>
        <v/>
      </c>
      <c r="M182" s="8" t="str">
        <f>IFERROR(IF(Inf.!$C$10="Onsight",IF(L182="TOP",10^7+(10-J182)+(3-K182)*10,L182*10^5+(3-K182)*10),IF(L182="TOP",10^7+(3-K182)*10,L182*10^5+(3-K182)*10)),"")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IFERROR(N182*100+Rec.!I175,"")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IF(Rec.!H176&gt;0,COUNT(Rec.!H$2:H176),"")</f>
        <v/>
      </c>
      <c r="D183" s="36" t="str">
        <f>IF(C183&gt;Inf.!$I$10,"",VLOOKUP(A183,Q1.SL!B:F,2,FALSE))</f>
        <v/>
      </c>
      <c r="E183" s="36" t="str">
        <f>IF(C183&gt;Inf.!$I$10,"",VLOOKUP(A183,Q1.SL!B:F,3,FALSE))</f>
        <v/>
      </c>
      <c r="F183" s="20" t="str">
        <f>IF(C183&gt;Inf.!$I$10,"",VLOOKUP(A183,Q1.SL!B:F,4,FALSE))</f>
        <v/>
      </c>
      <c r="G183" s="20" t="str">
        <f>IF(C183&gt;Inf.!$I$10,"",VLOOKUP(A183,Q1.SL!B:F,5,FALSE))</f>
        <v/>
      </c>
      <c r="H183" s="126"/>
      <c r="I183" s="126"/>
      <c r="J183" s="51"/>
      <c r="K183" s="126"/>
      <c r="L183" s="12" t="str">
        <f>IFERROR(IF(C183&gt;Inf.!$I$10,"",I183),"")</f>
        <v/>
      </c>
      <c r="M183" s="8" t="str">
        <f>IFERROR(IF(Inf.!$C$10="Onsight",IF(L183="TOP",10^7+(10-J183)+(3-K183)*10,L183*10^5+(3-K183)*10),IF(L183="TOP",10^7+(3-K183)*10,L183*10^5+(3-K183)*10)),"")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IFERROR(N183*100+Rec.!I176,"")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IF(Rec.!H177&gt;0,COUNT(Rec.!H$2:H177),"")</f>
        <v/>
      </c>
      <c r="D184" s="36" t="str">
        <f>IF(C184&gt;Inf.!$I$10,"",VLOOKUP(A184,Q1.SL!B:F,2,FALSE))</f>
        <v/>
      </c>
      <c r="E184" s="36" t="str">
        <f>IF(C184&gt;Inf.!$I$10,"",VLOOKUP(A184,Q1.SL!B:F,3,FALSE))</f>
        <v/>
      </c>
      <c r="F184" s="20" t="str">
        <f>IF(C184&gt;Inf.!$I$10,"",VLOOKUP(A184,Q1.SL!B:F,4,FALSE))</f>
        <v/>
      </c>
      <c r="G184" s="20" t="str">
        <f>IF(C184&gt;Inf.!$I$10,"",VLOOKUP(A184,Q1.SL!B:F,5,FALSE))</f>
        <v/>
      </c>
      <c r="H184" s="126"/>
      <c r="I184" s="126"/>
      <c r="J184" s="51"/>
      <c r="K184" s="126"/>
      <c r="L184" s="12" t="str">
        <f>IFERROR(IF(C184&gt;Inf.!$I$10,"",I184),"")</f>
        <v/>
      </c>
      <c r="M184" s="8" t="str">
        <f>IFERROR(IF(Inf.!$C$10="Onsight",IF(L184="TOP",10^7+(10-J184)+(3-K184)*10,L184*10^5+(3-K184)*10),IF(L184="TOP",10^7+(3-K184)*10,L184*10^5+(3-K184)*10)),"")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IFERROR(N184*100+Rec.!I177,"")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IF(Rec.!H178&gt;0,COUNT(Rec.!H$2:H178),"")</f>
        <v/>
      </c>
      <c r="D185" s="36" t="str">
        <f>IF(C185&gt;Inf.!$I$10,"",VLOOKUP(A185,Q1.SL!B:F,2,FALSE))</f>
        <v/>
      </c>
      <c r="E185" s="36" t="str">
        <f>IF(C185&gt;Inf.!$I$10,"",VLOOKUP(A185,Q1.SL!B:F,3,FALSE))</f>
        <v/>
      </c>
      <c r="F185" s="20" t="str">
        <f>IF(C185&gt;Inf.!$I$10,"",VLOOKUP(A185,Q1.SL!B:F,4,FALSE))</f>
        <v/>
      </c>
      <c r="G185" s="20" t="str">
        <f>IF(C185&gt;Inf.!$I$10,"",VLOOKUP(A185,Q1.SL!B:F,5,FALSE))</f>
        <v/>
      </c>
      <c r="H185" s="126"/>
      <c r="I185" s="126"/>
      <c r="J185" s="51"/>
      <c r="K185" s="126"/>
      <c r="L185" s="12" t="str">
        <f>IFERROR(IF(C185&gt;Inf.!$I$10,"",I185),"")</f>
        <v/>
      </c>
      <c r="M185" s="8" t="str">
        <f>IFERROR(IF(Inf.!$C$10="Onsight",IF(L185="TOP",10^7+(10-J185)+(3-K185)*10,L185*10^5+(3-K185)*10),IF(L185="TOP",10^7+(3-K185)*10,L185*10^5+(3-K185)*10)),"")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IFERROR(N185*100+Rec.!I178,"")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IF(Rec.!H179&gt;0,COUNT(Rec.!H$2:H179),"")</f>
        <v/>
      </c>
      <c r="D186" s="36" t="str">
        <f>IF(C186&gt;Inf.!$I$10,"",VLOOKUP(A186,Q1.SL!B:F,2,FALSE))</f>
        <v/>
      </c>
      <c r="E186" s="36" t="str">
        <f>IF(C186&gt;Inf.!$I$10,"",VLOOKUP(A186,Q1.SL!B:F,3,FALSE))</f>
        <v/>
      </c>
      <c r="F186" s="20" t="str">
        <f>IF(C186&gt;Inf.!$I$10,"",VLOOKUP(A186,Q1.SL!B:F,4,FALSE))</f>
        <v/>
      </c>
      <c r="G186" s="20" t="str">
        <f>IF(C186&gt;Inf.!$I$10,"",VLOOKUP(A186,Q1.SL!B:F,5,FALSE))</f>
        <v/>
      </c>
      <c r="H186" s="126"/>
      <c r="I186" s="126"/>
      <c r="J186" s="51"/>
      <c r="K186" s="126"/>
      <c r="L186" s="12" t="str">
        <f>IFERROR(IF(C186&gt;Inf.!$I$10,"",I186),"")</f>
        <v/>
      </c>
      <c r="M186" s="8" t="str">
        <f>IFERROR(IF(Inf.!$C$10="Onsight",IF(L186="TOP",10^7+(10-J186)+(3-K186)*10,L186*10^5+(3-K186)*10),IF(L186="TOP",10^7+(3-K186)*10,L186*10^5+(3-K186)*10)),"")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IFERROR(N186*100+Rec.!I179,"")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IF(Rec.!H180&gt;0,COUNT(Rec.!H$2:H180),"")</f>
        <v/>
      </c>
      <c r="D187" s="36" t="str">
        <f>IF(C187&gt;Inf.!$I$10,"",VLOOKUP(A187,Q1.SL!B:F,2,FALSE))</f>
        <v/>
      </c>
      <c r="E187" s="36" t="str">
        <f>IF(C187&gt;Inf.!$I$10,"",VLOOKUP(A187,Q1.SL!B:F,3,FALSE))</f>
        <v/>
      </c>
      <c r="F187" s="20" t="str">
        <f>IF(C187&gt;Inf.!$I$10,"",VLOOKUP(A187,Q1.SL!B:F,4,FALSE))</f>
        <v/>
      </c>
      <c r="G187" s="20" t="str">
        <f>IF(C187&gt;Inf.!$I$10,"",VLOOKUP(A187,Q1.SL!B:F,5,FALSE))</f>
        <v/>
      </c>
      <c r="H187" s="126"/>
      <c r="I187" s="126"/>
      <c r="J187" s="51"/>
      <c r="K187" s="126"/>
      <c r="L187" s="12" t="str">
        <f>IFERROR(IF(C187&gt;Inf.!$I$10,"",I187),"")</f>
        <v/>
      </c>
      <c r="M187" s="8" t="str">
        <f>IFERROR(IF(Inf.!$C$10="Onsight",IF(L187="TOP",10^7+(10-J187)+(3-K187)*10,L187*10^5+(3-K187)*10),IF(L187="TOP",10^7+(3-K187)*10,L187*10^5+(3-K187)*10)),"")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IFERROR(N187*100+Rec.!I180,"")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IF(Rec.!H181&gt;0,COUNT(Rec.!H$2:H181),"")</f>
        <v/>
      </c>
      <c r="D188" s="36" t="str">
        <f>IF(C188&gt;Inf.!$I$10,"",VLOOKUP(A188,Q1.SL!B:F,2,FALSE))</f>
        <v/>
      </c>
      <c r="E188" s="36" t="str">
        <f>IF(C188&gt;Inf.!$I$10,"",VLOOKUP(A188,Q1.SL!B:F,3,FALSE))</f>
        <v/>
      </c>
      <c r="F188" s="20" t="str">
        <f>IF(C188&gt;Inf.!$I$10,"",VLOOKUP(A188,Q1.SL!B:F,4,FALSE))</f>
        <v/>
      </c>
      <c r="G188" s="20" t="str">
        <f>IF(C188&gt;Inf.!$I$10,"",VLOOKUP(A188,Q1.SL!B:F,5,FALSE))</f>
        <v/>
      </c>
      <c r="H188" s="126"/>
      <c r="I188" s="126"/>
      <c r="J188" s="51"/>
      <c r="K188" s="126"/>
      <c r="L188" s="12" t="str">
        <f>IFERROR(IF(C188&gt;Inf.!$I$10,"",I188),"")</f>
        <v/>
      </c>
      <c r="M188" s="8" t="str">
        <f>IFERROR(IF(Inf.!$C$10="Onsight",IF(L188="TOP",10^7+(10-J188)+(3-K188)*10,L188*10^5+(3-K188)*10),IF(L188="TOP",10^7+(3-K188)*10,L188*10^5+(3-K188)*10)),"")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IFERROR(N188*100+Rec.!I181,"")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IF(Rec.!H182&gt;0,COUNT(Rec.!H$2:H182),"")</f>
        <v/>
      </c>
      <c r="D189" s="36" t="str">
        <f>IF(C189&gt;Inf.!$I$10,"",VLOOKUP(A189,Q1.SL!B:F,2,FALSE))</f>
        <v/>
      </c>
      <c r="E189" s="36" t="str">
        <f>IF(C189&gt;Inf.!$I$10,"",VLOOKUP(A189,Q1.SL!B:F,3,FALSE))</f>
        <v/>
      </c>
      <c r="F189" s="20" t="str">
        <f>IF(C189&gt;Inf.!$I$10,"",VLOOKUP(A189,Q1.SL!B:F,4,FALSE))</f>
        <v/>
      </c>
      <c r="G189" s="20" t="str">
        <f>IF(C189&gt;Inf.!$I$10,"",VLOOKUP(A189,Q1.SL!B:F,5,FALSE))</f>
        <v/>
      </c>
      <c r="H189" s="126"/>
      <c r="I189" s="126"/>
      <c r="J189" s="51"/>
      <c r="K189" s="126"/>
      <c r="L189" s="12" t="str">
        <f>IFERROR(IF(C189&gt;Inf.!$I$10,"",I189),"")</f>
        <v/>
      </c>
      <c r="M189" s="8" t="str">
        <f>IFERROR(IF(Inf.!$C$10="Onsight",IF(L189="TOP",10^7+(10-J189)+(3-K189)*10,L189*10^5+(3-K189)*10),IF(L189="TOP",10^7+(3-K189)*10,L189*10^5+(3-K189)*10)),"")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IFERROR(N189*100+Rec.!I182,"")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IF(Rec.!H183&gt;0,COUNT(Rec.!H$2:H183),"")</f>
        <v/>
      </c>
      <c r="D190" s="36" t="str">
        <f>IF(C190&gt;Inf.!$I$10,"",VLOOKUP(A190,Q1.SL!B:F,2,FALSE))</f>
        <v/>
      </c>
      <c r="E190" s="36" t="str">
        <f>IF(C190&gt;Inf.!$I$10,"",VLOOKUP(A190,Q1.SL!B:F,3,FALSE))</f>
        <v/>
      </c>
      <c r="F190" s="20" t="str">
        <f>IF(C190&gt;Inf.!$I$10,"",VLOOKUP(A190,Q1.SL!B:F,4,FALSE))</f>
        <v/>
      </c>
      <c r="G190" s="20" t="str">
        <f>IF(C190&gt;Inf.!$I$10,"",VLOOKUP(A190,Q1.SL!B:F,5,FALSE))</f>
        <v/>
      </c>
      <c r="H190" s="126"/>
      <c r="I190" s="126"/>
      <c r="J190" s="51"/>
      <c r="K190" s="126"/>
      <c r="L190" s="12" t="str">
        <f>IFERROR(IF(C190&gt;Inf.!$I$10,"",I190),"")</f>
        <v/>
      </c>
      <c r="M190" s="8" t="str">
        <f>IFERROR(IF(Inf.!$C$10="Onsight",IF(L190="TOP",10^7+(10-J190)+(3-K190)*10,L190*10^5+(3-K190)*10),IF(L190="TOP",10^7+(3-K190)*10,L190*10^5+(3-K190)*10)),"")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IFERROR(N190*100+Rec.!I183,"")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IF(Rec.!H184&gt;0,COUNT(Rec.!H$2:H184),"")</f>
        <v/>
      </c>
      <c r="D191" s="36" t="str">
        <f>IF(C191&gt;Inf.!$I$10,"",VLOOKUP(A191,Q1.SL!B:F,2,FALSE))</f>
        <v/>
      </c>
      <c r="E191" s="36" t="str">
        <f>IF(C191&gt;Inf.!$I$10,"",VLOOKUP(A191,Q1.SL!B:F,3,FALSE))</f>
        <v/>
      </c>
      <c r="F191" s="20" t="str">
        <f>IF(C191&gt;Inf.!$I$10,"",VLOOKUP(A191,Q1.SL!B:F,4,FALSE))</f>
        <v/>
      </c>
      <c r="G191" s="20" t="str">
        <f>IF(C191&gt;Inf.!$I$10,"",VLOOKUP(A191,Q1.SL!B:F,5,FALSE))</f>
        <v/>
      </c>
      <c r="H191" s="126"/>
      <c r="I191" s="126"/>
      <c r="J191" s="51"/>
      <c r="K191" s="126"/>
      <c r="L191" s="12" t="str">
        <f>IFERROR(IF(C191&gt;Inf.!$I$10,"",I191),"")</f>
        <v/>
      </c>
      <c r="M191" s="8" t="str">
        <f>IFERROR(IF(Inf.!$C$10="Onsight",IF(L191="TOP",10^7+(10-J191)+(3-K191)*10,L191*10^5+(3-K191)*10),IF(L191="TOP",10^7+(3-K191)*10,L191*10^5+(3-K191)*10)),"")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IFERROR(N191*100+Rec.!I184,"")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IF(Rec.!H185&gt;0,COUNT(Rec.!H$2:H185),"")</f>
        <v/>
      </c>
      <c r="D192" s="36" t="str">
        <f>IF(C192&gt;Inf.!$I$10,"",VLOOKUP(A192,Q1.SL!B:F,2,FALSE))</f>
        <v/>
      </c>
      <c r="E192" s="36" t="str">
        <f>IF(C192&gt;Inf.!$I$10,"",VLOOKUP(A192,Q1.SL!B:F,3,FALSE))</f>
        <v/>
      </c>
      <c r="F192" s="20" t="str">
        <f>IF(C192&gt;Inf.!$I$10,"",VLOOKUP(A192,Q1.SL!B:F,4,FALSE))</f>
        <v/>
      </c>
      <c r="G192" s="20" t="str">
        <f>IF(C192&gt;Inf.!$I$10,"",VLOOKUP(A192,Q1.SL!B:F,5,FALSE))</f>
        <v/>
      </c>
      <c r="H192" s="126"/>
      <c r="I192" s="126"/>
      <c r="J192" s="51"/>
      <c r="K192" s="126"/>
      <c r="L192" s="12" t="str">
        <f>IFERROR(IF(C192&gt;Inf.!$I$10,"",I192),"")</f>
        <v/>
      </c>
      <c r="M192" s="8" t="str">
        <f>IFERROR(IF(Inf.!$C$10="Onsight",IF(L192="TOP",10^7+(10-J192)+(3-K192)*10,L192*10^5+(3-K192)*10),IF(L192="TOP",10^7+(3-K192)*10,L192*10^5+(3-K192)*10)),"")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IFERROR(N192*100+Rec.!I185,"")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IF(Rec.!H186&gt;0,COUNT(Rec.!H$2:H186),"")</f>
        <v/>
      </c>
      <c r="D193" s="36" t="str">
        <f>IF(C193&gt;Inf.!$I$10,"",VLOOKUP(A193,Q1.SL!B:F,2,FALSE))</f>
        <v/>
      </c>
      <c r="E193" s="36" t="str">
        <f>IF(C193&gt;Inf.!$I$10,"",VLOOKUP(A193,Q1.SL!B:F,3,FALSE))</f>
        <v/>
      </c>
      <c r="F193" s="20" t="str">
        <f>IF(C193&gt;Inf.!$I$10,"",VLOOKUP(A193,Q1.SL!B:F,4,FALSE))</f>
        <v/>
      </c>
      <c r="G193" s="20" t="str">
        <f>IF(C193&gt;Inf.!$I$10,"",VLOOKUP(A193,Q1.SL!B:F,5,FALSE))</f>
        <v/>
      </c>
      <c r="H193" s="126"/>
      <c r="I193" s="126"/>
      <c r="J193" s="51"/>
      <c r="K193" s="126"/>
      <c r="L193" s="12" t="str">
        <f>IFERROR(IF(C193&gt;Inf.!$I$10,"",I193),"")</f>
        <v/>
      </c>
      <c r="M193" s="8" t="str">
        <f>IFERROR(IF(Inf.!$C$10="Onsight",IF(L193="TOP",10^7+(10-J193)+(3-K193)*10,L193*10^5+(3-K193)*10),IF(L193="TOP",10^7+(3-K193)*10,L193*10^5+(3-K193)*10)),"")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IFERROR(N193*100+Rec.!I186,"")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IF(Rec.!H187&gt;0,COUNT(Rec.!H$2:H187),"")</f>
        <v/>
      </c>
      <c r="D194" s="36" t="str">
        <f>IF(C194&gt;Inf.!$I$10,"",VLOOKUP(A194,Q1.SL!B:F,2,FALSE))</f>
        <v/>
      </c>
      <c r="E194" s="36" t="str">
        <f>IF(C194&gt;Inf.!$I$10,"",VLOOKUP(A194,Q1.SL!B:F,3,FALSE))</f>
        <v/>
      </c>
      <c r="F194" s="20" t="str">
        <f>IF(C194&gt;Inf.!$I$10,"",VLOOKUP(A194,Q1.SL!B:F,4,FALSE))</f>
        <v/>
      </c>
      <c r="G194" s="20" t="str">
        <f>IF(C194&gt;Inf.!$I$10,"",VLOOKUP(A194,Q1.SL!B:F,5,FALSE))</f>
        <v/>
      </c>
      <c r="H194" s="126"/>
      <c r="I194" s="126"/>
      <c r="J194" s="51"/>
      <c r="K194" s="126"/>
      <c r="L194" s="12" t="str">
        <f>IFERROR(IF(C194&gt;Inf.!$I$10,"",I194),"")</f>
        <v/>
      </c>
      <c r="M194" s="8" t="str">
        <f>IFERROR(IF(Inf.!$C$10="Onsight",IF(L194="TOP",10^7+(10-J194)+(3-K194)*10,L194*10^5+(3-K194)*10),IF(L194="TOP",10^7+(3-K194)*10,L194*10^5+(3-K194)*10)),"")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IFERROR(N194*100+Rec.!I187,"")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IF(Rec.!H188&gt;0,COUNT(Rec.!H$2:H188),"")</f>
        <v/>
      </c>
      <c r="D195" s="36" t="str">
        <f>IF(C195&gt;Inf.!$I$10,"",VLOOKUP(A195,Q1.SL!B:F,2,FALSE))</f>
        <v/>
      </c>
      <c r="E195" s="36" t="str">
        <f>IF(C195&gt;Inf.!$I$10,"",VLOOKUP(A195,Q1.SL!B:F,3,FALSE))</f>
        <v/>
      </c>
      <c r="F195" s="20" t="str">
        <f>IF(C195&gt;Inf.!$I$10,"",VLOOKUP(A195,Q1.SL!B:F,4,FALSE))</f>
        <v/>
      </c>
      <c r="G195" s="20" t="str">
        <f>IF(C195&gt;Inf.!$I$10,"",VLOOKUP(A195,Q1.SL!B:F,5,FALSE))</f>
        <v/>
      </c>
      <c r="H195" s="126"/>
      <c r="I195" s="126"/>
      <c r="J195" s="51"/>
      <c r="K195" s="126"/>
      <c r="L195" s="12" t="str">
        <f>IFERROR(IF(C195&gt;Inf.!$I$10,"",I195),"")</f>
        <v/>
      </c>
      <c r="M195" s="8" t="str">
        <f>IFERROR(IF(Inf.!$C$10="Onsight",IF(L195="TOP",10^7+(10-J195)+(3-K195)*10,L195*10^5+(3-K195)*10),IF(L195="TOP",10^7+(3-K195)*10,L195*10^5+(3-K195)*10)),"")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IFERROR(N195*100+Rec.!I188,"")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IF(Rec.!H189&gt;0,COUNT(Rec.!H$2:H189),"")</f>
        <v/>
      </c>
      <c r="D196" s="36" t="str">
        <f>IF(C196&gt;Inf.!$I$10,"",VLOOKUP(A196,Q1.SL!B:F,2,FALSE))</f>
        <v/>
      </c>
      <c r="E196" s="36" t="str">
        <f>IF(C196&gt;Inf.!$I$10,"",VLOOKUP(A196,Q1.SL!B:F,3,FALSE))</f>
        <v/>
      </c>
      <c r="F196" s="20" t="str">
        <f>IF(C196&gt;Inf.!$I$10,"",VLOOKUP(A196,Q1.SL!B:F,4,FALSE))</f>
        <v/>
      </c>
      <c r="G196" s="20" t="str">
        <f>IF(C196&gt;Inf.!$I$10,"",VLOOKUP(A196,Q1.SL!B:F,5,FALSE))</f>
        <v/>
      </c>
      <c r="H196" s="126"/>
      <c r="I196" s="126"/>
      <c r="J196" s="51"/>
      <c r="K196" s="126"/>
      <c r="L196" s="12" t="str">
        <f>IFERROR(IF(C196&gt;Inf.!$I$10,"",I196),"")</f>
        <v/>
      </c>
      <c r="M196" s="8" t="str">
        <f>IFERROR(IF(Inf.!$C$10="Onsight",IF(L196="TOP",10^7+(10-J196)+(3-K196)*10,L196*10^5+(3-K196)*10),IF(L196="TOP",10^7+(3-K196)*10,L196*10^5+(3-K196)*10)),"")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IFERROR(N196*100+Rec.!I189,"")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IF(Rec.!H190&gt;0,COUNT(Rec.!H$2:H190),"")</f>
        <v/>
      </c>
      <c r="D197" s="36" t="str">
        <f>IF(C197&gt;Inf.!$I$10,"",VLOOKUP(A197,Q1.SL!B:F,2,FALSE))</f>
        <v/>
      </c>
      <c r="E197" s="36" t="str">
        <f>IF(C197&gt;Inf.!$I$10,"",VLOOKUP(A197,Q1.SL!B:F,3,FALSE))</f>
        <v/>
      </c>
      <c r="F197" s="20" t="str">
        <f>IF(C197&gt;Inf.!$I$10,"",VLOOKUP(A197,Q1.SL!B:F,4,FALSE))</f>
        <v/>
      </c>
      <c r="G197" s="20" t="str">
        <f>IF(C197&gt;Inf.!$I$10,"",VLOOKUP(A197,Q1.SL!B:F,5,FALSE))</f>
        <v/>
      </c>
      <c r="H197" s="126"/>
      <c r="I197" s="126"/>
      <c r="J197" s="51"/>
      <c r="K197" s="126"/>
      <c r="L197" s="12" t="str">
        <f>IFERROR(IF(C197&gt;Inf.!$I$10,"",I197),"")</f>
        <v/>
      </c>
      <c r="M197" s="8" t="str">
        <f>IFERROR(IF(Inf.!$C$10="Onsight",IF(L197="TOP",10^7+(10-J197)+(3-K197)*10,L197*10^5+(3-K197)*10),IF(L197="TOP",10^7+(3-K197)*10,L197*10^5+(3-K197)*10)),"")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IFERROR(N197*100+Rec.!I190,"")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IF(Rec.!H191&gt;0,COUNT(Rec.!H$2:H191),"")</f>
        <v/>
      </c>
      <c r="D198" s="36" t="str">
        <f>IF(C198&gt;Inf.!$I$10,"",VLOOKUP(A198,Q1.SL!B:F,2,FALSE))</f>
        <v/>
      </c>
      <c r="E198" s="36" t="str">
        <f>IF(C198&gt;Inf.!$I$10,"",VLOOKUP(A198,Q1.SL!B:F,3,FALSE))</f>
        <v/>
      </c>
      <c r="F198" s="20" t="str">
        <f>IF(C198&gt;Inf.!$I$10,"",VLOOKUP(A198,Q1.SL!B:F,4,FALSE))</f>
        <v/>
      </c>
      <c r="G198" s="20" t="str">
        <f>IF(C198&gt;Inf.!$I$10,"",VLOOKUP(A198,Q1.SL!B:F,5,FALSE))</f>
        <v/>
      </c>
      <c r="H198" s="126"/>
      <c r="I198" s="126"/>
      <c r="J198" s="51"/>
      <c r="K198" s="126"/>
      <c r="L198" s="12" t="str">
        <f>IFERROR(IF(C198&gt;Inf.!$I$10,"",I198),"")</f>
        <v/>
      </c>
      <c r="M198" s="8" t="str">
        <f>IFERROR(IF(Inf.!$C$10="Onsight",IF(L198="TOP",10^7+(10-J198)+(3-K198)*10,L198*10^5+(3-K198)*10),IF(L198="TOP",10^7+(3-K198)*10,L198*10^5+(3-K198)*10)),"")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IFERROR(N198*100+Rec.!I191,"")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IF(Rec.!H192&gt;0,COUNT(Rec.!H$2:H192),"")</f>
        <v/>
      </c>
      <c r="D199" s="36" t="str">
        <f>IF(C199&gt;Inf.!$I$10,"",VLOOKUP(A199,Q1.SL!B:F,2,FALSE))</f>
        <v/>
      </c>
      <c r="E199" s="36" t="str">
        <f>IF(C199&gt;Inf.!$I$10,"",VLOOKUP(A199,Q1.SL!B:F,3,FALSE))</f>
        <v/>
      </c>
      <c r="F199" s="20" t="str">
        <f>IF(C199&gt;Inf.!$I$10,"",VLOOKUP(A199,Q1.SL!B:F,4,FALSE))</f>
        <v/>
      </c>
      <c r="G199" s="20" t="str">
        <f>IF(C199&gt;Inf.!$I$10,"",VLOOKUP(A199,Q1.SL!B:F,5,FALSE))</f>
        <v/>
      </c>
      <c r="H199" s="126"/>
      <c r="I199" s="126"/>
      <c r="J199" s="51"/>
      <c r="K199" s="126"/>
      <c r="L199" s="12" t="str">
        <f>IFERROR(IF(C199&gt;Inf.!$I$10,"",I199),"")</f>
        <v/>
      </c>
      <c r="M199" s="8" t="str">
        <f>IFERROR(IF(Inf.!$C$10="Onsight",IF(L199="TOP",10^7+(10-J199)+(3-K199)*10,L199*10^5+(3-K199)*10),IF(L199="TOP",10^7+(3-K199)*10,L199*10^5+(3-K199)*10)),"")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IFERROR(N199*100+Rec.!I192,"")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IF(Rec.!H193&gt;0,COUNT(Rec.!H$2:H193),"")</f>
        <v/>
      </c>
      <c r="D200" s="36" t="str">
        <f>IF(C200&gt;Inf.!$I$10,"",VLOOKUP(A200,Q1.SL!B:F,2,FALSE))</f>
        <v/>
      </c>
      <c r="E200" s="36" t="str">
        <f>IF(C200&gt;Inf.!$I$10,"",VLOOKUP(A200,Q1.SL!B:F,3,FALSE))</f>
        <v/>
      </c>
      <c r="F200" s="20" t="str">
        <f>IF(C200&gt;Inf.!$I$10,"",VLOOKUP(A200,Q1.SL!B:F,4,FALSE))</f>
        <v/>
      </c>
      <c r="G200" s="20" t="str">
        <f>IF(C200&gt;Inf.!$I$10,"",VLOOKUP(A200,Q1.SL!B:F,5,FALSE))</f>
        <v/>
      </c>
      <c r="H200" s="126"/>
      <c r="I200" s="126"/>
      <c r="J200" s="51"/>
      <c r="K200" s="126"/>
      <c r="L200" s="12" t="str">
        <f>IFERROR(IF(C200&gt;Inf.!$I$10,"",I200),"")</f>
        <v/>
      </c>
      <c r="M200" s="8" t="str">
        <f>IFERROR(IF(Inf.!$C$10="Onsight",IF(L200="TOP",10^7+(10-J200)+(3-K200)*10,L200*10^5+(3-K200)*10),IF(L200="TOP",10^7+(3-K200)*10,L200*10^5+(3-K200)*10)),"")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IFERROR(N200*100+Rec.!I193,"")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t="shared" ref="B201:B264" si="12">P201</f>
        <v/>
      </c>
      <c r="C201" s="20" t="str">
        <f>IF(Rec.!H194&gt;0,COUNT(Rec.!H$2:H194),"")</f>
        <v/>
      </c>
      <c r="D201" s="36" t="str">
        <f>IF(C201&gt;Inf.!$I$10,"",VLOOKUP(A201,Q1.SL!B:F,2,FALSE))</f>
        <v/>
      </c>
      <c r="E201" s="36" t="str">
        <f>IF(C201&gt;Inf.!$I$10,"",VLOOKUP(A201,Q1.SL!B:F,3,FALSE))</f>
        <v/>
      </c>
      <c r="F201" s="20" t="str">
        <f>IF(C201&gt;Inf.!$I$10,"",VLOOKUP(A201,Q1.SL!B:F,4,FALSE))</f>
        <v/>
      </c>
      <c r="G201" s="20" t="str">
        <f>IF(C201&gt;Inf.!$I$10,"",VLOOKUP(A201,Q1.SL!B:F,5,FALSE))</f>
        <v/>
      </c>
      <c r="H201" s="126"/>
      <c r="I201" s="126"/>
      <c r="J201" s="51"/>
      <c r="K201" s="126"/>
      <c r="L201" s="12" t="str">
        <f>IFERROR(IF(C201&gt;Inf.!$I$10,"",I201),"")</f>
        <v/>
      </c>
      <c r="M201" s="8" t="str">
        <f>IFERROR(IF(Inf.!$C$10="Onsight",IF(L201="TOP",10^7+(10-J201)+(3-K201)*10,L201*10^5+(3-K201)*10),IF(L201="TOP",10^7+(3-K201)*10,L201*10^5+(3-K201)*10)),"")</f>
        <v/>
      </c>
      <c r="N201" s="8" t="str">
        <f t="shared" ref="N201:N264" si="13">IFERROR(RANK(M201,M:M,0),"")</f>
        <v/>
      </c>
      <c r="O201" s="8" t="str">
        <f>IFERROR(N201*100+Rec.!I194,"")</f>
        <v/>
      </c>
      <c r="P201" s="8" t="str">
        <f t="shared" ref="P201:P264" si="14">IFERROR(RANK(O201,O:O,1),"")</f>
        <v/>
      </c>
    </row>
    <row r="202" spans="1:16" ht="21.95" customHeight="1">
      <c r="A202" s="8" t="str">
        <f t="shared" ref="A202:A265" si="15">IFERROR(IF((C202+ROUNDUP(MAX(C:C)/2,0))&gt;MAX(C:C),C202-ROUNDUP(MAX(C:C)/2,0)+IF(MOD(MAX(C:C),2)=0,0,1),C202+ROUNDUP(MAX(C:C)/2,0)),"")</f>
        <v/>
      </c>
      <c r="B202" s="8" t="str">
        <f t="shared" si="12"/>
        <v/>
      </c>
      <c r="C202" s="20" t="str">
        <f>IF(Rec.!H195&gt;0,COUNT(Rec.!H$2:H195),"")</f>
        <v/>
      </c>
      <c r="D202" s="36" t="str">
        <f>IF(C202&gt;Inf.!$I$10,"",VLOOKUP(A202,Q1.SL!B:F,2,FALSE))</f>
        <v/>
      </c>
      <c r="E202" s="36" t="str">
        <f>IF(C202&gt;Inf.!$I$10,"",VLOOKUP(A202,Q1.SL!B:F,3,FALSE))</f>
        <v/>
      </c>
      <c r="F202" s="20" t="str">
        <f>IF(C202&gt;Inf.!$I$10,"",VLOOKUP(A202,Q1.SL!B:F,4,FALSE))</f>
        <v/>
      </c>
      <c r="G202" s="20" t="str">
        <f>IF(C202&gt;Inf.!$I$10,"",VLOOKUP(A202,Q1.SL!B:F,5,FALSE))</f>
        <v/>
      </c>
      <c r="H202" s="126"/>
      <c r="I202" s="126"/>
      <c r="J202" s="51"/>
      <c r="K202" s="126"/>
      <c r="L202" s="12" t="str">
        <f>IFERROR(IF(C202&gt;Inf.!$I$10,"",I202),"")</f>
        <v/>
      </c>
      <c r="M202" s="8" t="str">
        <f>IFERROR(IF(Inf.!$C$10="Onsight",IF(L202="TOP",10^7+(10-J202)+(3-K202)*10,L202*10^5+(3-K202)*10),IF(L202="TOP",10^7+(3-K202)*10,L202*10^5+(3-K202)*10)),"")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IFERROR(N202*100+Rec.!I195,"")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IF(Rec.!H196&gt;0,COUNT(Rec.!H$2:H196),"")</f>
        <v/>
      </c>
      <c r="D203" s="36" t="str">
        <f>IF(C203&gt;Inf.!$I$10,"",VLOOKUP(A203,Q1.SL!B:F,2,FALSE))</f>
        <v/>
      </c>
      <c r="E203" s="36" t="str">
        <f>IF(C203&gt;Inf.!$I$10,"",VLOOKUP(A203,Q1.SL!B:F,3,FALSE))</f>
        <v/>
      </c>
      <c r="F203" s="20" t="str">
        <f>IF(C203&gt;Inf.!$I$10,"",VLOOKUP(A203,Q1.SL!B:F,4,FALSE))</f>
        <v/>
      </c>
      <c r="G203" s="20" t="str">
        <f>IF(C203&gt;Inf.!$I$10,"",VLOOKUP(A203,Q1.SL!B:F,5,FALSE))</f>
        <v/>
      </c>
      <c r="H203" s="126"/>
      <c r="I203" s="126"/>
      <c r="J203" s="51"/>
      <c r="K203" s="126"/>
      <c r="L203" s="12" t="str">
        <f>IFERROR(IF(C203&gt;Inf.!$I$10,"",I203),"")</f>
        <v/>
      </c>
      <c r="M203" s="8" t="str">
        <f>IFERROR(IF(Inf.!$C$10="Onsight",IF(L203="TOP",10^7+(10-J203)+(3-K203)*10,L203*10^5+(3-K203)*10),IF(L203="TOP",10^7+(3-K203)*10,L203*10^5+(3-K203)*10)),"")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IFERROR(N203*100+Rec.!I196,"")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IF(Rec.!H197&gt;0,COUNT(Rec.!H$2:H197),"")</f>
        <v/>
      </c>
      <c r="D204" s="36" t="str">
        <f>IF(C204&gt;Inf.!$I$10,"",VLOOKUP(A204,Q1.SL!B:F,2,FALSE))</f>
        <v/>
      </c>
      <c r="E204" s="36" t="str">
        <f>IF(C204&gt;Inf.!$I$10,"",VLOOKUP(A204,Q1.SL!B:F,3,FALSE))</f>
        <v/>
      </c>
      <c r="F204" s="20" t="str">
        <f>IF(C204&gt;Inf.!$I$10,"",VLOOKUP(A204,Q1.SL!B:F,4,FALSE))</f>
        <v/>
      </c>
      <c r="G204" s="20" t="str">
        <f>IF(C204&gt;Inf.!$I$10,"",VLOOKUP(A204,Q1.SL!B:F,5,FALSE))</f>
        <v/>
      </c>
      <c r="H204" s="126"/>
      <c r="I204" s="126"/>
      <c r="J204" s="51"/>
      <c r="K204" s="126"/>
      <c r="L204" s="12" t="str">
        <f>IFERROR(IF(C204&gt;Inf.!$I$10,"",I204),"")</f>
        <v/>
      </c>
      <c r="M204" s="8" t="str">
        <f>IFERROR(IF(Inf.!$C$10="Onsight",IF(L204="TOP",10^7+(10-J204)+(3-K204)*10,L204*10^5+(3-K204)*10),IF(L204="TOP",10^7+(3-K204)*10,L204*10^5+(3-K204)*10)),"")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IFERROR(N204*100+Rec.!I197,"")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IF(Rec.!H198&gt;0,COUNT(Rec.!H$2:H198),"")</f>
        <v/>
      </c>
      <c r="D205" s="36" t="str">
        <f>IF(C205&gt;Inf.!$I$10,"",VLOOKUP(A205,Q1.SL!B:F,2,FALSE))</f>
        <v/>
      </c>
      <c r="E205" s="36" t="str">
        <f>IF(C205&gt;Inf.!$I$10,"",VLOOKUP(A205,Q1.SL!B:F,3,FALSE))</f>
        <v/>
      </c>
      <c r="F205" s="20" t="str">
        <f>IF(C205&gt;Inf.!$I$10,"",VLOOKUP(A205,Q1.SL!B:F,4,FALSE))</f>
        <v/>
      </c>
      <c r="G205" s="20" t="str">
        <f>IF(C205&gt;Inf.!$I$10,"",VLOOKUP(A205,Q1.SL!B:F,5,FALSE))</f>
        <v/>
      </c>
      <c r="H205" s="126"/>
      <c r="I205" s="126"/>
      <c r="J205" s="51"/>
      <c r="K205" s="126"/>
      <c r="L205" s="12" t="str">
        <f>IFERROR(IF(C205&gt;Inf.!$I$10,"",I205),"")</f>
        <v/>
      </c>
      <c r="M205" s="8" t="str">
        <f>IFERROR(IF(Inf.!$C$10="Onsight",IF(L205="TOP",10^7+(10-J205)+(3-K205)*10,L205*10^5+(3-K205)*10),IF(L205="TOP",10^7+(3-K205)*10,L205*10^5+(3-K205)*10)),"")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IFERROR(N205*100+Rec.!I198,"")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IF(Rec.!H199&gt;0,COUNT(Rec.!H$2:H199),"")</f>
        <v/>
      </c>
      <c r="D206" s="36" t="str">
        <f>IF(C206&gt;Inf.!$I$10,"",VLOOKUP(A206,Q1.SL!B:F,2,FALSE))</f>
        <v/>
      </c>
      <c r="E206" s="36" t="str">
        <f>IF(C206&gt;Inf.!$I$10,"",VLOOKUP(A206,Q1.SL!B:F,3,FALSE))</f>
        <v/>
      </c>
      <c r="F206" s="20" t="str">
        <f>IF(C206&gt;Inf.!$I$10,"",VLOOKUP(A206,Q1.SL!B:F,4,FALSE))</f>
        <v/>
      </c>
      <c r="G206" s="20" t="str">
        <f>IF(C206&gt;Inf.!$I$10,"",VLOOKUP(A206,Q1.SL!B:F,5,FALSE))</f>
        <v/>
      </c>
      <c r="H206" s="126"/>
      <c r="I206" s="126"/>
      <c r="J206" s="51"/>
      <c r="K206" s="126"/>
      <c r="L206" s="12" t="str">
        <f>IFERROR(IF(C206&gt;Inf.!$I$10,"",I206),"")</f>
        <v/>
      </c>
      <c r="M206" s="8" t="str">
        <f>IFERROR(IF(Inf.!$C$10="Onsight",IF(L206="TOP",10^7+(10-J206)+(3-K206)*10,L206*10^5+(3-K206)*10),IF(L206="TOP",10^7+(3-K206)*10,L206*10^5+(3-K206)*10)),"")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IFERROR(N206*100+Rec.!I199,"")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IF(Rec.!H200&gt;0,COUNT(Rec.!H$2:H200),"")</f>
        <v/>
      </c>
      <c r="D207" s="36" t="str">
        <f>IF(C207&gt;Inf.!$I$10,"",VLOOKUP(A207,Q1.SL!B:F,2,FALSE))</f>
        <v/>
      </c>
      <c r="E207" s="36" t="str">
        <f>IF(C207&gt;Inf.!$I$10,"",VLOOKUP(A207,Q1.SL!B:F,3,FALSE))</f>
        <v/>
      </c>
      <c r="F207" s="20" t="str">
        <f>IF(C207&gt;Inf.!$I$10,"",VLOOKUP(A207,Q1.SL!B:F,4,FALSE))</f>
        <v/>
      </c>
      <c r="G207" s="20" t="str">
        <f>IF(C207&gt;Inf.!$I$10,"",VLOOKUP(A207,Q1.SL!B:F,5,FALSE))</f>
        <v/>
      </c>
      <c r="H207" s="126"/>
      <c r="I207" s="126"/>
      <c r="J207" s="51"/>
      <c r="K207" s="126"/>
      <c r="L207" s="12" t="str">
        <f>IFERROR(IF(C207&gt;Inf.!$I$10,"",I207),"")</f>
        <v/>
      </c>
      <c r="M207" s="8" t="str">
        <f>IFERROR(IF(Inf.!$C$10="Onsight",IF(L207="TOP",10^7+(10-J207)+(3-K207)*10,L207*10^5+(3-K207)*10),IF(L207="TOP",10^7+(3-K207)*10,L207*10^5+(3-K207)*10)),"")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IFERROR(N207*100+Rec.!I200,"")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IF(Rec.!H201&gt;0,COUNT(Rec.!H$2:H201),"")</f>
        <v/>
      </c>
      <c r="D208" s="36" t="str">
        <f>IF(C208&gt;Inf.!$I$10,"",VLOOKUP(A208,Q1.SL!B:F,2,FALSE))</f>
        <v/>
      </c>
      <c r="E208" s="36" t="str">
        <f>IF(C208&gt;Inf.!$I$10,"",VLOOKUP(A208,Q1.SL!B:F,3,FALSE))</f>
        <v/>
      </c>
      <c r="F208" s="20" t="str">
        <f>IF(C208&gt;Inf.!$I$10,"",VLOOKUP(A208,Q1.SL!B:F,4,FALSE))</f>
        <v/>
      </c>
      <c r="G208" s="20" t="str">
        <f>IF(C208&gt;Inf.!$I$10,"",VLOOKUP(A208,Q1.SL!B:F,5,FALSE))</f>
        <v/>
      </c>
      <c r="H208" s="126"/>
      <c r="I208" s="126"/>
      <c r="J208" s="51"/>
      <c r="K208" s="126"/>
      <c r="L208" s="12" t="str">
        <f>IFERROR(IF(C208&gt;Inf.!$I$10,"",I208),"")</f>
        <v/>
      </c>
      <c r="M208" s="8" t="str">
        <f>IFERROR(IF(Inf.!$C$10="Onsight",IF(L208="TOP",10^7+(10-J208)+(3-K208)*10,L208*10^5+(3-K208)*10),IF(L208="TOP",10^7+(3-K208)*10,L208*10^5+(3-K208)*10)),"")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IFERROR(N208*100+Rec.!I201,"")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IF(Rec.!H202&gt;0,COUNT(Rec.!H$2:H202),"")</f>
        <v/>
      </c>
      <c r="D209" s="36" t="str">
        <f>IF(C209&gt;Inf.!$I$10,"",VLOOKUP(A209,Q1.SL!B:F,2,FALSE))</f>
        <v/>
      </c>
      <c r="E209" s="36" t="str">
        <f>IF(C209&gt;Inf.!$I$10,"",VLOOKUP(A209,Q1.SL!B:F,3,FALSE))</f>
        <v/>
      </c>
      <c r="F209" s="20" t="str">
        <f>IF(C209&gt;Inf.!$I$10,"",VLOOKUP(A209,Q1.SL!B:F,4,FALSE))</f>
        <v/>
      </c>
      <c r="G209" s="20" t="str">
        <f>IF(C209&gt;Inf.!$I$10,"",VLOOKUP(A209,Q1.SL!B:F,5,FALSE))</f>
        <v/>
      </c>
      <c r="H209" s="126"/>
      <c r="I209" s="126"/>
      <c r="J209" s="51"/>
      <c r="K209" s="126"/>
      <c r="L209" s="12" t="str">
        <f>IFERROR(IF(C209&gt;Inf.!$I$10,"",I209),"")</f>
        <v/>
      </c>
      <c r="M209" s="8" t="str">
        <f>IFERROR(IF(Inf.!$C$10="Onsight",IF(L209="TOP",10^7+(10-J209)+(3-K209)*10,L209*10^5+(3-K209)*10),IF(L209="TOP",10^7+(3-K209)*10,L209*10^5+(3-K209)*10)),"")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IFERROR(N209*100+Rec.!I202,"")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IF(Rec.!H203&gt;0,COUNT(Rec.!H$2:H203),"")</f>
        <v/>
      </c>
      <c r="D210" s="36" t="str">
        <f>IF(C210&gt;Inf.!$I$10,"",VLOOKUP(A210,Q1.SL!B:F,2,FALSE))</f>
        <v/>
      </c>
      <c r="E210" s="36" t="str">
        <f>IF(C210&gt;Inf.!$I$10,"",VLOOKUP(A210,Q1.SL!B:F,3,FALSE))</f>
        <v/>
      </c>
      <c r="F210" s="20" t="str">
        <f>IF(C210&gt;Inf.!$I$10,"",VLOOKUP(A210,Q1.SL!B:F,4,FALSE))</f>
        <v/>
      </c>
      <c r="G210" s="20" t="str">
        <f>IF(C210&gt;Inf.!$I$10,"",VLOOKUP(A210,Q1.SL!B:F,5,FALSE))</f>
        <v/>
      </c>
      <c r="H210" s="126"/>
      <c r="I210" s="126"/>
      <c r="J210" s="51"/>
      <c r="K210" s="126"/>
      <c r="L210" s="12" t="str">
        <f>IFERROR(IF(C210&gt;Inf.!$I$10,"",I210),"")</f>
        <v/>
      </c>
      <c r="M210" s="8" t="str">
        <f>IFERROR(IF(Inf.!$C$10="Onsight",IF(L210="TOP",10^7+(10-J210)+(3-K210)*10,L210*10^5+(3-K210)*10),IF(L210="TOP",10^7+(3-K210)*10,L210*10^5+(3-K210)*10)),"")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IFERROR(N210*100+Rec.!I203,"")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IF(Rec.!H204&gt;0,COUNT(Rec.!H$2:H204),"")</f>
        <v/>
      </c>
      <c r="D211" s="36" t="str">
        <f>IF(C211&gt;Inf.!$I$10,"",VLOOKUP(A211,Q1.SL!B:F,2,FALSE))</f>
        <v/>
      </c>
      <c r="E211" s="36" t="str">
        <f>IF(C211&gt;Inf.!$I$10,"",VLOOKUP(A211,Q1.SL!B:F,3,FALSE))</f>
        <v/>
      </c>
      <c r="F211" s="20" t="str">
        <f>IF(C211&gt;Inf.!$I$10,"",VLOOKUP(A211,Q1.SL!B:F,4,FALSE))</f>
        <v/>
      </c>
      <c r="G211" s="20" t="str">
        <f>IF(C211&gt;Inf.!$I$10,"",VLOOKUP(A211,Q1.SL!B:F,5,FALSE))</f>
        <v/>
      </c>
      <c r="H211" s="126"/>
      <c r="I211" s="126"/>
      <c r="J211" s="51"/>
      <c r="K211" s="126"/>
      <c r="L211" s="12" t="str">
        <f>IFERROR(IF(C211&gt;Inf.!$I$10,"",I211),"")</f>
        <v/>
      </c>
      <c r="M211" s="8" t="str">
        <f>IFERROR(IF(Inf.!$C$10="Onsight",IF(L211="TOP",10^7+(10-J211)+(3-K211)*10,L211*10^5+(3-K211)*10),IF(L211="TOP",10^7+(3-K211)*10,L211*10^5+(3-K211)*10)),"")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IFERROR(N211*100+Rec.!I204,"")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IF(Rec.!H205&gt;0,COUNT(Rec.!H$2:H205),"")</f>
        <v/>
      </c>
      <c r="D212" s="36" t="str">
        <f>IF(C212&gt;Inf.!$I$10,"",VLOOKUP(A212,Q1.SL!B:F,2,FALSE))</f>
        <v/>
      </c>
      <c r="E212" s="36" t="str">
        <f>IF(C212&gt;Inf.!$I$10,"",VLOOKUP(A212,Q1.SL!B:F,3,FALSE))</f>
        <v/>
      </c>
      <c r="F212" s="20" t="str">
        <f>IF(C212&gt;Inf.!$I$10,"",VLOOKUP(A212,Q1.SL!B:F,4,FALSE))</f>
        <v/>
      </c>
      <c r="G212" s="20" t="str">
        <f>IF(C212&gt;Inf.!$I$10,"",VLOOKUP(A212,Q1.SL!B:F,5,FALSE))</f>
        <v/>
      </c>
      <c r="H212" s="126"/>
      <c r="I212" s="126"/>
      <c r="J212" s="51"/>
      <c r="K212" s="126"/>
      <c r="L212" s="12" t="str">
        <f>IFERROR(IF(C212&gt;Inf.!$I$10,"",I212),"")</f>
        <v/>
      </c>
      <c r="M212" s="8" t="str">
        <f>IFERROR(IF(Inf.!$C$10="Onsight",IF(L212="TOP",10^7+(10-J212)+(3-K212)*10,L212*10^5+(3-K212)*10),IF(L212="TOP",10^7+(3-K212)*10,L212*10^5+(3-K212)*10)),"")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IFERROR(N212*100+Rec.!I205,"")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IF(Rec.!H206&gt;0,COUNT(Rec.!H$2:H206),"")</f>
        <v/>
      </c>
      <c r="D213" s="36" t="str">
        <f>IF(C213&gt;Inf.!$I$10,"",VLOOKUP(A213,Q1.SL!B:F,2,FALSE))</f>
        <v/>
      </c>
      <c r="E213" s="36" t="str">
        <f>IF(C213&gt;Inf.!$I$10,"",VLOOKUP(A213,Q1.SL!B:F,3,FALSE))</f>
        <v/>
      </c>
      <c r="F213" s="20" t="str">
        <f>IF(C213&gt;Inf.!$I$10,"",VLOOKUP(A213,Q1.SL!B:F,4,FALSE))</f>
        <v/>
      </c>
      <c r="G213" s="20" t="str">
        <f>IF(C213&gt;Inf.!$I$10,"",VLOOKUP(A213,Q1.SL!B:F,5,FALSE))</f>
        <v/>
      </c>
      <c r="H213" s="126"/>
      <c r="I213" s="126"/>
      <c r="J213" s="51"/>
      <c r="K213" s="126"/>
      <c r="L213" s="12" t="str">
        <f>IFERROR(IF(C213&gt;Inf.!$I$10,"",I213),"")</f>
        <v/>
      </c>
      <c r="M213" s="8" t="str">
        <f>IFERROR(IF(Inf.!$C$10="Onsight",IF(L213="TOP",10^7+(10-J213)+(3-K213)*10,L213*10^5+(3-K213)*10),IF(L213="TOP",10^7+(3-K213)*10,L213*10^5+(3-K213)*10)),"")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IFERROR(N213*100+Rec.!I206,"")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IF(Rec.!H207&gt;0,COUNT(Rec.!H$2:H207),"")</f>
        <v/>
      </c>
      <c r="D214" s="36" t="str">
        <f>IF(C214&gt;Inf.!$I$10,"",VLOOKUP(A214,Q1.SL!B:F,2,FALSE))</f>
        <v/>
      </c>
      <c r="E214" s="36" t="str">
        <f>IF(C214&gt;Inf.!$I$10,"",VLOOKUP(A214,Q1.SL!B:F,3,FALSE))</f>
        <v/>
      </c>
      <c r="F214" s="20" t="str">
        <f>IF(C214&gt;Inf.!$I$10,"",VLOOKUP(A214,Q1.SL!B:F,4,FALSE))</f>
        <v/>
      </c>
      <c r="G214" s="20" t="str">
        <f>IF(C214&gt;Inf.!$I$10,"",VLOOKUP(A214,Q1.SL!B:F,5,FALSE))</f>
        <v/>
      </c>
      <c r="H214" s="126"/>
      <c r="I214" s="126"/>
      <c r="J214" s="51"/>
      <c r="K214" s="126"/>
      <c r="L214" s="12" t="str">
        <f>IFERROR(IF(C214&gt;Inf.!$I$10,"",I214),"")</f>
        <v/>
      </c>
      <c r="M214" s="8" t="str">
        <f>IFERROR(IF(Inf.!$C$10="Onsight",IF(L214="TOP",10^7+(10-J214)+(3-K214)*10,L214*10^5+(3-K214)*10),IF(L214="TOP",10^7+(3-K214)*10,L214*10^5+(3-K214)*10)),"")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IFERROR(N214*100+Rec.!I207,"")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IF(Rec.!H208&gt;0,COUNT(Rec.!H$2:H208),"")</f>
        <v/>
      </c>
      <c r="D215" s="36" t="str">
        <f>IF(C215&gt;Inf.!$I$10,"",VLOOKUP(A215,Q1.SL!B:F,2,FALSE))</f>
        <v/>
      </c>
      <c r="E215" s="36" t="str">
        <f>IF(C215&gt;Inf.!$I$10,"",VLOOKUP(A215,Q1.SL!B:F,3,FALSE))</f>
        <v/>
      </c>
      <c r="F215" s="20" t="str">
        <f>IF(C215&gt;Inf.!$I$10,"",VLOOKUP(A215,Q1.SL!B:F,4,FALSE))</f>
        <v/>
      </c>
      <c r="G215" s="20" t="str">
        <f>IF(C215&gt;Inf.!$I$10,"",VLOOKUP(A215,Q1.SL!B:F,5,FALSE))</f>
        <v/>
      </c>
      <c r="H215" s="126"/>
      <c r="I215" s="126"/>
      <c r="J215" s="51"/>
      <c r="K215" s="126"/>
      <c r="L215" s="12" t="str">
        <f>IFERROR(IF(C215&gt;Inf.!$I$10,"",I215),"")</f>
        <v/>
      </c>
      <c r="M215" s="8" t="str">
        <f>IFERROR(IF(Inf.!$C$10="Onsight",IF(L215="TOP",10^7+(10-J215)+(3-K215)*10,L215*10^5+(3-K215)*10),IF(L215="TOP",10^7+(3-K215)*10,L215*10^5+(3-K215)*10)),"")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IFERROR(N215*100+Rec.!I208,"")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IF(Rec.!H209&gt;0,COUNT(Rec.!H$2:H209),"")</f>
        <v/>
      </c>
      <c r="D216" s="36" t="str">
        <f>IF(C216&gt;Inf.!$I$10,"",VLOOKUP(A216,Q1.SL!B:F,2,FALSE))</f>
        <v/>
      </c>
      <c r="E216" s="36" t="str">
        <f>IF(C216&gt;Inf.!$I$10,"",VLOOKUP(A216,Q1.SL!B:F,3,FALSE))</f>
        <v/>
      </c>
      <c r="F216" s="20" t="str">
        <f>IF(C216&gt;Inf.!$I$10,"",VLOOKUP(A216,Q1.SL!B:F,4,FALSE))</f>
        <v/>
      </c>
      <c r="G216" s="20" t="str">
        <f>IF(C216&gt;Inf.!$I$10,"",VLOOKUP(A216,Q1.SL!B:F,5,FALSE))</f>
        <v/>
      </c>
      <c r="H216" s="126"/>
      <c r="I216" s="126"/>
      <c r="J216" s="51"/>
      <c r="K216" s="126"/>
      <c r="L216" s="12" t="str">
        <f>IFERROR(IF(C216&gt;Inf.!$I$10,"",I216),"")</f>
        <v/>
      </c>
      <c r="M216" s="8" t="str">
        <f>IFERROR(IF(Inf.!$C$10="Onsight",IF(L216="TOP",10^7+(10-J216)+(3-K216)*10,L216*10^5+(3-K216)*10),IF(L216="TOP",10^7+(3-K216)*10,L216*10^5+(3-K216)*10)),"")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IFERROR(N216*100+Rec.!I209,"")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IF(Rec.!H210&gt;0,COUNT(Rec.!H$2:H210),"")</f>
        <v/>
      </c>
      <c r="D217" s="36" t="str">
        <f>IF(C217&gt;Inf.!$I$10,"",VLOOKUP(A217,Q1.SL!B:F,2,FALSE))</f>
        <v/>
      </c>
      <c r="E217" s="36" t="str">
        <f>IF(C217&gt;Inf.!$I$10,"",VLOOKUP(A217,Q1.SL!B:F,3,FALSE))</f>
        <v/>
      </c>
      <c r="F217" s="20" t="str">
        <f>IF(C217&gt;Inf.!$I$10,"",VLOOKUP(A217,Q1.SL!B:F,4,FALSE))</f>
        <v/>
      </c>
      <c r="G217" s="20" t="str">
        <f>IF(C217&gt;Inf.!$I$10,"",VLOOKUP(A217,Q1.SL!B:F,5,FALSE))</f>
        <v/>
      </c>
      <c r="H217" s="126"/>
      <c r="I217" s="126"/>
      <c r="J217" s="51"/>
      <c r="K217" s="126"/>
      <c r="L217" s="12" t="str">
        <f>IFERROR(IF(C217&gt;Inf.!$I$10,"",I217),"")</f>
        <v/>
      </c>
      <c r="M217" s="8" t="str">
        <f>IFERROR(IF(Inf.!$C$10="Onsight",IF(L217="TOP",10^7+(10-J217)+(3-K217)*10,L217*10^5+(3-K217)*10),IF(L217="TOP",10^7+(3-K217)*10,L217*10^5+(3-K217)*10)),"")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IFERROR(N217*100+Rec.!I210,"")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IF(Rec.!H211&gt;0,COUNT(Rec.!H$2:H211),"")</f>
        <v/>
      </c>
      <c r="D218" s="36" t="str">
        <f>IF(C218&gt;Inf.!$I$10,"",VLOOKUP(A218,Q1.SL!B:F,2,FALSE))</f>
        <v/>
      </c>
      <c r="E218" s="36" t="str">
        <f>IF(C218&gt;Inf.!$I$10,"",VLOOKUP(A218,Q1.SL!B:F,3,FALSE))</f>
        <v/>
      </c>
      <c r="F218" s="20" t="str">
        <f>IF(C218&gt;Inf.!$I$10,"",VLOOKUP(A218,Q1.SL!B:F,4,FALSE))</f>
        <v/>
      </c>
      <c r="G218" s="20" t="str">
        <f>IF(C218&gt;Inf.!$I$10,"",VLOOKUP(A218,Q1.SL!B:F,5,FALSE))</f>
        <v/>
      </c>
      <c r="H218" s="126"/>
      <c r="I218" s="126"/>
      <c r="J218" s="51"/>
      <c r="K218" s="126"/>
      <c r="L218" s="12" t="str">
        <f>IFERROR(IF(C218&gt;Inf.!$I$10,"",I218),"")</f>
        <v/>
      </c>
      <c r="M218" s="8" t="str">
        <f>IFERROR(IF(Inf.!$C$10="Onsight",IF(L218="TOP",10^7+(10-J218)+(3-K218)*10,L218*10^5+(3-K218)*10),IF(L218="TOP",10^7+(3-K218)*10,L218*10^5+(3-K218)*10)),"")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IFERROR(N218*100+Rec.!I211,"")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IF(Rec.!H212&gt;0,COUNT(Rec.!H$2:H212),"")</f>
        <v/>
      </c>
      <c r="D219" s="36" t="str">
        <f>IF(C219&gt;Inf.!$I$10,"",VLOOKUP(A219,Q1.SL!B:F,2,FALSE))</f>
        <v/>
      </c>
      <c r="E219" s="36" t="str">
        <f>IF(C219&gt;Inf.!$I$10,"",VLOOKUP(A219,Q1.SL!B:F,3,FALSE))</f>
        <v/>
      </c>
      <c r="F219" s="20" t="str">
        <f>IF(C219&gt;Inf.!$I$10,"",VLOOKUP(A219,Q1.SL!B:F,4,FALSE))</f>
        <v/>
      </c>
      <c r="G219" s="20" t="str">
        <f>IF(C219&gt;Inf.!$I$10,"",VLOOKUP(A219,Q1.SL!B:F,5,FALSE))</f>
        <v/>
      </c>
      <c r="H219" s="126"/>
      <c r="I219" s="126"/>
      <c r="J219" s="51"/>
      <c r="K219" s="126"/>
      <c r="L219" s="12" t="str">
        <f>IFERROR(IF(C219&gt;Inf.!$I$10,"",I219),"")</f>
        <v/>
      </c>
      <c r="M219" s="8" t="str">
        <f>IFERROR(IF(Inf.!$C$10="Onsight",IF(L219="TOP",10^7+(10-J219)+(3-K219)*10,L219*10^5+(3-K219)*10),IF(L219="TOP",10^7+(3-K219)*10,L219*10^5+(3-K219)*10)),"")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IFERROR(N219*100+Rec.!I212,"")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IF(Rec.!H213&gt;0,COUNT(Rec.!H$2:H213),"")</f>
        <v/>
      </c>
      <c r="D220" s="36" t="str">
        <f>IF(C220&gt;Inf.!$I$10,"",VLOOKUP(A220,Q1.SL!B:F,2,FALSE))</f>
        <v/>
      </c>
      <c r="E220" s="36" t="str">
        <f>IF(C220&gt;Inf.!$I$10,"",VLOOKUP(A220,Q1.SL!B:F,3,FALSE))</f>
        <v/>
      </c>
      <c r="F220" s="20" t="str">
        <f>IF(C220&gt;Inf.!$I$10,"",VLOOKUP(A220,Q1.SL!B:F,4,FALSE))</f>
        <v/>
      </c>
      <c r="G220" s="20" t="str">
        <f>IF(C220&gt;Inf.!$I$10,"",VLOOKUP(A220,Q1.SL!B:F,5,FALSE))</f>
        <v/>
      </c>
      <c r="H220" s="126"/>
      <c r="I220" s="126"/>
      <c r="J220" s="51"/>
      <c r="K220" s="126"/>
      <c r="L220" s="12" t="str">
        <f>IFERROR(IF(C220&gt;Inf.!$I$10,"",I220),"")</f>
        <v/>
      </c>
      <c r="M220" s="8" t="str">
        <f>IFERROR(IF(Inf.!$C$10="Onsight",IF(L220="TOP",10^7+(10-J220)+(3-K220)*10,L220*10^5+(3-K220)*10),IF(L220="TOP",10^7+(3-K220)*10,L220*10^5+(3-K220)*10)),"")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IFERROR(N220*100+Rec.!I213,"")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IF(Rec.!H214&gt;0,COUNT(Rec.!H$2:H214),"")</f>
        <v/>
      </c>
      <c r="D221" s="36" t="str">
        <f>IF(C221&gt;Inf.!$I$10,"",VLOOKUP(A221,Q1.SL!B:F,2,FALSE))</f>
        <v/>
      </c>
      <c r="E221" s="36" t="str">
        <f>IF(C221&gt;Inf.!$I$10,"",VLOOKUP(A221,Q1.SL!B:F,3,FALSE))</f>
        <v/>
      </c>
      <c r="F221" s="20" t="str">
        <f>IF(C221&gt;Inf.!$I$10,"",VLOOKUP(A221,Q1.SL!B:F,4,FALSE))</f>
        <v/>
      </c>
      <c r="G221" s="20" t="str">
        <f>IF(C221&gt;Inf.!$I$10,"",VLOOKUP(A221,Q1.SL!B:F,5,FALSE))</f>
        <v/>
      </c>
      <c r="H221" s="126"/>
      <c r="I221" s="126"/>
      <c r="J221" s="51"/>
      <c r="K221" s="126"/>
      <c r="L221" s="12" t="str">
        <f>IFERROR(IF(C221&gt;Inf.!$I$10,"",I221),"")</f>
        <v/>
      </c>
      <c r="M221" s="8" t="str">
        <f>IFERROR(IF(Inf.!$C$10="Onsight",IF(L221="TOP",10^7+(10-J221)+(3-K221)*10,L221*10^5+(3-K221)*10),IF(L221="TOP",10^7+(3-K221)*10,L221*10^5+(3-K221)*10)),"")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IFERROR(N221*100+Rec.!I214,"")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IF(Rec.!H215&gt;0,COUNT(Rec.!H$2:H215),"")</f>
        <v/>
      </c>
      <c r="D222" s="36" t="str">
        <f>IF(C222&gt;Inf.!$I$10,"",VLOOKUP(A222,Q1.SL!B:F,2,FALSE))</f>
        <v/>
      </c>
      <c r="E222" s="36" t="str">
        <f>IF(C222&gt;Inf.!$I$10,"",VLOOKUP(A222,Q1.SL!B:F,3,FALSE))</f>
        <v/>
      </c>
      <c r="F222" s="20" t="str">
        <f>IF(C222&gt;Inf.!$I$10,"",VLOOKUP(A222,Q1.SL!B:F,4,FALSE))</f>
        <v/>
      </c>
      <c r="G222" s="20" t="str">
        <f>IF(C222&gt;Inf.!$I$10,"",VLOOKUP(A222,Q1.SL!B:F,5,FALSE))</f>
        <v/>
      </c>
      <c r="H222" s="126"/>
      <c r="I222" s="126"/>
      <c r="J222" s="51"/>
      <c r="K222" s="126"/>
      <c r="L222" s="12" t="str">
        <f>IFERROR(IF(C222&gt;Inf.!$I$10,"",I222),"")</f>
        <v/>
      </c>
      <c r="M222" s="8" t="str">
        <f>IFERROR(IF(Inf.!$C$10="Onsight",IF(L222="TOP",10^7+(10-J222)+(3-K222)*10,L222*10^5+(3-K222)*10),IF(L222="TOP",10^7+(3-K222)*10,L222*10^5+(3-K222)*10)),"")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IFERROR(N222*100+Rec.!I215,"")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IF(Rec.!H216&gt;0,COUNT(Rec.!H$2:H216),"")</f>
        <v/>
      </c>
      <c r="D223" s="36" t="str">
        <f>IF(C223&gt;Inf.!$I$10,"",VLOOKUP(A223,Q1.SL!B:F,2,FALSE))</f>
        <v/>
      </c>
      <c r="E223" s="36" t="str">
        <f>IF(C223&gt;Inf.!$I$10,"",VLOOKUP(A223,Q1.SL!B:F,3,FALSE))</f>
        <v/>
      </c>
      <c r="F223" s="20" t="str">
        <f>IF(C223&gt;Inf.!$I$10,"",VLOOKUP(A223,Q1.SL!B:F,4,FALSE))</f>
        <v/>
      </c>
      <c r="G223" s="20" t="str">
        <f>IF(C223&gt;Inf.!$I$10,"",VLOOKUP(A223,Q1.SL!B:F,5,FALSE))</f>
        <v/>
      </c>
      <c r="H223" s="126"/>
      <c r="I223" s="126"/>
      <c r="J223" s="51"/>
      <c r="K223" s="126"/>
      <c r="L223" s="12" t="str">
        <f>IFERROR(IF(C223&gt;Inf.!$I$10,"",I223),"")</f>
        <v/>
      </c>
      <c r="M223" s="8" t="str">
        <f>IFERROR(IF(Inf.!$C$10="Onsight",IF(L223="TOP",10^7+(10-J223)+(3-K223)*10,L223*10^5+(3-K223)*10),IF(L223="TOP",10^7+(3-K223)*10,L223*10^5+(3-K223)*10)),"")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IFERROR(N223*100+Rec.!I216,"")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IF(Rec.!H217&gt;0,COUNT(Rec.!H$2:H217),"")</f>
        <v/>
      </c>
      <c r="D224" s="36" t="str">
        <f>IF(C224&gt;Inf.!$I$10,"",VLOOKUP(A224,Q1.SL!B:F,2,FALSE))</f>
        <v/>
      </c>
      <c r="E224" s="36" t="str">
        <f>IF(C224&gt;Inf.!$I$10,"",VLOOKUP(A224,Q1.SL!B:F,3,FALSE))</f>
        <v/>
      </c>
      <c r="F224" s="20" t="str">
        <f>IF(C224&gt;Inf.!$I$10,"",VLOOKUP(A224,Q1.SL!B:F,4,FALSE))</f>
        <v/>
      </c>
      <c r="G224" s="20" t="str">
        <f>IF(C224&gt;Inf.!$I$10,"",VLOOKUP(A224,Q1.SL!B:F,5,FALSE))</f>
        <v/>
      </c>
      <c r="H224" s="126"/>
      <c r="I224" s="126"/>
      <c r="J224" s="51"/>
      <c r="K224" s="126"/>
      <c r="L224" s="12" t="str">
        <f>IFERROR(IF(C224&gt;Inf.!$I$10,"",I224),"")</f>
        <v/>
      </c>
      <c r="M224" s="8" t="str">
        <f>IFERROR(IF(Inf.!$C$10="Onsight",IF(L224="TOP",10^7+(10-J224)+(3-K224)*10,L224*10^5+(3-K224)*10),IF(L224="TOP",10^7+(3-K224)*10,L224*10^5+(3-K224)*10)),"")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IFERROR(N224*100+Rec.!I217,"")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IF(Rec.!H218&gt;0,COUNT(Rec.!H$2:H218),"")</f>
        <v/>
      </c>
      <c r="D225" s="36" t="str">
        <f>IF(C225&gt;Inf.!$I$10,"",VLOOKUP(A225,Q1.SL!B:F,2,FALSE))</f>
        <v/>
      </c>
      <c r="E225" s="36" t="str">
        <f>IF(C225&gt;Inf.!$I$10,"",VLOOKUP(A225,Q1.SL!B:F,3,FALSE))</f>
        <v/>
      </c>
      <c r="F225" s="20" t="str">
        <f>IF(C225&gt;Inf.!$I$10,"",VLOOKUP(A225,Q1.SL!B:F,4,FALSE))</f>
        <v/>
      </c>
      <c r="G225" s="20" t="str">
        <f>IF(C225&gt;Inf.!$I$10,"",VLOOKUP(A225,Q1.SL!B:F,5,FALSE))</f>
        <v/>
      </c>
      <c r="H225" s="126"/>
      <c r="I225" s="126"/>
      <c r="J225" s="51"/>
      <c r="K225" s="126"/>
      <c r="L225" s="12" t="str">
        <f>IFERROR(IF(C225&gt;Inf.!$I$10,"",I225),"")</f>
        <v/>
      </c>
      <c r="M225" s="8" t="str">
        <f>IFERROR(IF(Inf.!$C$10="Onsight",IF(L225="TOP",10^7+(10-J225)+(3-K225)*10,L225*10^5+(3-K225)*10),IF(L225="TOP",10^7+(3-K225)*10,L225*10^5+(3-K225)*10)),"")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IFERROR(N225*100+Rec.!I218,"")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IF(Rec.!H219&gt;0,COUNT(Rec.!H$2:H219),"")</f>
        <v/>
      </c>
      <c r="D226" s="36" t="str">
        <f>IF(C226&gt;Inf.!$I$10,"",VLOOKUP(A226,Q1.SL!B:F,2,FALSE))</f>
        <v/>
      </c>
      <c r="E226" s="36" t="str">
        <f>IF(C226&gt;Inf.!$I$10,"",VLOOKUP(A226,Q1.SL!B:F,3,FALSE))</f>
        <v/>
      </c>
      <c r="F226" s="20" t="str">
        <f>IF(C226&gt;Inf.!$I$10,"",VLOOKUP(A226,Q1.SL!B:F,4,FALSE))</f>
        <v/>
      </c>
      <c r="G226" s="20" t="str">
        <f>IF(C226&gt;Inf.!$I$10,"",VLOOKUP(A226,Q1.SL!B:F,5,FALSE))</f>
        <v/>
      </c>
      <c r="H226" s="126"/>
      <c r="I226" s="126"/>
      <c r="J226" s="51"/>
      <c r="K226" s="126"/>
      <c r="L226" s="12" t="str">
        <f>IFERROR(IF(C226&gt;Inf.!$I$10,"",I226),"")</f>
        <v/>
      </c>
      <c r="M226" s="8" t="str">
        <f>IFERROR(IF(Inf.!$C$10="Onsight",IF(L226="TOP",10^7+(10-J226)+(3-K226)*10,L226*10^5+(3-K226)*10),IF(L226="TOP",10^7+(3-K226)*10,L226*10^5+(3-K226)*10)),"")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IFERROR(N226*100+Rec.!I219,"")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IF(Rec.!H220&gt;0,COUNT(Rec.!H$2:H220),"")</f>
        <v/>
      </c>
      <c r="D227" s="36" t="str">
        <f>IF(C227&gt;Inf.!$I$10,"",VLOOKUP(A227,Q1.SL!B:F,2,FALSE))</f>
        <v/>
      </c>
      <c r="E227" s="36" t="str">
        <f>IF(C227&gt;Inf.!$I$10,"",VLOOKUP(A227,Q1.SL!B:F,3,FALSE))</f>
        <v/>
      </c>
      <c r="F227" s="20" t="str">
        <f>IF(C227&gt;Inf.!$I$10,"",VLOOKUP(A227,Q1.SL!B:F,4,FALSE))</f>
        <v/>
      </c>
      <c r="G227" s="20" t="str">
        <f>IF(C227&gt;Inf.!$I$10,"",VLOOKUP(A227,Q1.SL!B:F,5,FALSE))</f>
        <v/>
      </c>
      <c r="H227" s="126"/>
      <c r="I227" s="126"/>
      <c r="J227" s="51"/>
      <c r="K227" s="126"/>
      <c r="L227" s="12" t="str">
        <f>IFERROR(IF(C227&gt;Inf.!$I$10,"",I227),"")</f>
        <v/>
      </c>
      <c r="M227" s="8" t="str">
        <f>IFERROR(IF(Inf.!$C$10="Onsight",IF(L227="TOP",10^7+(10-J227)+(3-K227)*10,L227*10^5+(3-K227)*10),IF(L227="TOP",10^7+(3-K227)*10,L227*10^5+(3-K227)*10)),"")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IFERROR(N227*100+Rec.!I220,"")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IF(Rec.!H221&gt;0,COUNT(Rec.!H$2:H221),"")</f>
        <v/>
      </c>
      <c r="D228" s="36" t="str">
        <f>IF(C228&gt;Inf.!$I$10,"",VLOOKUP(A228,Q1.SL!B:F,2,FALSE))</f>
        <v/>
      </c>
      <c r="E228" s="36" t="str">
        <f>IF(C228&gt;Inf.!$I$10,"",VLOOKUP(A228,Q1.SL!B:F,3,FALSE))</f>
        <v/>
      </c>
      <c r="F228" s="20" t="str">
        <f>IF(C228&gt;Inf.!$I$10,"",VLOOKUP(A228,Q1.SL!B:F,4,FALSE))</f>
        <v/>
      </c>
      <c r="G228" s="20" t="str">
        <f>IF(C228&gt;Inf.!$I$10,"",VLOOKUP(A228,Q1.SL!B:F,5,FALSE))</f>
        <v/>
      </c>
      <c r="H228" s="126"/>
      <c r="I228" s="126"/>
      <c r="J228" s="51"/>
      <c r="K228" s="126"/>
      <c r="L228" s="12" t="str">
        <f>IFERROR(IF(C228&gt;Inf.!$I$10,"",I228),"")</f>
        <v/>
      </c>
      <c r="M228" s="8" t="str">
        <f>IFERROR(IF(Inf.!$C$10="Onsight",IF(L228="TOP",10^7+(10-J228)+(3-K228)*10,L228*10^5+(3-K228)*10),IF(L228="TOP",10^7+(3-K228)*10,L228*10^5+(3-K228)*10)),"")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IFERROR(N228*100+Rec.!I221,"")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IF(Rec.!H222&gt;0,COUNT(Rec.!H$2:H222),"")</f>
        <v/>
      </c>
      <c r="D229" s="36" t="str">
        <f>IF(C229&gt;Inf.!$I$10,"",VLOOKUP(A229,Q1.SL!B:F,2,FALSE))</f>
        <v/>
      </c>
      <c r="E229" s="36" t="str">
        <f>IF(C229&gt;Inf.!$I$10,"",VLOOKUP(A229,Q1.SL!B:F,3,FALSE))</f>
        <v/>
      </c>
      <c r="F229" s="20" t="str">
        <f>IF(C229&gt;Inf.!$I$10,"",VLOOKUP(A229,Q1.SL!B:F,4,FALSE))</f>
        <v/>
      </c>
      <c r="G229" s="20" t="str">
        <f>IF(C229&gt;Inf.!$I$10,"",VLOOKUP(A229,Q1.SL!B:F,5,FALSE))</f>
        <v/>
      </c>
      <c r="H229" s="126"/>
      <c r="I229" s="126"/>
      <c r="J229" s="51"/>
      <c r="K229" s="126"/>
      <c r="L229" s="12" t="str">
        <f>IFERROR(IF(C229&gt;Inf.!$I$10,"",I229),"")</f>
        <v/>
      </c>
      <c r="M229" s="8" t="str">
        <f>IFERROR(IF(Inf.!$C$10="Onsight",IF(L229="TOP",10^7+(10-J229)+(3-K229)*10,L229*10^5+(3-K229)*10),IF(L229="TOP",10^7+(3-K229)*10,L229*10^5+(3-K229)*10)),"")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IFERROR(N229*100+Rec.!I222,"")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IF(Rec.!H223&gt;0,COUNT(Rec.!H$2:H223),"")</f>
        <v/>
      </c>
      <c r="D230" s="36" t="str">
        <f>IF(C230&gt;Inf.!$I$10,"",VLOOKUP(A230,Q1.SL!B:F,2,FALSE))</f>
        <v/>
      </c>
      <c r="E230" s="36" t="str">
        <f>IF(C230&gt;Inf.!$I$10,"",VLOOKUP(A230,Q1.SL!B:F,3,FALSE))</f>
        <v/>
      </c>
      <c r="F230" s="20" t="str">
        <f>IF(C230&gt;Inf.!$I$10,"",VLOOKUP(A230,Q1.SL!B:F,4,FALSE))</f>
        <v/>
      </c>
      <c r="G230" s="20" t="str">
        <f>IF(C230&gt;Inf.!$I$10,"",VLOOKUP(A230,Q1.SL!B:F,5,FALSE))</f>
        <v/>
      </c>
      <c r="H230" s="126"/>
      <c r="I230" s="126"/>
      <c r="J230" s="51"/>
      <c r="K230" s="126"/>
      <c r="L230" s="12" t="str">
        <f>IFERROR(IF(C230&gt;Inf.!$I$10,"",I230),"")</f>
        <v/>
      </c>
      <c r="M230" s="8" t="str">
        <f>IFERROR(IF(Inf.!$C$10="Onsight",IF(L230="TOP",10^7+(10-J230)+(3-K230)*10,L230*10^5+(3-K230)*10),IF(L230="TOP",10^7+(3-K230)*10,L230*10^5+(3-K230)*10)),"")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IFERROR(N230*100+Rec.!I223,"")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IF(Rec.!H224&gt;0,COUNT(Rec.!H$2:H224),"")</f>
        <v/>
      </c>
      <c r="D231" s="36" t="str">
        <f>IF(C231&gt;Inf.!$I$10,"",VLOOKUP(A231,Q1.SL!B:F,2,FALSE))</f>
        <v/>
      </c>
      <c r="E231" s="36" t="str">
        <f>IF(C231&gt;Inf.!$I$10,"",VLOOKUP(A231,Q1.SL!B:F,3,FALSE))</f>
        <v/>
      </c>
      <c r="F231" s="20" t="str">
        <f>IF(C231&gt;Inf.!$I$10,"",VLOOKUP(A231,Q1.SL!B:F,4,FALSE))</f>
        <v/>
      </c>
      <c r="G231" s="20" t="str">
        <f>IF(C231&gt;Inf.!$I$10,"",VLOOKUP(A231,Q1.SL!B:F,5,FALSE))</f>
        <v/>
      </c>
      <c r="H231" s="126"/>
      <c r="I231" s="126"/>
      <c r="J231" s="51"/>
      <c r="K231" s="126"/>
      <c r="L231" s="12" t="str">
        <f>IFERROR(IF(C231&gt;Inf.!$I$10,"",I231),"")</f>
        <v/>
      </c>
      <c r="M231" s="8" t="str">
        <f>IFERROR(IF(Inf.!$C$10="Onsight",IF(L231="TOP",10^7+(10-J231)+(3-K231)*10,L231*10^5+(3-K231)*10),IF(L231="TOP",10^7+(3-K231)*10,L231*10^5+(3-K231)*10)),"")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IFERROR(N231*100+Rec.!I224,"")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IF(Rec.!H225&gt;0,COUNT(Rec.!H$2:H225),"")</f>
        <v/>
      </c>
      <c r="D232" s="36" t="str">
        <f>IF(C232&gt;Inf.!$I$10,"",VLOOKUP(A232,Q1.SL!B:F,2,FALSE))</f>
        <v/>
      </c>
      <c r="E232" s="36" t="str">
        <f>IF(C232&gt;Inf.!$I$10,"",VLOOKUP(A232,Q1.SL!B:F,3,FALSE))</f>
        <v/>
      </c>
      <c r="F232" s="20" t="str">
        <f>IF(C232&gt;Inf.!$I$10,"",VLOOKUP(A232,Q1.SL!B:F,4,FALSE))</f>
        <v/>
      </c>
      <c r="G232" s="20" t="str">
        <f>IF(C232&gt;Inf.!$I$10,"",VLOOKUP(A232,Q1.SL!B:F,5,FALSE))</f>
        <v/>
      </c>
      <c r="H232" s="126"/>
      <c r="I232" s="126"/>
      <c r="J232" s="51"/>
      <c r="K232" s="126"/>
      <c r="L232" s="12" t="str">
        <f>IFERROR(IF(C232&gt;Inf.!$I$10,"",I232),"")</f>
        <v/>
      </c>
      <c r="M232" s="8" t="str">
        <f>IFERROR(IF(Inf.!$C$10="Onsight",IF(L232="TOP",10^7+(10-J232)+(3-K232)*10,L232*10^5+(3-K232)*10),IF(L232="TOP",10^7+(3-K232)*10,L232*10^5+(3-K232)*10)),"")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IFERROR(N232*100+Rec.!I225,"")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IF(Rec.!H226&gt;0,COUNT(Rec.!H$2:H226),"")</f>
        <v/>
      </c>
      <c r="D233" s="36" t="str">
        <f>IF(C233&gt;Inf.!$I$10,"",VLOOKUP(A233,Q1.SL!B:F,2,FALSE))</f>
        <v/>
      </c>
      <c r="E233" s="36" t="str">
        <f>IF(C233&gt;Inf.!$I$10,"",VLOOKUP(A233,Q1.SL!B:F,3,FALSE))</f>
        <v/>
      </c>
      <c r="F233" s="20" t="str">
        <f>IF(C233&gt;Inf.!$I$10,"",VLOOKUP(A233,Q1.SL!B:F,4,FALSE))</f>
        <v/>
      </c>
      <c r="G233" s="20" t="str">
        <f>IF(C233&gt;Inf.!$I$10,"",VLOOKUP(A233,Q1.SL!B:F,5,FALSE))</f>
        <v/>
      </c>
      <c r="H233" s="126"/>
      <c r="I233" s="126"/>
      <c r="J233" s="51"/>
      <c r="K233" s="126"/>
      <c r="L233" s="12" t="str">
        <f>IFERROR(IF(C233&gt;Inf.!$I$10,"",I233),"")</f>
        <v/>
      </c>
      <c r="M233" s="8" t="str">
        <f>IFERROR(IF(Inf.!$C$10="Onsight",IF(L233="TOP",10^7+(10-J233)+(3-K233)*10,L233*10^5+(3-K233)*10),IF(L233="TOP",10^7+(3-K233)*10,L233*10^5+(3-K233)*10)),"")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IFERROR(N233*100+Rec.!I226,"")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IF(Rec.!H227&gt;0,COUNT(Rec.!H$2:H227),"")</f>
        <v/>
      </c>
      <c r="D234" s="36" t="str">
        <f>IF(C234&gt;Inf.!$I$10,"",VLOOKUP(A234,Q1.SL!B:F,2,FALSE))</f>
        <v/>
      </c>
      <c r="E234" s="36" t="str">
        <f>IF(C234&gt;Inf.!$I$10,"",VLOOKUP(A234,Q1.SL!B:F,3,FALSE))</f>
        <v/>
      </c>
      <c r="F234" s="20" t="str">
        <f>IF(C234&gt;Inf.!$I$10,"",VLOOKUP(A234,Q1.SL!B:F,4,FALSE))</f>
        <v/>
      </c>
      <c r="G234" s="20" t="str">
        <f>IF(C234&gt;Inf.!$I$10,"",VLOOKUP(A234,Q1.SL!B:F,5,FALSE))</f>
        <v/>
      </c>
      <c r="H234" s="126"/>
      <c r="I234" s="126"/>
      <c r="J234" s="51"/>
      <c r="K234" s="126"/>
      <c r="L234" s="12" t="str">
        <f>IFERROR(IF(C234&gt;Inf.!$I$10,"",I234),"")</f>
        <v/>
      </c>
      <c r="M234" s="8" t="str">
        <f>IFERROR(IF(Inf.!$C$10="Onsight",IF(L234="TOP",10^7+(10-J234)+(3-K234)*10,L234*10^5+(3-K234)*10),IF(L234="TOP",10^7+(3-K234)*10,L234*10^5+(3-K234)*10)),"")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IFERROR(N234*100+Rec.!I227,"")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IF(Rec.!H228&gt;0,COUNT(Rec.!H$2:H228),"")</f>
        <v/>
      </c>
      <c r="D235" s="36" t="str">
        <f>IF(C235&gt;Inf.!$I$10,"",VLOOKUP(A235,Q1.SL!B:F,2,FALSE))</f>
        <v/>
      </c>
      <c r="E235" s="36" t="str">
        <f>IF(C235&gt;Inf.!$I$10,"",VLOOKUP(A235,Q1.SL!B:F,3,FALSE))</f>
        <v/>
      </c>
      <c r="F235" s="20" t="str">
        <f>IF(C235&gt;Inf.!$I$10,"",VLOOKUP(A235,Q1.SL!B:F,4,FALSE))</f>
        <v/>
      </c>
      <c r="G235" s="20" t="str">
        <f>IF(C235&gt;Inf.!$I$10,"",VLOOKUP(A235,Q1.SL!B:F,5,FALSE))</f>
        <v/>
      </c>
      <c r="H235" s="126"/>
      <c r="I235" s="126"/>
      <c r="J235" s="51"/>
      <c r="K235" s="126"/>
      <c r="L235" s="12" t="str">
        <f>IFERROR(IF(C235&gt;Inf.!$I$10,"",I235),"")</f>
        <v/>
      </c>
      <c r="M235" s="8" t="str">
        <f>IFERROR(IF(Inf.!$C$10="Onsight",IF(L235="TOP",10^7+(10-J235)+(3-K235)*10,L235*10^5+(3-K235)*10),IF(L235="TOP",10^7+(3-K235)*10,L235*10^5+(3-K235)*10)),"")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IFERROR(N235*100+Rec.!I228,"")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IF(Rec.!H229&gt;0,COUNT(Rec.!H$2:H229),"")</f>
        <v/>
      </c>
      <c r="D236" s="36" t="str">
        <f>IF(C236&gt;Inf.!$I$10,"",VLOOKUP(A236,Q1.SL!B:F,2,FALSE))</f>
        <v/>
      </c>
      <c r="E236" s="36" t="str">
        <f>IF(C236&gt;Inf.!$I$10,"",VLOOKUP(A236,Q1.SL!B:F,3,FALSE))</f>
        <v/>
      </c>
      <c r="F236" s="20" t="str">
        <f>IF(C236&gt;Inf.!$I$10,"",VLOOKUP(A236,Q1.SL!B:F,4,FALSE))</f>
        <v/>
      </c>
      <c r="G236" s="20" t="str">
        <f>IF(C236&gt;Inf.!$I$10,"",VLOOKUP(A236,Q1.SL!B:F,5,FALSE))</f>
        <v/>
      </c>
      <c r="H236" s="126"/>
      <c r="I236" s="126"/>
      <c r="J236" s="51"/>
      <c r="K236" s="126"/>
      <c r="L236" s="12" t="str">
        <f>IFERROR(IF(C236&gt;Inf.!$I$10,"",I236),"")</f>
        <v/>
      </c>
      <c r="M236" s="8" t="str">
        <f>IFERROR(IF(Inf.!$C$10="Onsight",IF(L236="TOP",10^7+(10-J236)+(3-K236)*10,L236*10^5+(3-K236)*10),IF(L236="TOP",10^7+(3-K236)*10,L236*10^5+(3-K236)*10)),"")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IFERROR(N236*100+Rec.!I229,"")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IF(Rec.!H230&gt;0,COUNT(Rec.!H$2:H230),"")</f>
        <v/>
      </c>
      <c r="D237" s="36" t="str">
        <f>IF(C237&gt;Inf.!$I$10,"",VLOOKUP(A237,Q1.SL!B:F,2,FALSE))</f>
        <v/>
      </c>
      <c r="E237" s="36" t="str">
        <f>IF(C237&gt;Inf.!$I$10,"",VLOOKUP(A237,Q1.SL!B:F,3,FALSE))</f>
        <v/>
      </c>
      <c r="F237" s="20" t="str">
        <f>IF(C237&gt;Inf.!$I$10,"",VLOOKUP(A237,Q1.SL!B:F,4,FALSE))</f>
        <v/>
      </c>
      <c r="G237" s="20" t="str">
        <f>IF(C237&gt;Inf.!$I$10,"",VLOOKUP(A237,Q1.SL!B:F,5,FALSE))</f>
        <v/>
      </c>
      <c r="H237" s="126"/>
      <c r="I237" s="126"/>
      <c r="J237" s="51"/>
      <c r="K237" s="126"/>
      <c r="L237" s="12" t="str">
        <f>IFERROR(IF(C237&gt;Inf.!$I$10,"",I237),"")</f>
        <v/>
      </c>
      <c r="M237" s="8" t="str">
        <f>IFERROR(IF(Inf.!$C$10="Onsight",IF(L237="TOP",10^7+(10-J237)+(3-K237)*10,L237*10^5+(3-K237)*10),IF(L237="TOP",10^7+(3-K237)*10,L237*10^5+(3-K237)*10)),"")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IFERROR(N237*100+Rec.!I230,"")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IF(Rec.!H231&gt;0,COUNT(Rec.!H$2:H231),"")</f>
        <v/>
      </c>
      <c r="D238" s="36" t="str">
        <f>IF(C238&gt;Inf.!$I$10,"",VLOOKUP(A238,Q1.SL!B:F,2,FALSE))</f>
        <v/>
      </c>
      <c r="E238" s="36" t="str">
        <f>IF(C238&gt;Inf.!$I$10,"",VLOOKUP(A238,Q1.SL!B:F,3,FALSE))</f>
        <v/>
      </c>
      <c r="F238" s="20" t="str">
        <f>IF(C238&gt;Inf.!$I$10,"",VLOOKUP(A238,Q1.SL!B:F,4,FALSE))</f>
        <v/>
      </c>
      <c r="G238" s="20" t="str">
        <f>IF(C238&gt;Inf.!$I$10,"",VLOOKUP(A238,Q1.SL!B:F,5,FALSE))</f>
        <v/>
      </c>
      <c r="H238" s="126"/>
      <c r="I238" s="126"/>
      <c r="J238" s="51"/>
      <c r="K238" s="126"/>
      <c r="L238" s="12" t="str">
        <f>IFERROR(IF(C238&gt;Inf.!$I$10,"",I238),"")</f>
        <v/>
      </c>
      <c r="M238" s="8" t="str">
        <f>IFERROR(IF(Inf.!$C$10="Onsight",IF(L238="TOP",10^7+(10-J238)+(3-K238)*10,L238*10^5+(3-K238)*10),IF(L238="TOP",10^7+(3-K238)*10,L238*10^5+(3-K238)*10)),"")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IFERROR(N238*100+Rec.!I231,"")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IF(Rec.!H232&gt;0,COUNT(Rec.!H$2:H232),"")</f>
        <v/>
      </c>
      <c r="D239" s="36" t="str">
        <f>IF(C239&gt;Inf.!$I$10,"",VLOOKUP(A239,Q1.SL!B:F,2,FALSE))</f>
        <v/>
      </c>
      <c r="E239" s="36" t="str">
        <f>IF(C239&gt;Inf.!$I$10,"",VLOOKUP(A239,Q1.SL!B:F,3,FALSE))</f>
        <v/>
      </c>
      <c r="F239" s="20" t="str">
        <f>IF(C239&gt;Inf.!$I$10,"",VLOOKUP(A239,Q1.SL!B:F,4,FALSE))</f>
        <v/>
      </c>
      <c r="G239" s="20" t="str">
        <f>IF(C239&gt;Inf.!$I$10,"",VLOOKUP(A239,Q1.SL!B:F,5,FALSE))</f>
        <v/>
      </c>
      <c r="H239" s="126"/>
      <c r="I239" s="126"/>
      <c r="J239" s="51"/>
      <c r="K239" s="126"/>
      <c r="L239" s="12" t="str">
        <f>IFERROR(IF(C239&gt;Inf.!$I$10,"",I239),"")</f>
        <v/>
      </c>
      <c r="M239" s="8" t="str">
        <f>IFERROR(IF(Inf.!$C$10="Onsight",IF(L239="TOP",10^7+(10-J239)+(3-K239)*10,L239*10^5+(3-K239)*10),IF(L239="TOP",10^7+(3-K239)*10,L239*10^5+(3-K239)*10)),"")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IFERROR(N239*100+Rec.!I232,"")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IF(Rec.!H233&gt;0,COUNT(Rec.!H$2:H233),"")</f>
        <v/>
      </c>
      <c r="D240" s="36" t="str">
        <f>IF(C240&gt;Inf.!$I$10,"",VLOOKUP(A240,Q1.SL!B:F,2,FALSE))</f>
        <v/>
      </c>
      <c r="E240" s="36" t="str">
        <f>IF(C240&gt;Inf.!$I$10,"",VLOOKUP(A240,Q1.SL!B:F,3,FALSE))</f>
        <v/>
      </c>
      <c r="F240" s="20" t="str">
        <f>IF(C240&gt;Inf.!$I$10,"",VLOOKUP(A240,Q1.SL!B:F,4,FALSE))</f>
        <v/>
      </c>
      <c r="G240" s="20" t="str">
        <f>IF(C240&gt;Inf.!$I$10,"",VLOOKUP(A240,Q1.SL!B:F,5,FALSE))</f>
        <v/>
      </c>
      <c r="H240" s="126"/>
      <c r="I240" s="126"/>
      <c r="J240" s="51"/>
      <c r="K240" s="126"/>
      <c r="L240" s="12" t="str">
        <f>IFERROR(IF(C240&gt;Inf.!$I$10,"",I240),"")</f>
        <v/>
      </c>
      <c r="M240" s="8" t="str">
        <f>IFERROR(IF(Inf.!$C$10="Onsight",IF(L240="TOP",10^7+(10-J240)+(3-K240)*10,L240*10^5+(3-K240)*10),IF(L240="TOP",10^7+(3-K240)*10,L240*10^5+(3-K240)*10)),"")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IFERROR(N240*100+Rec.!I233,"")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IF(Rec.!H234&gt;0,COUNT(Rec.!H$2:H234),"")</f>
        <v/>
      </c>
      <c r="D241" s="36" t="str">
        <f>IF(C241&gt;Inf.!$I$10,"",VLOOKUP(A241,Q1.SL!B:F,2,FALSE))</f>
        <v/>
      </c>
      <c r="E241" s="36" t="str">
        <f>IF(C241&gt;Inf.!$I$10,"",VLOOKUP(A241,Q1.SL!B:F,3,FALSE))</f>
        <v/>
      </c>
      <c r="F241" s="20" t="str">
        <f>IF(C241&gt;Inf.!$I$10,"",VLOOKUP(A241,Q1.SL!B:F,4,FALSE))</f>
        <v/>
      </c>
      <c r="G241" s="20" t="str">
        <f>IF(C241&gt;Inf.!$I$10,"",VLOOKUP(A241,Q1.SL!B:F,5,FALSE))</f>
        <v/>
      </c>
      <c r="H241" s="126"/>
      <c r="I241" s="126"/>
      <c r="J241" s="51"/>
      <c r="K241" s="126"/>
      <c r="L241" s="12" t="str">
        <f>IFERROR(IF(C241&gt;Inf.!$I$10,"",I241),"")</f>
        <v/>
      </c>
      <c r="M241" s="8" t="str">
        <f>IFERROR(IF(Inf.!$C$10="Onsight",IF(L241="TOP",10^7+(10-J241)+(3-K241)*10,L241*10^5+(3-K241)*10),IF(L241="TOP",10^7+(3-K241)*10,L241*10^5+(3-K241)*10)),"")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IFERROR(N241*100+Rec.!I234,"")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IF(Rec.!H235&gt;0,COUNT(Rec.!H$2:H235),"")</f>
        <v/>
      </c>
      <c r="D242" s="36" t="str">
        <f>IF(C242&gt;Inf.!$I$10,"",VLOOKUP(A242,Q1.SL!B:F,2,FALSE))</f>
        <v/>
      </c>
      <c r="E242" s="36" t="str">
        <f>IF(C242&gt;Inf.!$I$10,"",VLOOKUP(A242,Q1.SL!B:F,3,FALSE))</f>
        <v/>
      </c>
      <c r="F242" s="20" t="str">
        <f>IF(C242&gt;Inf.!$I$10,"",VLOOKUP(A242,Q1.SL!B:F,4,FALSE))</f>
        <v/>
      </c>
      <c r="G242" s="20" t="str">
        <f>IF(C242&gt;Inf.!$I$10,"",VLOOKUP(A242,Q1.SL!B:F,5,FALSE))</f>
        <v/>
      </c>
      <c r="H242" s="126"/>
      <c r="I242" s="126"/>
      <c r="J242" s="51"/>
      <c r="K242" s="126"/>
      <c r="L242" s="12" t="str">
        <f>IFERROR(IF(C242&gt;Inf.!$I$10,"",I242),"")</f>
        <v/>
      </c>
      <c r="M242" s="8" t="str">
        <f>IFERROR(IF(Inf.!$C$10="Onsight",IF(L242="TOP",10^7+(10-J242)+(3-K242)*10,L242*10^5+(3-K242)*10),IF(L242="TOP",10^7+(3-K242)*10,L242*10^5+(3-K242)*10)),"")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IFERROR(N242*100+Rec.!I235,"")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IF(Rec.!H236&gt;0,COUNT(Rec.!H$2:H236),"")</f>
        <v/>
      </c>
      <c r="D243" s="36" t="str">
        <f>IF(C243&gt;Inf.!$I$10,"",VLOOKUP(A243,Q1.SL!B:F,2,FALSE))</f>
        <v/>
      </c>
      <c r="E243" s="36" t="str">
        <f>IF(C243&gt;Inf.!$I$10,"",VLOOKUP(A243,Q1.SL!B:F,3,FALSE))</f>
        <v/>
      </c>
      <c r="F243" s="20" t="str">
        <f>IF(C243&gt;Inf.!$I$10,"",VLOOKUP(A243,Q1.SL!B:F,4,FALSE))</f>
        <v/>
      </c>
      <c r="G243" s="20" t="str">
        <f>IF(C243&gt;Inf.!$I$10,"",VLOOKUP(A243,Q1.SL!B:F,5,FALSE))</f>
        <v/>
      </c>
      <c r="H243" s="126"/>
      <c r="I243" s="126"/>
      <c r="J243" s="51"/>
      <c r="K243" s="126"/>
      <c r="L243" s="12" t="str">
        <f>IFERROR(IF(C243&gt;Inf.!$I$10,"",I243),"")</f>
        <v/>
      </c>
      <c r="M243" s="8" t="str">
        <f>IFERROR(IF(Inf.!$C$10="Onsight",IF(L243="TOP",10^7+(10-J243)+(3-K243)*10,L243*10^5+(3-K243)*10),IF(L243="TOP",10^7+(3-K243)*10,L243*10^5+(3-K243)*10)),"")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IFERROR(N243*100+Rec.!I236,"")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IF(Rec.!H237&gt;0,COUNT(Rec.!H$2:H237),"")</f>
        <v/>
      </c>
      <c r="D244" s="36" t="str">
        <f>IF(C244&gt;Inf.!$I$10,"",VLOOKUP(A244,Q1.SL!B:F,2,FALSE))</f>
        <v/>
      </c>
      <c r="E244" s="36" t="str">
        <f>IF(C244&gt;Inf.!$I$10,"",VLOOKUP(A244,Q1.SL!B:F,3,FALSE))</f>
        <v/>
      </c>
      <c r="F244" s="20" t="str">
        <f>IF(C244&gt;Inf.!$I$10,"",VLOOKUP(A244,Q1.SL!B:F,4,FALSE))</f>
        <v/>
      </c>
      <c r="G244" s="20" t="str">
        <f>IF(C244&gt;Inf.!$I$10,"",VLOOKUP(A244,Q1.SL!B:F,5,FALSE))</f>
        <v/>
      </c>
      <c r="H244" s="126"/>
      <c r="I244" s="126"/>
      <c r="J244" s="51"/>
      <c r="K244" s="126"/>
      <c r="L244" s="12" t="str">
        <f>IFERROR(IF(C244&gt;Inf.!$I$10,"",I244),"")</f>
        <v/>
      </c>
      <c r="M244" s="8" t="str">
        <f>IFERROR(IF(Inf.!$C$10="Onsight",IF(L244="TOP",10^7+(10-J244)+(3-K244)*10,L244*10^5+(3-K244)*10),IF(L244="TOP",10^7+(3-K244)*10,L244*10^5+(3-K244)*10)),"")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IFERROR(N244*100+Rec.!I237,"")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IF(Rec.!H238&gt;0,COUNT(Rec.!H$2:H238),"")</f>
        <v/>
      </c>
      <c r="D245" s="36" t="str">
        <f>IF(C245&gt;Inf.!$I$10,"",VLOOKUP(A245,Q1.SL!B:F,2,FALSE))</f>
        <v/>
      </c>
      <c r="E245" s="36" t="str">
        <f>IF(C245&gt;Inf.!$I$10,"",VLOOKUP(A245,Q1.SL!B:F,3,FALSE))</f>
        <v/>
      </c>
      <c r="F245" s="20" t="str">
        <f>IF(C245&gt;Inf.!$I$10,"",VLOOKUP(A245,Q1.SL!B:F,4,FALSE))</f>
        <v/>
      </c>
      <c r="G245" s="20" t="str">
        <f>IF(C245&gt;Inf.!$I$10,"",VLOOKUP(A245,Q1.SL!B:F,5,FALSE))</f>
        <v/>
      </c>
      <c r="H245" s="126"/>
      <c r="I245" s="126"/>
      <c r="J245" s="51"/>
      <c r="K245" s="126"/>
      <c r="L245" s="12" t="str">
        <f>IFERROR(IF(C245&gt;Inf.!$I$10,"",I245),"")</f>
        <v/>
      </c>
      <c r="M245" s="8" t="str">
        <f>IFERROR(IF(Inf.!$C$10="Onsight",IF(L245="TOP",10^7+(10-J245)+(3-K245)*10,L245*10^5+(3-K245)*10),IF(L245="TOP",10^7+(3-K245)*10,L245*10^5+(3-K245)*10)),"")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IFERROR(N245*100+Rec.!I238,"")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IF(Rec.!H239&gt;0,COUNT(Rec.!H$2:H239),"")</f>
        <v/>
      </c>
      <c r="D246" s="36" t="str">
        <f>IF(C246&gt;Inf.!$I$10,"",VLOOKUP(A246,Q1.SL!B:F,2,FALSE))</f>
        <v/>
      </c>
      <c r="E246" s="36" t="str">
        <f>IF(C246&gt;Inf.!$I$10,"",VLOOKUP(A246,Q1.SL!B:F,3,FALSE))</f>
        <v/>
      </c>
      <c r="F246" s="20" t="str">
        <f>IF(C246&gt;Inf.!$I$10,"",VLOOKUP(A246,Q1.SL!B:F,4,FALSE))</f>
        <v/>
      </c>
      <c r="G246" s="20" t="str">
        <f>IF(C246&gt;Inf.!$I$10,"",VLOOKUP(A246,Q1.SL!B:F,5,FALSE))</f>
        <v/>
      </c>
      <c r="H246" s="126"/>
      <c r="I246" s="126"/>
      <c r="J246" s="51"/>
      <c r="K246" s="126"/>
      <c r="L246" s="12" t="str">
        <f>IFERROR(IF(C246&gt;Inf.!$I$10,"",I246),"")</f>
        <v/>
      </c>
      <c r="M246" s="8" t="str">
        <f>IFERROR(IF(Inf.!$C$10="Onsight",IF(L246="TOP",10^7+(10-J246)+(3-K246)*10,L246*10^5+(3-K246)*10),IF(L246="TOP",10^7+(3-K246)*10,L246*10^5+(3-K246)*10)),"")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IFERROR(N246*100+Rec.!I239,"")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IF(Rec.!H240&gt;0,COUNT(Rec.!H$2:H240),"")</f>
        <v/>
      </c>
      <c r="D247" s="36" t="str">
        <f>IF(C247&gt;Inf.!$I$10,"",VLOOKUP(A247,Q1.SL!B:F,2,FALSE))</f>
        <v/>
      </c>
      <c r="E247" s="36" t="str">
        <f>IF(C247&gt;Inf.!$I$10,"",VLOOKUP(A247,Q1.SL!B:F,3,FALSE))</f>
        <v/>
      </c>
      <c r="F247" s="20" t="str">
        <f>IF(C247&gt;Inf.!$I$10,"",VLOOKUP(A247,Q1.SL!B:F,4,FALSE))</f>
        <v/>
      </c>
      <c r="G247" s="20" t="str">
        <f>IF(C247&gt;Inf.!$I$10,"",VLOOKUP(A247,Q1.SL!B:F,5,FALSE))</f>
        <v/>
      </c>
      <c r="H247" s="126"/>
      <c r="I247" s="126"/>
      <c r="J247" s="51"/>
      <c r="K247" s="126"/>
      <c r="L247" s="12" t="str">
        <f>IFERROR(IF(C247&gt;Inf.!$I$10,"",I247),"")</f>
        <v/>
      </c>
      <c r="M247" s="8" t="str">
        <f>IFERROR(IF(Inf.!$C$10="Onsight",IF(L247="TOP",10^7+(10-J247)+(3-K247)*10,L247*10^5+(3-K247)*10),IF(L247="TOP",10^7+(3-K247)*10,L247*10^5+(3-K247)*10)),"")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IFERROR(N247*100+Rec.!I240,"")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IF(Rec.!H241&gt;0,COUNT(Rec.!H$2:H241),"")</f>
        <v/>
      </c>
      <c r="D248" s="36" t="str">
        <f>IF(C248&gt;Inf.!$I$10,"",VLOOKUP(A248,Q1.SL!B:F,2,FALSE))</f>
        <v/>
      </c>
      <c r="E248" s="36" t="str">
        <f>IF(C248&gt;Inf.!$I$10,"",VLOOKUP(A248,Q1.SL!B:F,3,FALSE))</f>
        <v/>
      </c>
      <c r="F248" s="20" t="str">
        <f>IF(C248&gt;Inf.!$I$10,"",VLOOKUP(A248,Q1.SL!B:F,4,FALSE))</f>
        <v/>
      </c>
      <c r="G248" s="20" t="str">
        <f>IF(C248&gt;Inf.!$I$10,"",VLOOKUP(A248,Q1.SL!B:F,5,FALSE))</f>
        <v/>
      </c>
      <c r="H248" s="126"/>
      <c r="I248" s="126"/>
      <c r="J248" s="51"/>
      <c r="K248" s="126"/>
      <c r="L248" s="12" t="str">
        <f>IFERROR(IF(C248&gt;Inf.!$I$10,"",I248),"")</f>
        <v/>
      </c>
      <c r="M248" s="8" t="str">
        <f>IFERROR(IF(Inf.!$C$10="Onsight",IF(L248="TOP",10^7+(10-J248)+(3-K248)*10,L248*10^5+(3-K248)*10),IF(L248="TOP",10^7+(3-K248)*10,L248*10^5+(3-K248)*10)),"")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IFERROR(N248*100+Rec.!I241,"")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IF(Rec.!H242&gt;0,COUNT(Rec.!H$2:H242),"")</f>
        <v/>
      </c>
      <c r="D249" s="36" t="str">
        <f>IF(C249&gt;Inf.!$I$10,"",VLOOKUP(A249,Q1.SL!B:F,2,FALSE))</f>
        <v/>
      </c>
      <c r="E249" s="36" t="str">
        <f>IF(C249&gt;Inf.!$I$10,"",VLOOKUP(A249,Q1.SL!B:F,3,FALSE))</f>
        <v/>
      </c>
      <c r="F249" s="20" t="str">
        <f>IF(C249&gt;Inf.!$I$10,"",VLOOKUP(A249,Q1.SL!B:F,4,FALSE))</f>
        <v/>
      </c>
      <c r="G249" s="20" t="str">
        <f>IF(C249&gt;Inf.!$I$10,"",VLOOKUP(A249,Q1.SL!B:F,5,FALSE))</f>
        <v/>
      </c>
      <c r="H249" s="126"/>
      <c r="I249" s="126"/>
      <c r="J249" s="51"/>
      <c r="K249" s="126"/>
      <c r="L249" s="12" t="str">
        <f>IFERROR(IF(C249&gt;Inf.!$I$10,"",I249),"")</f>
        <v/>
      </c>
      <c r="M249" s="8" t="str">
        <f>IFERROR(IF(Inf.!$C$10="Onsight",IF(L249="TOP",10^7+(10-J249)+(3-K249)*10,L249*10^5+(3-K249)*10),IF(L249="TOP",10^7+(3-K249)*10,L249*10^5+(3-K249)*10)),"")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IFERROR(N249*100+Rec.!I242,"")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IF(Rec.!H243&gt;0,COUNT(Rec.!H$2:H243),"")</f>
        <v/>
      </c>
      <c r="D250" s="36" t="str">
        <f>IF(C250&gt;Inf.!$I$10,"",VLOOKUP(A250,Q1.SL!B:F,2,FALSE))</f>
        <v/>
      </c>
      <c r="E250" s="36" t="str">
        <f>IF(C250&gt;Inf.!$I$10,"",VLOOKUP(A250,Q1.SL!B:F,3,FALSE))</f>
        <v/>
      </c>
      <c r="F250" s="20" t="str">
        <f>IF(C250&gt;Inf.!$I$10,"",VLOOKUP(A250,Q1.SL!B:F,4,FALSE))</f>
        <v/>
      </c>
      <c r="G250" s="20" t="str">
        <f>IF(C250&gt;Inf.!$I$10,"",VLOOKUP(A250,Q1.SL!B:F,5,FALSE))</f>
        <v/>
      </c>
      <c r="H250" s="126"/>
      <c r="I250" s="126"/>
      <c r="J250" s="51"/>
      <c r="K250" s="126"/>
      <c r="L250" s="12" t="str">
        <f>IFERROR(IF(C250&gt;Inf.!$I$10,"",I250),"")</f>
        <v/>
      </c>
      <c r="M250" s="8" t="str">
        <f>IFERROR(IF(Inf.!$C$10="Onsight",IF(L250="TOP",10^7+(10-J250)+(3-K250)*10,L250*10^5+(3-K250)*10),IF(L250="TOP",10^7+(3-K250)*10,L250*10^5+(3-K250)*10)),"")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IFERROR(N250*100+Rec.!I243,"")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IF(Rec.!H244&gt;0,COUNT(Rec.!H$2:H244),"")</f>
        <v/>
      </c>
      <c r="D251" s="36" t="str">
        <f>IF(C251&gt;Inf.!$I$10,"",VLOOKUP(A251,Q1.SL!B:F,2,FALSE))</f>
        <v/>
      </c>
      <c r="E251" s="36" t="str">
        <f>IF(C251&gt;Inf.!$I$10,"",VLOOKUP(A251,Q1.SL!B:F,3,FALSE))</f>
        <v/>
      </c>
      <c r="F251" s="20" t="str">
        <f>IF(C251&gt;Inf.!$I$10,"",VLOOKUP(A251,Q1.SL!B:F,4,FALSE))</f>
        <v/>
      </c>
      <c r="G251" s="20" t="str">
        <f>IF(C251&gt;Inf.!$I$10,"",VLOOKUP(A251,Q1.SL!B:F,5,FALSE))</f>
        <v/>
      </c>
      <c r="H251" s="126"/>
      <c r="I251" s="126"/>
      <c r="J251" s="51"/>
      <c r="K251" s="126"/>
      <c r="L251" s="12" t="str">
        <f>IFERROR(IF(C251&gt;Inf.!$I$10,"",I251),"")</f>
        <v/>
      </c>
      <c r="M251" s="8" t="str">
        <f>IFERROR(IF(Inf.!$C$10="Onsight",IF(L251="TOP",10^7+(10-J251)+(3-K251)*10,L251*10^5+(3-K251)*10),IF(L251="TOP",10^7+(3-K251)*10,L251*10^5+(3-K251)*10)),"")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IFERROR(N251*100+Rec.!I244,"")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IF(Rec.!H245&gt;0,COUNT(Rec.!H$2:H245),"")</f>
        <v/>
      </c>
      <c r="D252" s="36" t="str">
        <f>IF(C252&gt;Inf.!$I$10,"",VLOOKUP(A252,Q1.SL!B:F,2,FALSE))</f>
        <v/>
      </c>
      <c r="E252" s="36" t="str">
        <f>IF(C252&gt;Inf.!$I$10,"",VLOOKUP(A252,Q1.SL!B:F,3,FALSE))</f>
        <v/>
      </c>
      <c r="F252" s="20" t="str">
        <f>IF(C252&gt;Inf.!$I$10,"",VLOOKUP(A252,Q1.SL!B:F,4,FALSE))</f>
        <v/>
      </c>
      <c r="G252" s="20" t="str">
        <f>IF(C252&gt;Inf.!$I$10,"",VLOOKUP(A252,Q1.SL!B:F,5,FALSE))</f>
        <v/>
      </c>
      <c r="H252" s="126"/>
      <c r="I252" s="126"/>
      <c r="J252" s="51"/>
      <c r="K252" s="126"/>
      <c r="L252" s="12" t="str">
        <f>IFERROR(IF(C252&gt;Inf.!$I$10,"",I252),"")</f>
        <v/>
      </c>
      <c r="M252" s="8" t="str">
        <f>IFERROR(IF(Inf.!$C$10="Onsight",IF(L252="TOP",10^7+(10-J252)+(3-K252)*10,L252*10^5+(3-K252)*10),IF(L252="TOP",10^7+(3-K252)*10,L252*10^5+(3-K252)*10)),"")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IFERROR(N252*100+Rec.!I245,"")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IF(Rec.!H246&gt;0,COUNT(Rec.!H$2:H246),"")</f>
        <v/>
      </c>
      <c r="D253" s="36" t="str">
        <f>IF(C253&gt;Inf.!$I$10,"",VLOOKUP(A253,Q1.SL!B:F,2,FALSE))</f>
        <v/>
      </c>
      <c r="E253" s="36" t="str">
        <f>IF(C253&gt;Inf.!$I$10,"",VLOOKUP(A253,Q1.SL!B:F,3,FALSE))</f>
        <v/>
      </c>
      <c r="F253" s="20" t="str">
        <f>IF(C253&gt;Inf.!$I$10,"",VLOOKUP(A253,Q1.SL!B:F,4,FALSE))</f>
        <v/>
      </c>
      <c r="G253" s="20" t="str">
        <f>IF(C253&gt;Inf.!$I$10,"",VLOOKUP(A253,Q1.SL!B:F,5,FALSE))</f>
        <v/>
      </c>
      <c r="H253" s="126"/>
      <c r="I253" s="126"/>
      <c r="J253" s="51"/>
      <c r="K253" s="126"/>
      <c r="L253" s="12" t="str">
        <f>IFERROR(IF(C253&gt;Inf.!$I$10,"",I253),"")</f>
        <v/>
      </c>
      <c r="M253" s="8" t="str">
        <f>IFERROR(IF(Inf.!$C$10="Onsight",IF(L253="TOP",10^7+(10-J253)+(3-K253)*10,L253*10^5+(3-K253)*10),IF(L253="TOP",10^7+(3-K253)*10,L253*10^5+(3-K253)*10)),"")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IFERROR(N253*100+Rec.!I246,"")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IF(Rec.!H247&gt;0,COUNT(Rec.!H$2:H247),"")</f>
        <v/>
      </c>
      <c r="D254" s="36" t="str">
        <f>IF(C254&gt;Inf.!$I$10,"",VLOOKUP(A254,Q1.SL!B:F,2,FALSE))</f>
        <v/>
      </c>
      <c r="E254" s="36" t="str">
        <f>IF(C254&gt;Inf.!$I$10,"",VLOOKUP(A254,Q1.SL!B:F,3,FALSE))</f>
        <v/>
      </c>
      <c r="F254" s="20" t="str">
        <f>IF(C254&gt;Inf.!$I$10,"",VLOOKUP(A254,Q1.SL!B:F,4,FALSE))</f>
        <v/>
      </c>
      <c r="G254" s="20" t="str">
        <f>IF(C254&gt;Inf.!$I$10,"",VLOOKUP(A254,Q1.SL!B:F,5,FALSE))</f>
        <v/>
      </c>
      <c r="H254" s="126"/>
      <c r="I254" s="126"/>
      <c r="J254" s="51"/>
      <c r="K254" s="126"/>
      <c r="L254" s="12" t="str">
        <f>IFERROR(IF(C254&gt;Inf.!$I$10,"",I254),"")</f>
        <v/>
      </c>
      <c r="M254" s="8" t="str">
        <f>IFERROR(IF(Inf.!$C$10="Onsight",IF(L254="TOP",10^7+(10-J254)+(3-K254)*10,L254*10^5+(3-K254)*10),IF(L254="TOP",10^7+(3-K254)*10,L254*10^5+(3-K254)*10)),"")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IFERROR(N254*100+Rec.!I247,"")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IF(Rec.!H248&gt;0,COUNT(Rec.!H$2:H248),"")</f>
        <v/>
      </c>
      <c r="D255" s="36" t="str">
        <f>IF(C255&gt;Inf.!$I$10,"",VLOOKUP(A255,Q1.SL!B:F,2,FALSE))</f>
        <v/>
      </c>
      <c r="E255" s="36" t="str">
        <f>IF(C255&gt;Inf.!$I$10,"",VLOOKUP(A255,Q1.SL!B:F,3,FALSE))</f>
        <v/>
      </c>
      <c r="F255" s="20" t="str">
        <f>IF(C255&gt;Inf.!$I$10,"",VLOOKUP(A255,Q1.SL!B:F,4,FALSE))</f>
        <v/>
      </c>
      <c r="G255" s="20" t="str">
        <f>IF(C255&gt;Inf.!$I$10,"",VLOOKUP(A255,Q1.SL!B:F,5,FALSE))</f>
        <v/>
      </c>
      <c r="H255" s="126"/>
      <c r="I255" s="126"/>
      <c r="J255" s="51"/>
      <c r="K255" s="126"/>
      <c r="L255" s="12" t="str">
        <f>IFERROR(IF(C255&gt;Inf.!$I$10,"",I255),"")</f>
        <v/>
      </c>
      <c r="M255" s="8" t="str">
        <f>IFERROR(IF(Inf.!$C$10="Onsight",IF(L255="TOP",10^7+(10-J255)+(3-K255)*10,L255*10^5+(3-K255)*10),IF(L255="TOP",10^7+(3-K255)*10,L255*10^5+(3-K255)*10)),"")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IFERROR(N255*100+Rec.!I248,"")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IF(Rec.!H249&gt;0,COUNT(Rec.!H$2:H249),"")</f>
        <v/>
      </c>
      <c r="D256" s="36" t="str">
        <f>IF(C256&gt;Inf.!$I$10,"",VLOOKUP(A256,Q1.SL!B:F,2,FALSE))</f>
        <v/>
      </c>
      <c r="E256" s="36" t="str">
        <f>IF(C256&gt;Inf.!$I$10,"",VLOOKUP(A256,Q1.SL!B:F,3,FALSE))</f>
        <v/>
      </c>
      <c r="F256" s="20" t="str">
        <f>IF(C256&gt;Inf.!$I$10,"",VLOOKUP(A256,Q1.SL!B:F,4,FALSE))</f>
        <v/>
      </c>
      <c r="G256" s="20" t="str">
        <f>IF(C256&gt;Inf.!$I$10,"",VLOOKUP(A256,Q1.SL!B:F,5,FALSE))</f>
        <v/>
      </c>
      <c r="H256" s="126"/>
      <c r="I256" s="126"/>
      <c r="J256" s="51"/>
      <c r="K256" s="126"/>
      <c r="L256" s="12" t="str">
        <f>IFERROR(IF(C256&gt;Inf.!$I$10,"",I256),"")</f>
        <v/>
      </c>
      <c r="M256" s="8" t="str">
        <f>IFERROR(IF(Inf.!$C$10="Onsight",IF(L256="TOP",10^7+(10-J256)+(3-K256)*10,L256*10^5+(3-K256)*10),IF(L256="TOP",10^7+(3-K256)*10,L256*10^5+(3-K256)*10)),"")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IFERROR(N256*100+Rec.!I249,"")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IF(Rec.!H250&gt;0,COUNT(Rec.!H$2:H250),"")</f>
        <v/>
      </c>
      <c r="D257" s="36" t="str">
        <f>IF(C257&gt;Inf.!$I$10,"",VLOOKUP(A257,Q1.SL!B:F,2,FALSE))</f>
        <v/>
      </c>
      <c r="E257" s="36" t="str">
        <f>IF(C257&gt;Inf.!$I$10,"",VLOOKUP(A257,Q1.SL!B:F,3,FALSE))</f>
        <v/>
      </c>
      <c r="F257" s="20" t="str">
        <f>IF(C257&gt;Inf.!$I$10,"",VLOOKUP(A257,Q1.SL!B:F,4,FALSE))</f>
        <v/>
      </c>
      <c r="G257" s="20" t="str">
        <f>IF(C257&gt;Inf.!$I$10,"",VLOOKUP(A257,Q1.SL!B:F,5,FALSE))</f>
        <v/>
      </c>
      <c r="H257" s="126"/>
      <c r="I257" s="126"/>
      <c r="J257" s="51"/>
      <c r="K257" s="126"/>
      <c r="L257" s="12" t="str">
        <f>IFERROR(IF(C257&gt;Inf.!$I$10,"",I257),"")</f>
        <v/>
      </c>
      <c r="M257" s="8" t="str">
        <f>IFERROR(IF(Inf.!$C$10="Onsight",IF(L257="TOP",10^7+(10-J257)+(3-K257)*10,L257*10^5+(3-K257)*10),IF(L257="TOP",10^7+(3-K257)*10,L257*10^5+(3-K257)*10)),"")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IFERROR(N257*100+Rec.!I250,"")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IF(Rec.!H251&gt;0,COUNT(Rec.!H$2:H251),"")</f>
        <v/>
      </c>
      <c r="D258" s="36" t="str">
        <f>IF(C258&gt;Inf.!$I$10,"",VLOOKUP(A258,Q1.SL!B:F,2,FALSE))</f>
        <v/>
      </c>
      <c r="E258" s="36" t="str">
        <f>IF(C258&gt;Inf.!$I$10,"",VLOOKUP(A258,Q1.SL!B:F,3,FALSE))</f>
        <v/>
      </c>
      <c r="F258" s="20" t="str">
        <f>IF(C258&gt;Inf.!$I$10,"",VLOOKUP(A258,Q1.SL!B:F,4,FALSE))</f>
        <v/>
      </c>
      <c r="G258" s="20" t="str">
        <f>IF(C258&gt;Inf.!$I$10,"",VLOOKUP(A258,Q1.SL!B:F,5,FALSE))</f>
        <v/>
      </c>
      <c r="H258" s="126"/>
      <c r="I258" s="126"/>
      <c r="J258" s="51"/>
      <c r="K258" s="126"/>
      <c r="L258" s="12" t="str">
        <f>IFERROR(IF(C258&gt;Inf.!$I$10,"",I258),"")</f>
        <v/>
      </c>
      <c r="M258" s="8" t="str">
        <f>IFERROR(IF(Inf.!$C$10="Onsight",IF(L258="TOP",10^7+(10-J258)+(3-K258)*10,L258*10^5+(3-K258)*10),IF(L258="TOP",10^7+(3-K258)*10,L258*10^5+(3-K258)*10)),"")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IFERROR(N258*100+Rec.!I251,"")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IF(Rec.!H252&gt;0,COUNT(Rec.!H$2:H252),"")</f>
        <v/>
      </c>
      <c r="D259" s="36" t="str">
        <f>IF(C259&gt;Inf.!$I$10,"",VLOOKUP(A259,Q1.SL!B:F,2,FALSE))</f>
        <v/>
      </c>
      <c r="E259" s="36" t="str">
        <f>IF(C259&gt;Inf.!$I$10,"",VLOOKUP(A259,Q1.SL!B:F,3,FALSE))</f>
        <v/>
      </c>
      <c r="F259" s="20" t="str">
        <f>IF(C259&gt;Inf.!$I$10,"",VLOOKUP(A259,Q1.SL!B:F,4,FALSE))</f>
        <v/>
      </c>
      <c r="G259" s="20" t="str">
        <f>IF(C259&gt;Inf.!$I$10,"",VLOOKUP(A259,Q1.SL!B:F,5,FALSE))</f>
        <v/>
      </c>
      <c r="H259" s="126"/>
      <c r="I259" s="126"/>
      <c r="J259" s="51"/>
      <c r="K259" s="126"/>
      <c r="L259" s="12" t="str">
        <f>IFERROR(IF(C259&gt;Inf.!$I$10,"",I259),"")</f>
        <v/>
      </c>
      <c r="M259" s="8" t="str">
        <f>IFERROR(IF(Inf.!$C$10="Onsight",IF(L259="TOP",10^7+(10-J259)+(3-K259)*10,L259*10^5+(3-K259)*10),IF(L259="TOP",10^7+(3-K259)*10,L259*10^5+(3-K259)*10)),"")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IFERROR(N259*100+Rec.!I252,"")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IF(Rec.!H253&gt;0,COUNT(Rec.!H$2:H253),"")</f>
        <v/>
      </c>
      <c r="D260" s="36" t="str">
        <f>IF(C260&gt;Inf.!$I$10,"",VLOOKUP(A260,Q1.SL!B:F,2,FALSE))</f>
        <v/>
      </c>
      <c r="E260" s="36" t="str">
        <f>IF(C260&gt;Inf.!$I$10,"",VLOOKUP(A260,Q1.SL!B:F,3,FALSE))</f>
        <v/>
      </c>
      <c r="F260" s="20" t="str">
        <f>IF(C260&gt;Inf.!$I$10,"",VLOOKUP(A260,Q1.SL!B:F,4,FALSE))</f>
        <v/>
      </c>
      <c r="G260" s="20" t="str">
        <f>IF(C260&gt;Inf.!$I$10,"",VLOOKUP(A260,Q1.SL!B:F,5,FALSE))</f>
        <v/>
      </c>
      <c r="H260" s="126"/>
      <c r="I260" s="126"/>
      <c r="J260" s="51"/>
      <c r="K260" s="126"/>
      <c r="L260" s="12" t="str">
        <f>IFERROR(IF(C260&gt;Inf.!$I$10,"",I260),"")</f>
        <v/>
      </c>
      <c r="M260" s="8" t="str">
        <f>IFERROR(IF(Inf.!$C$10="Onsight",IF(L260="TOP",10^7+(10-J260)+(3-K260)*10,L260*10^5+(3-K260)*10),IF(L260="TOP",10^7+(3-K260)*10,L260*10^5+(3-K260)*10)),"")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IFERROR(N260*100+Rec.!I253,"")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IF(Rec.!H254&gt;0,COUNT(Rec.!H$2:H254),"")</f>
        <v/>
      </c>
      <c r="D261" s="36" t="str">
        <f>IF(C261&gt;Inf.!$I$10,"",VLOOKUP(A261,Q1.SL!B:F,2,FALSE))</f>
        <v/>
      </c>
      <c r="E261" s="36" t="str">
        <f>IF(C261&gt;Inf.!$I$10,"",VLOOKUP(A261,Q1.SL!B:F,3,FALSE))</f>
        <v/>
      </c>
      <c r="F261" s="20" t="str">
        <f>IF(C261&gt;Inf.!$I$10,"",VLOOKUP(A261,Q1.SL!B:F,4,FALSE))</f>
        <v/>
      </c>
      <c r="G261" s="20" t="str">
        <f>IF(C261&gt;Inf.!$I$10,"",VLOOKUP(A261,Q1.SL!B:F,5,FALSE))</f>
        <v/>
      </c>
      <c r="H261" s="126"/>
      <c r="I261" s="126"/>
      <c r="J261" s="51"/>
      <c r="K261" s="126"/>
      <c r="L261" s="12" t="str">
        <f>IFERROR(IF(C261&gt;Inf.!$I$10,"",I261),"")</f>
        <v/>
      </c>
      <c r="M261" s="8" t="str">
        <f>IFERROR(IF(Inf.!$C$10="Onsight",IF(L261="TOP",10^7+(10-J261)+(3-K261)*10,L261*10^5+(3-K261)*10),IF(L261="TOP",10^7+(3-K261)*10,L261*10^5+(3-K261)*10)),"")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IFERROR(N261*100+Rec.!I254,"")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IF(Rec.!H255&gt;0,COUNT(Rec.!H$2:H255),"")</f>
        <v/>
      </c>
      <c r="D262" s="36" t="str">
        <f>IF(C262&gt;Inf.!$I$10,"",VLOOKUP(A262,Q1.SL!B:F,2,FALSE))</f>
        <v/>
      </c>
      <c r="E262" s="36" t="str">
        <f>IF(C262&gt;Inf.!$I$10,"",VLOOKUP(A262,Q1.SL!B:F,3,FALSE))</f>
        <v/>
      </c>
      <c r="F262" s="20" t="str">
        <f>IF(C262&gt;Inf.!$I$10,"",VLOOKUP(A262,Q1.SL!B:F,4,FALSE))</f>
        <v/>
      </c>
      <c r="G262" s="20" t="str">
        <f>IF(C262&gt;Inf.!$I$10,"",VLOOKUP(A262,Q1.SL!B:F,5,FALSE))</f>
        <v/>
      </c>
      <c r="H262" s="126"/>
      <c r="I262" s="126"/>
      <c r="J262" s="51"/>
      <c r="K262" s="126"/>
      <c r="L262" s="12" t="str">
        <f>IFERROR(IF(C262&gt;Inf.!$I$10,"",I262),"")</f>
        <v/>
      </c>
      <c r="M262" s="8" t="str">
        <f>IFERROR(IF(Inf.!$C$10="Onsight",IF(L262="TOP",10^7+(10-J262)+(3-K262)*10,L262*10^5+(3-K262)*10),IF(L262="TOP",10^7+(3-K262)*10,L262*10^5+(3-K262)*10)),"")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IFERROR(N262*100+Rec.!I255,"")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IF(Rec.!H256&gt;0,COUNT(Rec.!H$2:H256),"")</f>
        <v/>
      </c>
      <c r="D263" s="36" t="str">
        <f>IF(C263&gt;Inf.!$I$10,"",VLOOKUP(A263,Q1.SL!B:F,2,FALSE))</f>
        <v/>
      </c>
      <c r="E263" s="36" t="str">
        <f>IF(C263&gt;Inf.!$I$10,"",VLOOKUP(A263,Q1.SL!B:F,3,FALSE))</f>
        <v/>
      </c>
      <c r="F263" s="20" t="str">
        <f>IF(C263&gt;Inf.!$I$10,"",VLOOKUP(A263,Q1.SL!B:F,4,FALSE))</f>
        <v/>
      </c>
      <c r="G263" s="20" t="str">
        <f>IF(C263&gt;Inf.!$I$10,"",VLOOKUP(A263,Q1.SL!B:F,5,FALSE))</f>
        <v/>
      </c>
      <c r="H263" s="126"/>
      <c r="I263" s="126"/>
      <c r="J263" s="51"/>
      <c r="K263" s="126"/>
      <c r="L263" s="12" t="str">
        <f>IFERROR(IF(C263&gt;Inf.!$I$10,"",I263),"")</f>
        <v/>
      </c>
      <c r="M263" s="8" t="str">
        <f>IFERROR(IF(Inf.!$C$10="Onsight",IF(L263="TOP",10^7+(10-J263)+(3-K263)*10,L263*10^5+(3-K263)*10),IF(L263="TOP",10^7+(3-K263)*10,L263*10^5+(3-K263)*10)),"")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IFERROR(N263*100+Rec.!I256,"")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IF(Rec.!H257&gt;0,COUNT(Rec.!H$2:H257),"")</f>
        <v/>
      </c>
      <c r="D264" s="36" t="str">
        <f>IF(C264&gt;Inf.!$I$10,"",VLOOKUP(A264,Q1.SL!B:F,2,FALSE))</f>
        <v/>
      </c>
      <c r="E264" s="36" t="str">
        <f>IF(C264&gt;Inf.!$I$10,"",VLOOKUP(A264,Q1.SL!B:F,3,FALSE))</f>
        <v/>
      </c>
      <c r="F264" s="20" t="str">
        <f>IF(C264&gt;Inf.!$I$10,"",VLOOKUP(A264,Q1.SL!B:F,4,FALSE))</f>
        <v/>
      </c>
      <c r="G264" s="20" t="str">
        <f>IF(C264&gt;Inf.!$I$10,"",VLOOKUP(A264,Q1.SL!B:F,5,FALSE))</f>
        <v/>
      </c>
      <c r="H264" s="126"/>
      <c r="I264" s="126"/>
      <c r="J264" s="51"/>
      <c r="K264" s="126"/>
      <c r="L264" s="12" t="str">
        <f>IFERROR(IF(C264&gt;Inf.!$I$10,"",I264),"")</f>
        <v/>
      </c>
      <c r="M264" s="8" t="str">
        <f>IFERROR(IF(Inf.!$C$10="Onsight",IF(L264="TOP",10^7+(10-J264)+(3-K264)*10,L264*10^5+(3-K264)*10),IF(L264="TOP",10^7+(3-K264)*10,L264*10^5+(3-K264)*10)),"")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IFERROR(N264*100+Rec.!I257,"")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t="shared" ref="B265:B308" si="16">P265</f>
        <v/>
      </c>
      <c r="C265" s="20" t="str">
        <f>IF(Rec.!H258&gt;0,COUNT(Rec.!H$2:H258),"")</f>
        <v/>
      </c>
      <c r="D265" s="36" t="str">
        <f>IF(C265&gt;Inf.!$I$10,"",VLOOKUP(A265,Q1.SL!B:F,2,FALSE))</f>
        <v/>
      </c>
      <c r="E265" s="36" t="str">
        <f>IF(C265&gt;Inf.!$I$10,"",VLOOKUP(A265,Q1.SL!B:F,3,FALSE))</f>
        <v/>
      </c>
      <c r="F265" s="20" t="str">
        <f>IF(C265&gt;Inf.!$I$10,"",VLOOKUP(A265,Q1.SL!B:F,4,FALSE))</f>
        <v/>
      </c>
      <c r="G265" s="20" t="str">
        <f>IF(C265&gt;Inf.!$I$10,"",VLOOKUP(A265,Q1.SL!B:F,5,FALSE))</f>
        <v/>
      </c>
      <c r="H265" s="126"/>
      <c r="I265" s="126"/>
      <c r="J265" s="51"/>
      <c r="K265" s="126"/>
      <c r="L265" s="12" t="str">
        <f>IFERROR(IF(C265&gt;Inf.!$I$10,"",I265),"")</f>
        <v/>
      </c>
      <c r="M265" s="8" t="str">
        <f>IFERROR(IF(Inf.!$C$10="Onsight",IF(L265="TOP",10^7+(10-J265)+(3-K265)*10,L265*10^5+(3-K265)*10),IF(L265="TOP",10^7+(3-K265)*10,L265*10^5+(3-K265)*10)),"")</f>
        <v/>
      </c>
      <c r="N265" s="8" t="str">
        <f t="shared" ref="N265:N308" si="17">IFERROR(RANK(M265,M:M,0),"")</f>
        <v/>
      </c>
      <c r="O265" s="8" t="str">
        <f>IFERROR(N265*100+Rec.!I258,"")</f>
        <v/>
      </c>
      <c r="P265" s="8" t="str">
        <f t="shared" ref="P265:P308" si="18">IFERROR(RANK(O265,O:O,1),"")</f>
        <v/>
      </c>
    </row>
    <row r="266" spans="1:16" ht="21.95" customHeight="1">
      <c r="A266" s="8" t="str">
        <f t="shared" ref="A266:A308" si="19">IFERROR(IF((C266+ROUNDUP(MAX(C:C)/2,0))&gt;MAX(C:C),C266-ROUNDUP(MAX(C:C)/2,0)+IF(MOD(MAX(C:C),2)=0,0,1),C266+ROUNDUP(MAX(C:C)/2,0)),"")</f>
        <v/>
      </c>
      <c r="B266" s="8" t="str">
        <f t="shared" si="16"/>
        <v/>
      </c>
      <c r="C266" s="20" t="str">
        <f>IF(Rec.!H259&gt;0,COUNT(Rec.!H$2:H259),"")</f>
        <v/>
      </c>
      <c r="D266" s="36" t="str">
        <f>IF(C266&gt;Inf.!$I$10,"",VLOOKUP(A266,Q1.SL!B:F,2,FALSE))</f>
        <v/>
      </c>
      <c r="E266" s="36" t="str">
        <f>IF(C266&gt;Inf.!$I$10,"",VLOOKUP(A266,Q1.SL!B:F,3,FALSE))</f>
        <v/>
      </c>
      <c r="F266" s="20" t="str">
        <f>IF(C266&gt;Inf.!$I$10,"",VLOOKUP(A266,Q1.SL!B:F,4,FALSE))</f>
        <v/>
      </c>
      <c r="G266" s="20" t="str">
        <f>IF(C266&gt;Inf.!$I$10,"",VLOOKUP(A266,Q1.SL!B:F,5,FALSE))</f>
        <v/>
      </c>
      <c r="H266" s="126"/>
      <c r="I266" s="126"/>
      <c r="J266" s="51"/>
      <c r="K266" s="126"/>
      <c r="L266" s="12" t="str">
        <f>IFERROR(IF(C266&gt;Inf.!$I$10,"",I266),"")</f>
        <v/>
      </c>
      <c r="M266" s="8" t="str">
        <f>IFERROR(IF(Inf.!$C$10="Onsight",IF(L266="TOP",10^7+(10-J266)+(3-K266)*10,L266*10^5+(3-K266)*10),IF(L266="TOP",10^7+(3-K266)*10,L266*10^5+(3-K266)*10)),"")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IFERROR(N266*100+Rec.!I259,"")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IF(Rec.!H260&gt;0,COUNT(Rec.!H$2:H260),"")</f>
        <v/>
      </c>
      <c r="D267" s="36" t="str">
        <f>IF(C267&gt;Inf.!$I$10,"",VLOOKUP(A267,Q1.SL!B:F,2,FALSE))</f>
        <v/>
      </c>
      <c r="E267" s="36" t="str">
        <f>IF(C267&gt;Inf.!$I$10,"",VLOOKUP(A267,Q1.SL!B:F,3,FALSE))</f>
        <v/>
      </c>
      <c r="F267" s="20" t="str">
        <f>IF(C267&gt;Inf.!$I$10,"",VLOOKUP(A267,Q1.SL!B:F,4,FALSE))</f>
        <v/>
      </c>
      <c r="G267" s="20" t="str">
        <f>IF(C267&gt;Inf.!$I$10,"",VLOOKUP(A267,Q1.SL!B:F,5,FALSE))</f>
        <v/>
      </c>
      <c r="H267" s="126"/>
      <c r="I267" s="126"/>
      <c r="J267" s="51"/>
      <c r="K267" s="126"/>
      <c r="L267" s="12" t="str">
        <f>IFERROR(IF(C267&gt;Inf.!$I$10,"",I267),"")</f>
        <v/>
      </c>
      <c r="M267" s="8" t="str">
        <f>IFERROR(IF(Inf.!$C$10="Onsight",IF(L267="TOP",10^7+(10-J267)+(3-K267)*10,L267*10^5+(3-K267)*10),IF(L267="TOP",10^7+(3-K267)*10,L267*10^5+(3-K267)*10)),"")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IFERROR(N267*100+Rec.!I260,"")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IF(Rec.!H261&gt;0,COUNT(Rec.!H$2:H261),"")</f>
        <v/>
      </c>
      <c r="D268" s="36" t="str">
        <f>IF(C268&gt;Inf.!$I$10,"",VLOOKUP(A268,Q1.SL!B:F,2,FALSE))</f>
        <v/>
      </c>
      <c r="E268" s="36" t="str">
        <f>IF(C268&gt;Inf.!$I$10,"",VLOOKUP(A268,Q1.SL!B:F,3,FALSE))</f>
        <v/>
      </c>
      <c r="F268" s="20" t="str">
        <f>IF(C268&gt;Inf.!$I$10,"",VLOOKUP(A268,Q1.SL!B:F,4,FALSE))</f>
        <v/>
      </c>
      <c r="G268" s="20" t="str">
        <f>IF(C268&gt;Inf.!$I$10,"",VLOOKUP(A268,Q1.SL!B:F,5,FALSE))</f>
        <v/>
      </c>
      <c r="H268" s="126"/>
      <c r="I268" s="126"/>
      <c r="J268" s="51"/>
      <c r="K268" s="126"/>
      <c r="L268" s="12" t="str">
        <f>IFERROR(IF(C268&gt;Inf.!$I$10,"",I268),"")</f>
        <v/>
      </c>
      <c r="M268" s="8" t="str">
        <f>IFERROR(IF(Inf.!$C$10="Onsight",IF(L268="TOP",10^7+(10-J268)+(3-K268)*10,L268*10^5+(3-K268)*10),IF(L268="TOP",10^7+(3-K268)*10,L268*10^5+(3-K268)*10)),"")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IFERROR(N268*100+Rec.!I261,"")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IF(Rec.!H262&gt;0,COUNT(Rec.!H$2:H262),"")</f>
        <v/>
      </c>
      <c r="D269" s="36" t="str">
        <f>IF(C269&gt;Inf.!$I$10,"",VLOOKUP(A269,Q1.SL!B:F,2,FALSE))</f>
        <v/>
      </c>
      <c r="E269" s="36" t="str">
        <f>IF(C269&gt;Inf.!$I$10,"",VLOOKUP(A269,Q1.SL!B:F,3,FALSE))</f>
        <v/>
      </c>
      <c r="F269" s="20" t="str">
        <f>IF(C269&gt;Inf.!$I$10,"",VLOOKUP(A269,Q1.SL!B:F,4,FALSE))</f>
        <v/>
      </c>
      <c r="G269" s="20" t="str">
        <f>IF(C269&gt;Inf.!$I$10,"",VLOOKUP(A269,Q1.SL!B:F,5,FALSE))</f>
        <v/>
      </c>
      <c r="H269" s="126"/>
      <c r="I269" s="126"/>
      <c r="J269" s="51"/>
      <c r="K269" s="126"/>
      <c r="L269" s="12" t="str">
        <f>IFERROR(IF(C269&gt;Inf.!$I$10,"",I269),"")</f>
        <v/>
      </c>
      <c r="M269" s="8" t="str">
        <f>IFERROR(IF(Inf.!$C$10="Onsight",IF(L269="TOP",10^7+(10-J269)+(3-K269)*10,L269*10^5+(3-K269)*10),IF(L269="TOP",10^7+(3-K269)*10,L269*10^5+(3-K269)*10)),"")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IFERROR(N269*100+Rec.!I262,"")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IF(Rec.!H263&gt;0,COUNT(Rec.!H$2:H263),"")</f>
        <v/>
      </c>
      <c r="D270" s="36" t="str">
        <f>IF(C270&gt;Inf.!$I$10,"",VLOOKUP(A270,Q1.SL!B:F,2,FALSE))</f>
        <v/>
      </c>
      <c r="E270" s="36" t="str">
        <f>IF(C270&gt;Inf.!$I$10,"",VLOOKUP(A270,Q1.SL!B:F,3,FALSE))</f>
        <v/>
      </c>
      <c r="F270" s="20" t="str">
        <f>IF(C270&gt;Inf.!$I$10,"",VLOOKUP(A270,Q1.SL!B:F,4,FALSE))</f>
        <v/>
      </c>
      <c r="G270" s="20" t="str">
        <f>IF(C270&gt;Inf.!$I$10,"",VLOOKUP(A270,Q1.SL!B:F,5,FALSE))</f>
        <v/>
      </c>
      <c r="H270" s="126"/>
      <c r="I270" s="126"/>
      <c r="J270" s="51"/>
      <c r="K270" s="126"/>
      <c r="L270" s="12" t="str">
        <f>IFERROR(IF(C270&gt;Inf.!$I$10,"",I270),"")</f>
        <v/>
      </c>
      <c r="M270" s="8" t="str">
        <f>IFERROR(IF(Inf.!$C$10="Onsight",IF(L270="TOP",10^7+(10-J270)+(3-K270)*10,L270*10^5+(3-K270)*10),IF(L270="TOP",10^7+(3-K270)*10,L270*10^5+(3-K270)*10)),"")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IFERROR(N270*100+Rec.!I263,"")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IF(Rec.!H264&gt;0,COUNT(Rec.!H$2:H264),"")</f>
        <v/>
      </c>
      <c r="D271" s="36" t="str">
        <f>IF(C271&gt;Inf.!$I$10,"",VLOOKUP(A271,Q1.SL!B:F,2,FALSE))</f>
        <v/>
      </c>
      <c r="E271" s="36" t="str">
        <f>IF(C271&gt;Inf.!$I$10,"",VLOOKUP(A271,Q1.SL!B:F,3,FALSE))</f>
        <v/>
      </c>
      <c r="F271" s="20" t="str">
        <f>IF(C271&gt;Inf.!$I$10,"",VLOOKUP(A271,Q1.SL!B:F,4,FALSE))</f>
        <v/>
      </c>
      <c r="G271" s="20" t="str">
        <f>IF(C271&gt;Inf.!$I$10,"",VLOOKUP(A271,Q1.SL!B:F,5,FALSE))</f>
        <v/>
      </c>
      <c r="H271" s="126"/>
      <c r="I271" s="126"/>
      <c r="J271" s="51"/>
      <c r="K271" s="126"/>
      <c r="L271" s="12" t="str">
        <f>IFERROR(IF(C271&gt;Inf.!$I$10,"",I271),"")</f>
        <v/>
      </c>
      <c r="M271" s="8" t="str">
        <f>IFERROR(IF(Inf.!$C$10="Onsight",IF(L271="TOP",10^7+(10-J271)+(3-K271)*10,L271*10^5+(3-K271)*10),IF(L271="TOP",10^7+(3-K271)*10,L271*10^5+(3-K271)*10)),"")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IFERROR(N271*100+Rec.!I264,"")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IF(Rec.!H265&gt;0,COUNT(Rec.!H$2:H265),"")</f>
        <v/>
      </c>
      <c r="D272" s="36" t="str">
        <f>IF(C272&gt;Inf.!$I$10,"",VLOOKUP(A272,Q1.SL!B:F,2,FALSE))</f>
        <v/>
      </c>
      <c r="E272" s="36" t="str">
        <f>IF(C272&gt;Inf.!$I$10,"",VLOOKUP(A272,Q1.SL!B:F,3,FALSE))</f>
        <v/>
      </c>
      <c r="F272" s="20" t="str">
        <f>IF(C272&gt;Inf.!$I$10,"",VLOOKUP(A272,Q1.SL!B:F,4,FALSE))</f>
        <v/>
      </c>
      <c r="G272" s="20" t="str">
        <f>IF(C272&gt;Inf.!$I$10,"",VLOOKUP(A272,Q1.SL!B:F,5,FALSE))</f>
        <v/>
      </c>
      <c r="H272" s="126"/>
      <c r="I272" s="126"/>
      <c r="J272" s="51"/>
      <c r="K272" s="126"/>
      <c r="L272" s="12" t="str">
        <f>IFERROR(IF(C272&gt;Inf.!$I$10,"",I272),"")</f>
        <v/>
      </c>
      <c r="M272" s="8" t="str">
        <f>IFERROR(IF(Inf.!$C$10="Onsight",IF(L272="TOP",10^7+(10-J272)+(3-K272)*10,L272*10^5+(3-K272)*10),IF(L272="TOP",10^7+(3-K272)*10,L272*10^5+(3-K272)*10)),"")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IFERROR(N272*100+Rec.!I265,"")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IF(Rec.!H266&gt;0,COUNT(Rec.!H$2:H266),"")</f>
        <v/>
      </c>
      <c r="D273" s="36" t="str">
        <f>IF(C273&gt;Inf.!$I$10,"",VLOOKUP(A273,Q1.SL!B:F,2,FALSE))</f>
        <v/>
      </c>
      <c r="E273" s="36" t="str">
        <f>IF(C273&gt;Inf.!$I$10,"",VLOOKUP(A273,Q1.SL!B:F,3,FALSE))</f>
        <v/>
      </c>
      <c r="F273" s="20" t="str">
        <f>IF(C273&gt;Inf.!$I$10,"",VLOOKUP(A273,Q1.SL!B:F,4,FALSE))</f>
        <v/>
      </c>
      <c r="G273" s="20" t="str">
        <f>IF(C273&gt;Inf.!$I$10,"",VLOOKUP(A273,Q1.SL!B:F,5,FALSE))</f>
        <v/>
      </c>
      <c r="H273" s="126"/>
      <c r="I273" s="126"/>
      <c r="J273" s="51"/>
      <c r="K273" s="126"/>
      <c r="L273" s="12" t="str">
        <f>IFERROR(IF(C273&gt;Inf.!$I$10,"",I273),"")</f>
        <v/>
      </c>
      <c r="M273" s="8" t="str">
        <f>IFERROR(IF(Inf.!$C$10="Onsight",IF(L273="TOP",10^7+(10-J273)+(3-K273)*10,L273*10^5+(3-K273)*10),IF(L273="TOP",10^7+(3-K273)*10,L273*10^5+(3-K273)*10)),"")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IFERROR(N273*100+Rec.!I266,"")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IF(Rec.!H267&gt;0,COUNT(Rec.!H$2:H267),"")</f>
        <v/>
      </c>
      <c r="D274" s="36" t="str">
        <f>IF(C274&gt;Inf.!$I$10,"",VLOOKUP(A274,Q1.SL!B:F,2,FALSE))</f>
        <v/>
      </c>
      <c r="E274" s="36" t="str">
        <f>IF(C274&gt;Inf.!$I$10,"",VLOOKUP(A274,Q1.SL!B:F,3,FALSE))</f>
        <v/>
      </c>
      <c r="F274" s="20" t="str">
        <f>IF(C274&gt;Inf.!$I$10,"",VLOOKUP(A274,Q1.SL!B:F,4,FALSE))</f>
        <v/>
      </c>
      <c r="G274" s="20" t="str">
        <f>IF(C274&gt;Inf.!$I$10,"",VLOOKUP(A274,Q1.SL!B:F,5,FALSE))</f>
        <v/>
      </c>
      <c r="H274" s="126"/>
      <c r="I274" s="126"/>
      <c r="J274" s="51"/>
      <c r="K274" s="126"/>
      <c r="L274" s="12" t="str">
        <f>IFERROR(IF(C274&gt;Inf.!$I$10,"",I274),"")</f>
        <v/>
      </c>
      <c r="M274" s="8" t="str">
        <f>IFERROR(IF(Inf.!$C$10="Onsight",IF(L274="TOP",10^7+(10-J274)+(3-K274)*10,L274*10^5+(3-K274)*10),IF(L274="TOP",10^7+(3-K274)*10,L274*10^5+(3-K274)*10)),"")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IFERROR(N274*100+Rec.!I267,"")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IF(Rec.!H268&gt;0,COUNT(Rec.!H$2:H268),"")</f>
        <v/>
      </c>
      <c r="D275" s="36" t="str">
        <f>IF(C275&gt;Inf.!$I$10,"",VLOOKUP(A275,Q1.SL!B:F,2,FALSE))</f>
        <v/>
      </c>
      <c r="E275" s="36" t="str">
        <f>IF(C275&gt;Inf.!$I$10,"",VLOOKUP(A275,Q1.SL!B:F,3,FALSE))</f>
        <v/>
      </c>
      <c r="F275" s="20" t="str">
        <f>IF(C275&gt;Inf.!$I$10,"",VLOOKUP(A275,Q1.SL!B:F,4,FALSE))</f>
        <v/>
      </c>
      <c r="G275" s="20" t="str">
        <f>IF(C275&gt;Inf.!$I$10,"",VLOOKUP(A275,Q1.SL!B:F,5,FALSE))</f>
        <v/>
      </c>
      <c r="H275" s="126"/>
      <c r="I275" s="126"/>
      <c r="J275" s="51"/>
      <c r="K275" s="126"/>
      <c r="L275" s="12" t="str">
        <f>IFERROR(IF(C275&gt;Inf.!$I$10,"",I275),"")</f>
        <v/>
      </c>
      <c r="M275" s="8" t="str">
        <f>IFERROR(IF(Inf.!$C$10="Onsight",IF(L275="TOP",10^7+(10-J275)+(3-K275)*10,L275*10^5+(3-K275)*10),IF(L275="TOP",10^7+(3-K275)*10,L275*10^5+(3-K275)*10)),"")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IFERROR(N275*100+Rec.!I268,"")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IF(Rec.!H269&gt;0,COUNT(Rec.!H$2:H269),"")</f>
        <v/>
      </c>
      <c r="D276" s="36" t="str">
        <f>IF(C276&gt;Inf.!$I$10,"",VLOOKUP(A276,Q1.SL!B:F,2,FALSE))</f>
        <v/>
      </c>
      <c r="E276" s="36" t="str">
        <f>IF(C276&gt;Inf.!$I$10,"",VLOOKUP(A276,Q1.SL!B:F,3,FALSE))</f>
        <v/>
      </c>
      <c r="F276" s="20" t="str">
        <f>IF(C276&gt;Inf.!$I$10,"",VLOOKUP(A276,Q1.SL!B:F,4,FALSE))</f>
        <v/>
      </c>
      <c r="G276" s="20" t="str">
        <f>IF(C276&gt;Inf.!$I$10,"",VLOOKUP(A276,Q1.SL!B:F,5,FALSE))</f>
        <v/>
      </c>
      <c r="H276" s="126"/>
      <c r="I276" s="126"/>
      <c r="J276" s="51"/>
      <c r="K276" s="126"/>
      <c r="L276" s="12" t="str">
        <f>IFERROR(IF(C276&gt;Inf.!$I$10,"",I276),"")</f>
        <v/>
      </c>
      <c r="M276" s="8" t="str">
        <f>IFERROR(IF(Inf.!$C$10="Onsight",IF(L276="TOP",10^7+(10-J276)+(3-K276)*10,L276*10^5+(3-K276)*10),IF(L276="TOP",10^7+(3-K276)*10,L276*10^5+(3-K276)*10)),"")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IFERROR(N276*100+Rec.!I269,"")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IF(Rec.!H270&gt;0,COUNT(Rec.!H$2:H270),"")</f>
        <v/>
      </c>
      <c r="D277" s="36" t="str">
        <f>IF(C277&gt;Inf.!$I$10,"",VLOOKUP(A277,Q1.SL!B:F,2,FALSE))</f>
        <v/>
      </c>
      <c r="E277" s="36" t="str">
        <f>IF(C277&gt;Inf.!$I$10,"",VLOOKUP(A277,Q1.SL!B:F,3,FALSE))</f>
        <v/>
      </c>
      <c r="F277" s="20" t="str">
        <f>IF(C277&gt;Inf.!$I$10,"",VLOOKUP(A277,Q1.SL!B:F,4,FALSE))</f>
        <v/>
      </c>
      <c r="G277" s="20" t="str">
        <f>IF(C277&gt;Inf.!$I$10,"",VLOOKUP(A277,Q1.SL!B:F,5,FALSE))</f>
        <v/>
      </c>
      <c r="H277" s="126"/>
      <c r="I277" s="126"/>
      <c r="J277" s="51"/>
      <c r="K277" s="126"/>
      <c r="L277" s="12" t="str">
        <f>IFERROR(IF(C277&gt;Inf.!$I$10,"",I277),"")</f>
        <v/>
      </c>
      <c r="M277" s="8" t="str">
        <f>IFERROR(IF(Inf.!$C$10="Onsight",IF(L277="TOP",10^7+(10-J277)+(3-K277)*10,L277*10^5+(3-K277)*10),IF(L277="TOP",10^7+(3-K277)*10,L277*10^5+(3-K277)*10)),"")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IFERROR(N277*100+Rec.!I270,"")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IF(Rec.!H271&gt;0,COUNT(Rec.!H$2:H271),"")</f>
        <v/>
      </c>
      <c r="D278" s="36" t="str">
        <f>IF(C278&gt;Inf.!$I$10,"",VLOOKUP(A278,Q1.SL!B:F,2,FALSE))</f>
        <v/>
      </c>
      <c r="E278" s="36" t="str">
        <f>IF(C278&gt;Inf.!$I$10,"",VLOOKUP(A278,Q1.SL!B:F,3,FALSE))</f>
        <v/>
      </c>
      <c r="F278" s="20" t="str">
        <f>IF(C278&gt;Inf.!$I$10,"",VLOOKUP(A278,Q1.SL!B:F,4,FALSE))</f>
        <v/>
      </c>
      <c r="G278" s="20" t="str">
        <f>IF(C278&gt;Inf.!$I$10,"",VLOOKUP(A278,Q1.SL!B:F,5,FALSE))</f>
        <v/>
      </c>
      <c r="H278" s="126"/>
      <c r="I278" s="126"/>
      <c r="J278" s="51"/>
      <c r="K278" s="126"/>
      <c r="L278" s="12" t="str">
        <f>IFERROR(IF(C278&gt;Inf.!$I$10,"",I278),"")</f>
        <v/>
      </c>
      <c r="M278" s="8" t="str">
        <f>IFERROR(IF(Inf.!$C$10="Onsight",IF(L278="TOP",10^7+(10-J278)+(3-K278)*10,L278*10^5+(3-K278)*10),IF(L278="TOP",10^7+(3-K278)*10,L278*10^5+(3-K278)*10)),"")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IFERROR(N278*100+Rec.!I271,"")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IF(Rec.!H272&gt;0,COUNT(Rec.!H$2:H272),"")</f>
        <v/>
      </c>
      <c r="D279" s="36" t="str">
        <f>IF(C279&gt;Inf.!$I$10,"",VLOOKUP(A279,Q1.SL!B:F,2,FALSE))</f>
        <v/>
      </c>
      <c r="E279" s="36" t="str">
        <f>IF(C279&gt;Inf.!$I$10,"",VLOOKUP(A279,Q1.SL!B:F,3,FALSE))</f>
        <v/>
      </c>
      <c r="F279" s="20" t="str">
        <f>IF(C279&gt;Inf.!$I$10,"",VLOOKUP(A279,Q1.SL!B:F,4,FALSE))</f>
        <v/>
      </c>
      <c r="G279" s="20" t="str">
        <f>IF(C279&gt;Inf.!$I$10,"",VLOOKUP(A279,Q1.SL!B:F,5,FALSE))</f>
        <v/>
      </c>
      <c r="H279" s="126"/>
      <c r="I279" s="126"/>
      <c r="J279" s="51"/>
      <c r="K279" s="126"/>
      <c r="L279" s="12" t="str">
        <f>IFERROR(IF(C279&gt;Inf.!$I$10,"",I279),"")</f>
        <v/>
      </c>
      <c r="M279" s="8" t="str">
        <f>IFERROR(IF(Inf.!$C$10="Onsight",IF(L279="TOP",10^7+(10-J279)+(3-K279)*10,L279*10^5+(3-K279)*10),IF(L279="TOP",10^7+(3-K279)*10,L279*10^5+(3-K279)*10)),"")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IFERROR(N279*100+Rec.!I272,"")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IF(Rec.!H273&gt;0,COUNT(Rec.!H$2:H273),"")</f>
        <v/>
      </c>
      <c r="D280" s="36" t="str">
        <f>IF(C280&gt;Inf.!$I$10,"",VLOOKUP(A280,Q1.SL!B:F,2,FALSE))</f>
        <v/>
      </c>
      <c r="E280" s="36" t="str">
        <f>IF(C280&gt;Inf.!$I$10,"",VLOOKUP(A280,Q1.SL!B:F,3,FALSE))</f>
        <v/>
      </c>
      <c r="F280" s="20" t="str">
        <f>IF(C280&gt;Inf.!$I$10,"",VLOOKUP(A280,Q1.SL!B:F,4,FALSE))</f>
        <v/>
      </c>
      <c r="G280" s="20" t="str">
        <f>IF(C280&gt;Inf.!$I$10,"",VLOOKUP(A280,Q1.SL!B:F,5,FALSE))</f>
        <v/>
      </c>
      <c r="H280" s="126"/>
      <c r="I280" s="126"/>
      <c r="J280" s="51"/>
      <c r="K280" s="126"/>
      <c r="L280" s="12" t="str">
        <f>IFERROR(IF(C280&gt;Inf.!$I$10,"",I280),"")</f>
        <v/>
      </c>
      <c r="M280" s="8" t="str">
        <f>IFERROR(IF(Inf.!$C$10="Onsight",IF(L280="TOP",10^7+(10-J280)+(3-K280)*10,L280*10^5+(3-K280)*10),IF(L280="TOP",10^7+(3-K280)*10,L280*10^5+(3-K280)*10)),"")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IFERROR(N280*100+Rec.!I273,"")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IF(Rec.!H274&gt;0,COUNT(Rec.!H$2:H274),"")</f>
        <v/>
      </c>
      <c r="D281" s="36" t="str">
        <f>IF(C281&gt;Inf.!$I$10,"",VLOOKUP(A281,Q1.SL!B:F,2,FALSE))</f>
        <v/>
      </c>
      <c r="E281" s="36" t="str">
        <f>IF(C281&gt;Inf.!$I$10,"",VLOOKUP(A281,Q1.SL!B:F,3,FALSE))</f>
        <v/>
      </c>
      <c r="F281" s="20" t="str">
        <f>IF(C281&gt;Inf.!$I$10,"",VLOOKUP(A281,Q1.SL!B:F,4,FALSE))</f>
        <v/>
      </c>
      <c r="G281" s="20" t="str">
        <f>IF(C281&gt;Inf.!$I$10,"",VLOOKUP(A281,Q1.SL!B:F,5,FALSE))</f>
        <v/>
      </c>
      <c r="H281" s="126"/>
      <c r="I281" s="126"/>
      <c r="J281" s="51"/>
      <c r="K281" s="126"/>
      <c r="L281" s="12" t="str">
        <f>IFERROR(IF(C281&gt;Inf.!$I$10,"",I281),"")</f>
        <v/>
      </c>
      <c r="M281" s="8" t="str">
        <f>IFERROR(IF(Inf.!$C$10="Onsight",IF(L281="TOP",10^7+(10-J281)+(3-K281)*10,L281*10^5+(3-K281)*10),IF(L281="TOP",10^7+(3-K281)*10,L281*10^5+(3-K281)*10)),"")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IFERROR(N281*100+Rec.!I274,"")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IF(Rec.!H275&gt;0,COUNT(Rec.!H$2:H275),"")</f>
        <v/>
      </c>
      <c r="D282" s="36" t="str">
        <f>IF(C282&gt;Inf.!$I$10,"",VLOOKUP(A282,Q1.SL!B:F,2,FALSE))</f>
        <v/>
      </c>
      <c r="E282" s="36" t="str">
        <f>IF(C282&gt;Inf.!$I$10,"",VLOOKUP(A282,Q1.SL!B:F,3,FALSE))</f>
        <v/>
      </c>
      <c r="F282" s="20" t="str">
        <f>IF(C282&gt;Inf.!$I$10,"",VLOOKUP(A282,Q1.SL!B:F,4,FALSE))</f>
        <v/>
      </c>
      <c r="G282" s="20" t="str">
        <f>IF(C282&gt;Inf.!$I$10,"",VLOOKUP(A282,Q1.SL!B:F,5,FALSE))</f>
        <v/>
      </c>
      <c r="H282" s="126"/>
      <c r="I282" s="126"/>
      <c r="J282" s="51"/>
      <c r="K282" s="126"/>
      <c r="L282" s="12" t="str">
        <f>IFERROR(IF(C282&gt;Inf.!$I$10,"",I282),"")</f>
        <v/>
      </c>
      <c r="M282" s="8" t="str">
        <f>IFERROR(IF(Inf.!$C$10="Onsight",IF(L282="TOP",10^7+(10-J282)+(3-K282)*10,L282*10^5+(3-K282)*10),IF(L282="TOP",10^7+(3-K282)*10,L282*10^5+(3-K282)*10)),"")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IFERROR(N282*100+Rec.!I275,"")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IF(Rec.!H276&gt;0,COUNT(Rec.!H$2:H276),"")</f>
        <v/>
      </c>
      <c r="D283" s="36" t="str">
        <f>IF(C283&gt;Inf.!$I$10,"",VLOOKUP(A283,Q1.SL!B:F,2,FALSE))</f>
        <v/>
      </c>
      <c r="E283" s="36" t="str">
        <f>IF(C283&gt;Inf.!$I$10,"",VLOOKUP(A283,Q1.SL!B:F,3,FALSE))</f>
        <v/>
      </c>
      <c r="F283" s="20" t="str">
        <f>IF(C283&gt;Inf.!$I$10,"",VLOOKUP(A283,Q1.SL!B:F,4,FALSE))</f>
        <v/>
      </c>
      <c r="G283" s="20" t="str">
        <f>IF(C283&gt;Inf.!$I$10,"",VLOOKUP(A283,Q1.SL!B:F,5,FALSE))</f>
        <v/>
      </c>
      <c r="H283" s="126"/>
      <c r="I283" s="126"/>
      <c r="J283" s="51"/>
      <c r="K283" s="126"/>
      <c r="L283" s="12" t="str">
        <f>IFERROR(IF(C283&gt;Inf.!$I$10,"",I283),"")</f>
        <v/>
      </c>
      <c r="M283" s="8" t="str">
        <f>IFERROR(IF(Inf.!$C$10="Onsight",IF(L283="TOP",10^7+(10-J283)+(3-K283)*10,L283*10^5+(3-K283)*10),IF(L283="TOP",10^7+(3-K283)*10,L283*10^5+(3-K283)*10)),"")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IFERROR(N283*100+Rec.!I276,"")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IF(Rec.!H277&gt;0,COUNT(Rec.!H$2:H277),"")</f>
        <v/>
      </c>
      <c r="D284" s="36" t="str">
        <f>IF(C284&gt;Inf.!$I$10,"",VLOOKUP(A284,Q1.SL!B:F,2,FALSE))</f>
        <v/>
      </c>
      <c r="E284" s="36" t="str">
        <f>IF(C284&gt;Inf.!$I$10,"",VLOOKUP(A284,Q1.SL!B:F,3,FALSE))</f>
        <v/>
      </c>
      <c r="F284" s="20" t="str">
        <f>IF(C284&gt;Inf.!$I$10,"",VLOOKUP(A284,Q1.SL!B:F,4,FALSE))</f>
        <v/>
      </c>
      <c r="G284" s="20" t="str">
        <f>IF(C284&gt;Inf.!$I$10,"",VLOOKUP(A284,Q1.SL!B:F,5,FALSE))</f>
        <v/>
      </c>
      <c r="H284" s="126"/>
      <c r="I284" s="126"/>
      <c r="J284" s="51"/>
      <c r="K284" s="126"/>
      <c r="L284" s="12" t="str">
        <f>IFERROR(IF(C284&gt;Inf.!$I$10,"",I284),"")</f>
        <v/>
      </c>
      <c r="M284" s="8" t="str">
        <f>IFERROR(IF(Inf.!$C$10="Onsight",IF(L284="TOP",10^7+(10-J284)+(3-K284)*10,L284*10^5+(3-K284)*10),IF(L284="TOP",10^7+(3-K284)*10,L284*10^5+(3-K284)*10)),"")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IFERROR(N284*100+Rec.!I277,"")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IF(Rec.!H278&gt;0,COUNT(Rec.!H$2:H278),"")</f>
        <v/>
      </c>
      <c r="D285" s="36" t="str">
        <f>IF(C285&gt;Inf.!$I$10,"",VLOOKUP(A285,Q1.SL!B:F,2,FALSE))</f>
        <v/>
      </c>
      <c r="E285" s="36" t="str">
        <f>IF(C285&gt;Inf.!$I$10,"",VLOOKUP(A285,Q1.SL!B:F,3,FALSE))</f>
        <v/>
      </c>
      <c r="F285" s="20" t="str">
        <f>IF(C285&gt;Inf.!$I$10,"",VLOOKUP(A285,Q1.SL!B:F,4,FALSE))</f>
        <v/>
      </c>
      <c r="G285" s="20" t="str">
        <f>IF(C285&gt;Inf.!$I$10,"",VLOOKUP(A285,Q1.SL!B:F,5,FALSE))</f>
        <v/>
      </c>
      <c r="H285" s="126"/>
      <c r="I285" s="126"/>
      <c r="J285" s="51"/>
      <c r="K285" s="126"/>
      <c r="L285" s="12" t="str">
        <f>IFERROR(IF(C285&gt;Inf.!$I$10,"",I285),"")</f>
        <v/>
      </c>
      <c r="M285" s="8" t="str">
        <f>IFERROR(IF(Inf.!$C$10="Onsight",IF(L285="TOP",10^7+(10-J285)+(3-K285)*10,L285*10^5+(3-K285)*10),IF(L285="TOP",10^7+(3-K285)*10,L285*10^5+(3-K285)*10)),"")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IFERROR(N285*100+Rec.!I278,"")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IF(Rec.!H279&gt;0,COUNT(Rec.!H$2:H279),"")</f>
        <v/>
      </c>
      <c r="D286" s="36" t="str">
        <f>IF(C286&gt;Inf.!$I$10,"",VLOOKUP(A286,Q1.SL!B:F,2,FALSE))</f>
        <v/>
      </c>
      <c r="E286" s="36" t="str">
        <f>IF(C286&gt;Inf.!$I$10,"",VLOOKUP(A286,Q1.SL!B:F,3,FALSE))</f>
        <v/>
      </c>
      <c r="F286" s="20" t="str">
        <f>IF(C286&gt;Inf.!$I$10,"",VLOOKUP(A286,Q1.SL!B:F,4,FALSE))</f>
        <v/>
      </c>
      <c r="G286" s="20" t="str">
        <f>IF(C286&gt;Inf.!$I$10,"",VLOOKUP(A286,Q1.SL!B:F,5,FALSE))</f>
        <v/>
      </c>
      <c r="H286" s="126"/>
      <c r="I286" s="126"/>
      <c r="J286" s="51"/>
      <c r="K286" s="126"/>
      <c r="L286" s="12" t="str">
        <f>IFERROR(IF(C286&gt;Inf.!$I$10,"",I286),"")</f>
        <v/>
      </c>
      <c r="M286" s="8" t="str">
        <f>IFERROR(IF(Inf.!$C$10="Onsight",IF(L286="TOP",10^7+(10-J286)+(3-K286)*10,L286*10^5+(3-K286)*10),IF(L286="TOP",10^7+(3-K286)*10,L286*10^5+(3-K286)*10)),"")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IFERROR(N286*100+Rec.!I279,"")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IF(Rec.!H280&gt;0,COUNT(Rec.!H$2:H280),"")</f>
        <v/>
      </c>
      <c r="D287" s="36" t="str">
        <f>IF(C287&gt;Inf.!$I$10,"",VLOOKUP(A287,Q1.SL!B:F,2,FALSE))</f>
        <v/>
      </c>
      <c r="E287" s="36" t="str">
        <f>IF(C287&gt;Inf.!$I$10,"",VLOOKUP(A287,Q1.SL!B:F,3,FALSE))</f>
        <v/>
      </c>
      <c r="F287" s="20" t="str">
        <f>IF(C287&gt;Inf.!$I$10,"",VLOOKUP(A287,Q1.SL!B:F,4,FALSE))</f>
        <v/>
      </c>
      <c r="G287" s="20" t="str">
        <f>IF(C287&gt;Inf.!$I$10,"",VLOOKUP(A287,Q1.SL!B:F,5,FALSE))</f>
        <v/>
      </c>
      <c r="H287" s="126"/>
      <c r="I287" s="126"/>
      <c r="J287" s="51"/>
      <c r="K287" s="126"/>
      <c r="L287" s="12" t="str">
        <f>IFERROR(IF(C287&gt;Inf.!$I$10,"",I287),"")</f>
        <v/>
      </c>
      <c r="M287" s="8" t="str">
        <f>IFERROR(IF(Inf.!$C$10="Onsight",IF(L287="TOP",10^7+(10-J287)+(3-K287)*10,L287*10^5+(3-K287)*10),IF(L287="TOP",10^7+(3-K287)*10,L287*10^5+(3-K287)*10)),"")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IFERROR(N287*100+Rec.!I280,"")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IF(Rec.!H281&gt;0,COUNT(Rec.!H$2:H281),"")</f>
        <v/>
      </c>
      <c r="D288" s="36" t="str">
        <f>IF(C288&gt;Inf.!$I$10,"",VLOOKUP(A288,Q1.SL!B:F,2,FALSE))</f>
        <v/>
      </c>
      <c r="E288" s="36" t="str">
        <f>IF(C288&gt;Inf.!$I$10,"",VLOOKUP(A288,Q1.SL!B:F,3,FALSE))</f>
        <v/>
      </c>
      <c r="F288" s="20" t="str">
        <f>IF(C288&gt;Inf.!$I$10,"",VLOOKUP(A288,Q1.SL!B:F,4,FALSE))</f>
        <v/>
      </c>
      <c r="G288" s="20" t="str">
        <f>IF(C288&gt;Inf.!$I$10,"",VLOOKUP(A288,Q1.SL!B:F,5,FALSE))</f>
        <v/>
      </c>
      <c r="H288" s="126"/>
      <c r="I288" s="126"/>
      <c r="J288" s="51"/>
      <c r="K288" s="126"/>
      <c r="L288" s="12" t="str">
        <f>IFERROR(IF(C288&gt;Inf.!$I$10,"",I288),"")</f>
        <v/>
      </c>
      <c r="M288" s="8" t="str">
        <f>IFERROR(IF(Inf.!$C$10="Onsight",IF(L288="TOP",10^7+(10-J288)+(3-K288)*10,L288*10^5+(3-K288)*10),IF(L288="TOP",10^7+(3-K288)*10,L288*10^5+(3-K288)*10)),"")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IFERROR(N288*100+Rec.!I281,"")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IF(Rec.!H282&gt;0,COUNT(Rec.!H$2:H282),"")</f>
        <v/>
      </c>
      <c r="D289" s="36" t="str">
        <f>IF(C289&gt;Inf.!$I$10,"",VLOOKUP(A289,Q1.SL!B:F,2,FALSE))</f>
        <v/>
      </c>
      <c r="E289" s="36" t="str">
        <f>IF(C289&gt;Inf.!$I$10,"",VLOOKUP(A289,Q1.SL!B:F,3,FALSE))</f>
        <v/>
      </c>
      <c r="F289" s="20" t="str">
        <f>IF(C289&gt;Inf.!$I$10,"",VLOOKUP(A289,Q1.SL!B:F,4,FALSE))</f>
        <v/>
      </c>
      <c r="G289" s="20" t="str">
        <f>IF(C289&gt;Inf.!$I$10,"",VLOOKUP(A289,Q1.SL!B:F,5,FALSE))</f>
        <v/>
      </c>
      <c r="H289" s="126"/>
      <c r="I289" s="126"/>
      <c r="J289" s="51"/>
      <c r="K289" s="126"/>
      <c r="L289" s="12" t="str">
        <f>IFERROR(IF(C289&gt;Inf.!$I$10,"",I289),"")</f>
        <v/>
      </c>
      <c r="M289" s="8" t="str">
        <f>IFERROR(IF(Inf.!$C$10="Onsight",IF(L289="TOP",10^7+(10-J289)+(3-K289)*10,L289*10^5+(3-K289)*10),IF(L289="TOP",10^7+(3-K289)*10,L289*10^5+(3-K289)*10)),"")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IFERROR(N289*100+Rec.!I282,"")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IF(Rec.!H283&gt;0,COUNT(Rec.!H$2:H283),"")</f>
        <v/>
      </c>
      <c r="D290" s="36" t="str">
        <f>IF(C290&gt;Inf.!$I$10,"",VLOOKUP(A290,Q1.SL!B:F,2,FALSE))</f>
        <v/>
      </c>
      <c r="E290" s="36" t="str">
        <f>IF(C290&gt;Inf.!$I$10,"",VLOOKUP(A290,Q1.SL!B:F,3,FALSE))</f>
        <v/>
      </c>
      <c r="F290" s="20" t="str">
        <f>IF(C290&gt;Inf.!$I$10,"",VLOOKUP(A290,Q1.SL!B:F,4,FALSE))</f>
        <v/>
      </c>
      <c r="G290" s="20" t="str">
        <f>IF(C290&gt;Inf.!$I$10,"",VLOOKUP(A290,Q1.SL!B:F,5,FALSE))</f>
        <v/>
      </c>
      <c r="H290" s="126"/>
      <c r="I290" s="126"/>
      <c r="J290" s="51"/>
      <c r="K290" s="126"/>
      <c r="L290" s="12" t="str">
        <f>IFERROR(IF(C290&gt;Inf.!$I$10,"",I290),"")</f>
        <v/>
      </c>
      <c r="M290" s="8" t="str">
        <f>IFERROR(IF(Inf.!$C$10="Onsight",IF(L290="TOP",10^7+(10-J290)+(3-K290)*10,L290*10^5+(3-K290)*10),IF(L290="TOP",10^7+(3-K290)*10,L290*10^5+(3-K290)*10)),"")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IFERROR(N290*100+Rec.!I283,"")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IF(Rec.!H284&gt;0,COUNT(Rec.!H$2:H284),"")</f>
        <v/>
      </c>
      <c r="D291" s="36" t="str">
        <f>IF(C291&gt;Inf.!$I$10,"",VLOOKUP(A291,Q1.SL!B:F,2,FALSE))</f>
        <v/>
      </c>
      <c r="E291" s="36" t="str">
        <f>IF(C291&gt;Inf.!$I$10,"",VLOOKUP(A291,Q1.SL!B:F,3,FALSE))</f>
        <v/>
      </c>
      <c r="F291" s="20" t="str">
        <f>IF(C291&gt;Inf.!$I$10,"",VLOOKUP(A291,Q1.SL!B:F,4,FALSE))</f>
        <v/>
      </c>
      <c r="G291" s="20" t="str">
        <f>IF(C291&gt;Inf.!$I$10,"",VLOOKUP(A291,Q1.SL!B:F,5,FALSE))</f>
        <v/>
      </c>
      <c r="H291" s="126"/>
      <c r="I291" s="126"/>
      <c r="J291" s="51"/>
      <c r="K291" s="126"/>
      <c r="L291" s="12" t="str">
        <f>IFERROR(IF(C291&gt;Inf.!$I$10,"",I291),"")</f>
        <v/>
      </c>
      <c r="M291" s="8" t="str">
        <f>IFERROR(IF(Inf.!$C$10="Onsight",IF(L291="TOP",10^7+(10-J291)+(3-K291)*10,L291*10^5+(3-K291)*10),IF(L291="TOP",10^7+(3-K291)*10,L291*10^5+(3-K291)*10)),"")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IFERROR(N291*100+Rec.!I284,"")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IF(Rec.!H285&gt;0,COUNT(Rec.!H$2:H285),"")</f>
        <v/>
      </c>
      <c r="D292" s="36" t="str">
        <f>IF(C292&gt;Inf.!$I$10,"",VLOOKUP(A292,Q1.SL!B:F,2,FALSE))</f>
        <v/>
      </c>
      <c r="E292" s="36" t="str">
        <f>IF(C292&gt;Inf.!$I$10,"",VLOOKUP(A292,Q1.SL!B:F,3,FALSE))</f>
        <v/>
      </c>
      <c r="F292" s="20" t="str">
        <f>IF(C292&gt;Inf.!$I$10,"",VLOOKUP(A292,Q1.SL!B:F,4,FALSE))</f>
        <v/>
      </c>
      <c r="G292" s="20" t="str">
        <f>IF(C292&gt;Inf.!$I$10,"",VLOOKUP(A292,Q1.SL!B:F,5,FALSE))</f>
        <v/>
      </c>
      <c r="H292" s="126"/>
      <c r="I292" s="126"/>
      <c r="J292" s="51"/>
      <c r="K292" s="126"/>
      <c r="L292" s="12" t="str">
        <f>IFERROR(IF(C292&gt;Inf.!$I$10,"",I292),"")</f>
        <v/>
      </c>
      <c r="M292" s="8" t="str">
        <f>IFERROR(IF(Inf.!$C$10="Onsight",IF(L292="TOP",10^7+(10-J292)+(3-K292)*10,L292*10^5+(3-K292)*10),IF(L292="TOP",10^7+(3-K292)*10,L292*10^5+(3-K292)*10)),"")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IFERROR(N292*100+Rec.!I285,"")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IF(Rec.!H286&gt;0,COUNT(Rec.!H$2:H286),"")</f>
        <v/>
      </c>
      <c r="D293" s="36" t="str">
        <f>IF(C293&gt;Inf.!$I$10,"",VLOOKUP(A293,Q1.SL!B:F,2,FALSE))</f>
        <v/>
      </c>
      <c r="E293" s="36" t="str">
        <f>IF(C293&gt;Inf.!$I$10,"",VLOOKUP(A293,Q1.SL!B:F,3,FALSE))</f>
        <v/>
      </c>
      <c r="F293" s="20" t="str">
        <f>IF(C293&gt;Inf.!$I$10,"",VLOOKUP(A293,Q1.SL!B:F,4,FALSE))</f>
        <v/>
      </c>
      <c r="G293" s="20" t="str">
        <f>IF(C293&gt;Inf.!$I$10,"",VLOOKUP(A293,Q1.SL!B:F,5,FALSE))</f>
        <v/>
      </c>
      <c r="H293" s="126"/>
      <c r="I293" s="126"/>
      <c r="J293" s="51"/>
      <c r="K293" s="126"/>
      <c r="L293" s="12" t="str">
        <f>IFERROR(IF(C293&gt;Inf.!$I$10,"",I293),"")</f>
        <v/>
      </c>
      <c r="M293" s="8" t="str">
        <f>IFERROR(IF(Inf.!$C$10="Onsight",IF(L293="TOP",10^7+(10-J293)+(3-K293)*10,L293*10^5+(3-K293)*10),IF(L293="TOP",10^7+(3-K293)*10,L293*10^5+(3-K293)*10)),"")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IFERROR(N293*100+Rec.!I286,"")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IF(Rec.!H287&gt;0,COUNT(Rec.!H$2:H287),"")</f>
        <v/>
      </c>
      <c r="D294" s="36" t="str">
        <f>IF(C294&gt;Inf.!$I$10,"",VLOOKUP(A294,Q1.SL!B:F,2,FALSE))</f>
        <v/>
      </c>
      <c r="E294" s="36" t="str">
        <f>IF(C294&gt;Inf.!$I$10,"",VLOOKUP(A294,Q1.SL!B:F,3,FALSE))</f>
        <v/>
      </c>
      <c r="F294" s="20" t="str">
        <f>IF(C294&gt;Inf.!$I$10,"",VLOOKUP(A294,Q1.SL!B:F,4,FALSE))</f>
        <v/>
      </c>
      <c r="G294" s="20" t="str">
        <f>IF(C294&gt;Inf.!$I$10,"",VLOOKUP(A294,Q1.SL!B:F,5,FALSE))</f>
        <v/>
      </c>
      <c r="H294" s="126"/>
      <c r="I294" s="126"/>
      <c r="J294" s="51"/>
      <c r="K294" s="126"/>
      <c r="L294" s="12" t="str">
        <f>IFERROR(IF(C294&gt;Inf.!$I$10,"",I294),"")</f>
        <v/>
      </c>
      <c r="M294" s="8" t="str">
        <f>IFERROR(IF(Inf.!$C$10="Onsight",IF(L294="TOP",10^7+(10-J294)+(3-K294)*10,L294*10^5+(3-K294)*10),IF(L294="TOP",10^7+(3-K294)*10,L294*10^5+(3-K294)*10)),"")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IFERROR(N294*100+Rec.!I287,"")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IF(Rec.!H288&gt;0,COUNT(Rec.!H$2:H288),"")</f>
        <v/>
      </c>
      <c r="D295" s="36" t="str">
        <f>IF(C295&gt;Inf.!$I$10,"",VLOOKUP(A295,Q1.SL!B:F,2,FALSE))</f>
        <v/>
      </c>
      <c r="E295" s="36" t="str">
        <f>IF(C295&gt;Inf.!$I$10,"",VLOOKUP(A295,Q1.SL!B:F,3,FALSE))</f>
        <v/>
      </c>
      <c r="F295" s="20" t="str">
        <f>IF(C295&gt;Inf.!$I$10,"",VLOOKUP(A295,Q1.SL!B:F,4,FALSE))</f>
        <v/>
      </c>
      <c r="G295" s="20" t="str">
        <f>IF(C295&gt;Inf.!$I$10,"",VLOOKUP(A295,Q1.SL!B:F,5,FALSE))</f>
        <v/>
      </c>
      <c r="H295" s="126"/>
      <c r="I295" s="126"/>
      <c r="J295" s="51"/>
      <c r="K295" s="126"/>
      <c r="L295" s="12" t="str">
        <f>IFERROR(IF(C295&gt;Inf.!$I$10,"",I295),"")</f>
        <v/>
      </c>
      <c r="M295" s="8" t="str">
        <f>IFERROR(IF(Inf.!$C$10="Onsight",IF(L295="TOP",10^7+(10-J295)+(3-K295)*10,L295*10^5+(3-K295)*10),IF(L295="TOP",10^7+(3-K295)*10,L295*10^5+(3-K295)*10)),"")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IFERROR(N295*100+Rec.!I288,"")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IF(Rec.!H289&gt;0,COUNT(Rec.!H$2:H289),"")</f>
        <v/>
      </c>
      <c r="D296" s="36" t="str">
        <f>IF(C296&gt;Inf.!$I$10,"",VLOOKUP(A296,Q1.SL!B:F,2,FALSE))</f>
        <v/>
      </c>
      <c r="E296" s="36" t="str">
        <f>IF(C296&gt;Inf.!$I$10,"",VLOOKUP(A296,Q1.SL!B:F,3,FALSE))</f>
        <v/>
      </c>
      <c r="F296" s="20" t="str">
        <f>IF(C296&gt;Inf.!$I$10,"",VLOOKUP(A296,Q1.SL!B:F,4,FALSE))</f>
        <v/>
      </c>
      <c r="G296" s="20" t="str">
        <f>IF(C296&gt;Inf.!$I$10,"",VLOOKUP(A296,Q1.SL!B:F,5,FALSE))</f>
        <v/>
      </c>
      <c r="H296" s="126"/>
      <c r="I296" s="126"/>
      <c r="J296" s="51"/>
      <c r="K296" s="126"/>
      <c r="L296" s="12" t="str">
        <f>IFERROR(IF(C296&gt;Inf.!$I$10,"",I296),"")</f>
        <v/>
      </c>
      <c r="M296" s="8" t="str">
        <f>IFERROR(IF(Inf.!$C$10="Onsight",IF(L296="TOP",10^7+(10-J296)+(3-K296)*10,L296*10^5+(3-K296)*10),IF(L296="TOP",10^7+(3-K296)*10,L296*10^5+(3-K296)*10)),"")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IFERROR(N296*100+Rec.!I289,"")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IF(Rec.!H290&gt;0,COUNT(Rec.!H$2:H290),"")</f>
        <v/>
      </c>
      <c r="D297" s="36" t="str">
        <f>IF(C297&gt;Inf.!$I$10,"",VLOOKUP(A297,Q1.SL!B:F,2,FALSE))</f>
        <v/>
      </c>
      <c r="E297" s="36" t="str">
        <f>IF(C297&gt;Inf.!$I$10,"",VLOOKUP(A297,Q1.SL!B:F,3,FALSE))</f>
        <v/>
      </c>
      <c r="F297" s="20" t="str">
        <f>IF(C297&gt;Inf.!$I$10,"",VLOOKUP(A297,Q1.SL!B:F,4,FALSE))</f>
        <v/>
      </c>
      <c r="G297" s="20" t="str">
        <f>IF(C297&gt;Inf.!$I$10,"",VLOOKUP(A297,Q1.SL!B:F,5,FALSE))</f>
        <v/>
      </c>
      <c r="H297" s="126"/>
      <c r="I297" s="126"/>
      <c r="J297" s="51"/>
      <c r="K297" s="126"/>
      <c r="L297" s="12" t="str">
        <f>IFERROR(IF(C297&gt;Inf.!$I$10,"",I297),"")</f>
        <v/>
      </c>
      <c r="M297" s="8" t="str">
        <f>IFERROR(IF(Inf.!$C$10="Onsight",IF(L297="TOP",10^7+(10-J297)+(3-K297)*10,L297*10^5+(3-K297)*10),IF(L297="TOP",10^7+(3-K297)*10,L297*10^5+(3-K297)*10)),"")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IFERROR(N297*100+Rec.!I290,"")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IF(Rec.!H291&gt;0,COUNT(Rec.!H$2:H291),"")</f>
        <v/>
      </c>
      <c r="D298" s="36" t="str">
        <f>IF(C298&gt;Inf.!$I$10,"",VLOOKUP(A298,Q1.SL!B:F,2,FALSE))</f>
        <v/>
      </c>
      <c r="E298" s="36" t="str">
        <f>IF(C298&gt;Inf.!$I$10,"",VLOOKUP(A298,Q1.SL!B:F,3,FALSE))</f>
        <v/>
      </c>
      <c r="F298" s="20" t="str">
        <f>IF(C298&gt;Inf.!$I$10,"",VLOOKUP(A298,Q1.SL!B:F,4,FALSE))</f>
        <v/>
      </c>
      <c r="G298" s="20" t="str">
        <f>IF(C298&gt;Inf.!$I$10,"",VLOOKUP(A298,Q1.SL!B:F,5,FALSE))</f>
        <v/>
      </c>
      <c r="H298" s="126"/>
      <c r="I298" s="126"/>
      <c r="J298" s="51"/>
      <c r="K298" s="126"/>
      <c r="L298" s="12" t="str">
        <f>IFERROR(IF(C298&gt;Inf.!$I$10,"",I298),"")</f>
        <v/>
      </c>
      <c r="M298" s="8" t="str">
        <f>IFERROR(IF(Inf.!$C$10="Onsight",IF(L298="TOP",10^7+(10-J298)+(3-K298)*10,L298*10^5+(3-K298)*10),IF(L298="TOP",10^7+(3-K298)*10,L298*10^5+(3-K298)*10)),"")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IFERROR(N298*100+Rec.!I291,"")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IF(Rec.!H292&gt;0,COUNT(Rec.!H$2:H292),"")</f>
        <v/>
      </c>
      <c r="D299" s="36" t="str">
        <f>IF(C299&gt;Inf.!$I$10,"",VLOOKUP(A299,Q1.SL!B:F,2,FALSE))</f>
        <v/>
      </c>
      <c r="E299" s="36" t="str">
        <f>IF(C299&gt;Inf.!$I$10,"",VLOOKUP(A299,Q1.SL!B:F,3,FALSE))</f>
        <v/>
      </c>
      <c r="F299" s="20" t="str">
        <f>IF(C299&gt;Inf.!$I$10,"",VLOOKUP(A299,Q1.SL!B:F,4,FALSE))</f>
        <v/>
      </c>
      <c r="G299" s="20" t="str">
        <f>IF(C299&gt;Inf.!$I$10,"",VLOOKUP(A299,Q1.SL!B:F,5,FALSE))</f>
        <v/>
      </c>
      <c r="H299" s="126"/>
      <c r="I299" s="126"/>
      <c r="J299" s="51"/>
      <c r="K299" s="126"/>
      <c r="L299" s="12" t="str">
        <f>IFERROR(IF(C299&gt;Inf.!$I$10,"",I299),"")</f>
        <v/>
      </c>
      <c r="M299" s="8" t="str">
        <f>IFERROR(IF(Inf.!$C$10="Onsight",IF(L299="TOP",10^7+(10-J299)+(3-K299)*10,L299*10^5+(3-K299)*10),IF(L299="TOP",10^7+(3-K299)*10,L299*10^5+(3-K299)*10)),"")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IFERROR(N299*100+Rec.!I292,"")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IF(Rec.!H293&gt;0,COUNT(Rec.!H$2:H293),"")</f>
        <v/>
      </c>
      <c r="D300" s="36" t="str">
        <f>IF(C300&gt;Inf.!$I$10,"",VLOOKUP(A300,Q1.SL!B:F,2,FALSE))</f>
        <v/>
      </c>
      <c r="E300" s="36" t="str">
        <f>IF(C300&gt;Inf.!$I$10,"",VLOOKUP(A300,Q1.SL!B:F,3,FALSE))</f>
        <v/>
      </c>
      <c r="F300" s="20" t="str">
        <f>IF(C300&gt;Inf.!$I$10,"",VLOOKUP(A300,Q1.SL!B:F,4,FALSE))</f>
        <v/>
      </c>
      <c r="G300" s="20" t="str">
        <f>IF(C300&gt;Inf.!$I$10,"",VLOOKUP(A300,Q1.SL!B:F,5,FALSE))</f>
        <v/>
      </c>
      <c r="H300" s="126"/>
      <c r="I300" s="126"/>
      <c r="J300" s="51"/>
      <c r="K300" s="126"/>
      <c r="L300" s="12" t="str">
        <f>IFERROR(IF(C300&gt;Inf.!$I$10,"",I300),"")</f>
        <v/>
      </c>
      <c r="M300" s="8" t="str">
        <f>IFERROR(IF(Inf.!$C$10="Onsight",IF(L300="TOP",10^7+(10-J300)+(3-K300)*10,L300*10^5+(3-K300)*10),IF(L300="TOP",10^7+(3-K300)*10,L300*10^5+(3-K300)*10)),"")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IFERROR(N300*100+Rec.!I293,"")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IF(Rec.!H294&gt;0,COUNT(Rec.!H$2:H294),"")</f>
        <v/>
      </c>
      <c r="D301" s="36" t="str">
        <f>IF(C301&gt;Inf.!$I$10,"",VLOOKUP(A301,Q1.SL!B:F,2,FALSE))</f>
        <v/>
      </c>
      <c r="E301" s="36" t="str">
        <f>IF(C301&gt;Inf.!$I$10,"",VLOOKUP(A301,Q1.SL!B:F,3,FALSE))</f>
        <v/>
      </c>
      <c r="F301" s="20" t="str">
        <f>IF(C301&gt;Inf.!$I$10,"",VLOOKUP(A301,Q1.SL!B:F,4,FALSE))</f>
        <v/>
      </c>
      <c r="G301" s="20" t="str">
        <f>IF(C301&gt;Inf.!$I$10,"",VLOOKUP(A301,Q1.SL!B:F,5,FALSE))</f>
        <v/>
      </c>
      <c r="H301" s="126"/>
      <c r="I301" s="126"/>
      <c r="J301" s="51"/>
      <c r="K301" s="126"/>
      <c r="L301" s="12" t="str">
        <f>IFERROR(IF(C301&gt;Inf.!$I$10,"",I301),"")</f>
        <v/>
      </c>
      <c r="M301" s="8" t="str">
        <f>IFERROR(IF(Inf.!$C$10="Onsight",IF(L301="TOP",10^7+(10-J301)+(3-K301)*10,L301*10^5+(3-K301)*10),IF(L301="TOP",10^7+(3-K301)*10,L301*10^5+(3-K301)*10)),"")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IFERROR(N301*100+Rec.!I294,"")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IF(Rec.!H295&gt;0,COUNT(Rec.!H$2:H295),"")</f>
        <v/>
      </c>
      <c r="D302" s="36" t="str">
        <f>IF(C302&gt;Inf.!$I$10,"",VLOOKUP(A302,Q1.SL!B:F,2,FALSE))</f>
        <v/>
      </c>
      <c r="E302" s="36" t="str">
        <f>IF(C302&gt;Inf.!$I$10,"",VLOOKUP(A302,Q1.SL!B:F,3,FALSE))</f>
        <v/>
      </c>
      <c r="F302" s="20" t="str">
        <f>IF(C302&gt;Inf.!$I$10,"",VLOOKUP(A302,Q1.SL!B:F,4,FALSE))</f>
        <v/>
      </c>
      <c r="G302" s="20" t="str">
        <f>IF(C302&gt;Inf.!$I$10,"",VLOOKUP(A302,Q1.SL!B:F,5,FALSE))</f>
        <v/>
      </c>
      <c r="H302" s="126"/>
      <c r="I302" s="126"/>
      <c r="J302" s="51"/>
      <c r="K302" s="126"/>
      <c r="L302" s="12" t="str">
        <f>IFERROR(IF(C302&gt;Inf.!$I$10,"",I302),"")</f>
        <v/>
      </c>
      <c r="M302" s="8" t="str">
        <f>IFERROR(IF(Inf.!$C$10="Onsight",IF(L302="TOP",10^7+(10-J302)+(3-K302)*10,L302*10^5+(3-K302)*10),IF(L302="TOP",10^7+(3-K302)*10,L302*10^5+(3-K302)*10)),"")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IFERROR(N302*100+Rec.!I295,"")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IF(Rec.!H296&gt;0,COUNT(Rec.!H$2:H296),"")</f>
        <v/>
      </c>
      <c r="D303" s="36" t="str">
        <f>IF(C303&gt;Inf.!$I$10,"",VLOOKUP(A303,Q1.SL!B:F,2,FALSE))</f>
        <v/>
      </c>
      <c r="E303" s="36" t="str">
        <f>IF(C303&gt;Inf.!$I$10,"",VLOOKUP(A303,Q1.SL!B:F,3,FALSE))</f>
        <v/>
      </c>
      <c r="F303" s="20" t="str">
        <f>IF(C303&gt;Inf.!$I$10,"",VLOOKUP(A303,Q1.SL!B:F,4,FALSE))</f>
        <v/>
      </c>
      <c r="G303" s="20" t="str">
        <f>IF(C303&gt;Inf.!$I$10,"",VLOOKUP(A303,Q1.SL!B:F,5,FALSE))</f>
        <v/>
      </c>
      <c r="H303" s="126"/>
      <c r="I303" s="126"/>
      <c r="J303" s="51"/>
      <c r="K303" s="126"/>
      <c r="L303" s="12" t="str">
        <f>IFERROR(IF(C303&gt;Inf.!$I$10,"",I303),"")</f>
        <v/>
      </c>
      <c r="M303" s="8" t="str">
        <f>IFERROR(IF(Inf.!$C$10="Onsight",IF(L303="TOP",10^7+(10-J303)+(3-K303)*10,L303*10^5+(3-K303)*10),IF(L303="TOP",10^7+(3-K303)*10,L303*10^5+(3-K303)*10)),"")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IFERROR(N303*100+Rec.!I296,"")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IF(Rec.!H297&gt;0,COUNT(Rec.!H$2:H297),"")</f>
        <v/>
      </c>
      <c r="D304" s="36" t="str">
        <f>IF(C304&gt;Inf.!$I$10,"",VLOOKUP(A304,Q1.SL!B:F,2,FALSE))</f>
        <v/>
      </c>
      <c r="E304" s="36" t="str">
        <f>IF(C304&gt;Inf.!$I$10,"",VLOOKUP(A304,Q1.SL!B:F,3,FALSE))</f>
        <v/>
      </c>
      <c r="F304" s="20" t="str">
        <f>IF(C304&gt;Inf.!$I$10,"",VLOOKUP(A304,Q1.SL!B:F,4,FALSE))</f>
        <v/>
      </c>
      <c r="G304" s="20" t="str">
        <f>IF(C304&gt;Inf.!$I$10,"",VLOOKUP(A304,Q1.SL!B:F,5,FALSE))</f>
        <v/>
      </c>
      <c r="H304" s="126"/>
      <c r="I304" s="126"/>
      <c r="J304" s="51"/>
      <c r="K304" s="126"/>
      <c r="L304" s="12" t="str">
        <f>IFERROR(IF(C304&gt;Inf.!$I$10,"",I304),"")</f>
        <v/>
      </c>
      <c r="M304" s="8" t="str">
        <f>IFERROR(IF(Inf.!$C$10="Onsight",IF(L304="TOP",10^7+(10-J304)+(3-K304)*10,L304*10^5+(3-K304)*10),IF(L304="TOP",10^7+(3-K304)*10,L304*10^5+(3-K304)*10)),"")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IFERROR(N304*100+Rec.!I297,"")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IF(Rec.!H298&gt;0,COUNT(Rec.!H$2:H298),"")</f>
        <v/>
      </c>
      <c r="D305" s="36" t="str">
        <f>IF(C305&gt;Inf.!$I$10,"",VLOOKUP(A305,Q1.SL!B:F,2,FALSE))</f>
        <v/>
      </c>
      <c r="E305" s="36" t="str">
        <f>IF(C305&gt;Inf.!$I$10,"",VLOOKUP(A305,Q1.SL!B:F,3,FALSE))</f>
        <v/>
      </c>
      <c r="F305" s="20" t="str">
        <f>IF(C305&gt;Inf.!$I$10,"",VLOOKUP(A305,Q1.SL!B:F,4,FALSE))</f>
        <v/>
      </c>
      <c r="G305" s="20" t="str">
        <f>IF(C305&gt;Inf.!$I$10,"",VLOOKUP(A305,Q1.SL!B:F,5,FALSE))</f>
        <v/>
      </c>
      <c r="H305" s="126"/>
      <c r="I305" s="126"/>
      <c r="J305" s="51"/>
      <c r="K305" s="126"/>
      <c r="L305" s="12" t="str">
        <f>IFERROR(IF(C305&gt;Inf.!$I$10,"",I305),"")</f>
        <v/>
      </c>
      <c r="M305" s="8" t="str">
        <f>IFERROR(IF(Inf.!$C$10="Onsight",IF(L305="TOP",10^7+(10-J305)+(3-K305)*10,L305*10^5+(3-K305)*10),IF(L305="TOP",10^7+(3-K305)*10,L305*10^5+(3-K305)*10)),"")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IFERROR(N305*100+Rec.!I298,"")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IF(Rec.!H299&gt;0,COUNT(Rec.!H$2:H299),"")</f>
        <v/>
      </c>
      <c r="D306" s="36" t="str">
        <f>IF(C306&gt;Inf.!$I$10,"",VLOOKUP(A306,Q1.SL!B:F,2,FALSE))</f>
        <v/>
      </c>
      <c r="E306" s="36" t="str">
        <f>IF(C306&gt;Inf.!$I$10,"",VLOOKUP(A306,Q1.SL!B:F,3,FALSE))</f>
        <v/>
      </c>
      <c r="F306" s="20" t="str">
        <f>IF(C306&gt;Inf.!$I$10,"",VLOOKUP(A306,Q1.SL!B:F,4,FALSE))</f>
        <v/>
      </c>
      <c r="G306" s="20" t="str">
        <f>IF(C306&gt;Inf.!$I$10,"",VLOOKUP(A306,Q1.SL!B:F,5,FALSE))</f>
        <v/>
      </c>
      <c r="H306" s="126"/>
      <c r="I306" s="126"/>
      <c r="J306" s="51"/>
      <c r="K306" s="126"/>
      <c r="L306" s="12" t="str">
        <f>IFERROR(IF(C306&gt;Inf.!$I$10,"",I306),"")</f>
        <v/>
      </c>
      <c r="M306" s="8" t="str">
        <f>IFERROR(IF(Inf.!$C$10="Onsight",IF(L306="TOP",10^7+(10-J306)+(3-K306)*10,L306*10^5+(3-K306)*10),IF(L306="TOP",10^7+(3-K306)*10,L306*10^5+(3-K306)*10)),"")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IFERROR(N306*100+Rec.!I299,"")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IF(Rec.!H300&gt;0,COUNT(Rec.!H$2:H300),"")</f>
        <v/>
      </c>
      <c r="D307" s="36" t="str">
        <f>IF(C307&gt;Inf.!$I$10,"",VLOOKUP(A307,Q1.SL!B:F,2,FALSE))</f>
        <v/>
      </c>
      <c r="E307" s="36" t="str">
        <f>IF(C307&gt;Inf.!$I$10,"",VLOOKUP(A307,Q1.SL!B:F,3,FALSE))</f>
        <v/>
      </c>
      <c r="F307" s="20" t="str">
        <f>IF(C307&gt;Inf.!$I$10,"",VLOOKUP(A307,Q1.SL!B:F,4,FALSE))</f>
        <v/>
      </c>
      <c r="G307" s="20" t="str">
        <f>IF(C307&gt;Inf.!$I$10,"",VLOOKUP(A307,Q1.SL!B:F,5,FALSE))</f>
        <v/>
      </c>
      <c r="H307" s="126"/>
      <c r="I307" s="126"/>
      <c r="J307" s="51"/>
      <c r="K307" s="126"/>
      <c r="L307" s="12" t="str">
        <f>IFERROR(IF(C307&gt;Inf.!$I$10,"",I307),"")</f>
        <v/>
      </c>
      <c r="M307" s="8" t="str">
        <f>IFERROR(IF(Inf.!$C$10="Onsight",IF(L307="TOP",10^7+(10-J307)+(3-K307)*10,L307*10^5+(3-K307)*10),IF(L307="TOP",10^7+(3-K307)*10,L307*10^5+(3-K307)*10)),"")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IFERROR(N307*100+Rec.!I300,"")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IF(Rec.!H301&gt;0,COUNT(Rec.!H$2:H301),"")</f>
        <v/>
      </c>
      <c r="D308" s="36" t="str">
        <f>IF(C308&gt;Inf.!$I$10,"",VLOOKUP(A308,Q1.SL!B:F,2,FALSE))</f>
        <v/>
      </c>
      <c r="E308" s="36" t="str">
        <f>IF(C308&gt;Inf.!$I$10,"",VLOOKUP(A308,Q1.SL!B:F,3,FALSE))</f>
        <v/>
      </c>
      <c r="F308" s="20" t="str">
        <f>IF(C308&gt;Inf.!$I$10,"",VLOOKUP(A308,Q1.SL!B:F,4,FALSE))</f>
        <v/>
      </c>
      <c r="G308" s="20" t="str">
        <f>IF(C308&gt;Inf.!$I$10,"",VLOOKUP(A308,Q1.SL!B:F,5,FALSE))</f>
        <v/>
      </c>
      <c r="H308" s="126"/>
      <c r="I308" s="126"/>
      <c r="J308" s="51"/>
      <c r="K308" s="126"/>
      <c r="L308" s="12" t="str">
        <f>IFERROR(IF(C308&gt;Inf.!$I$10,"",I308),"")</f>
        <v/>
      </c>
      <c r="M308" s="8" t="str">
        <f>IFERROR(IF(Inf.!$C$10="Onsight",IF(L308="TOP",10^7+(10-J308)+(3-K308)*10,L308*10^5+(3-K308)*10),IF(L308="TOP",10^7+(3-K308)*10,L308*10^5+(3-K308)*10)),"")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IFERROR(N308*100+Rec.!I301,"")</f>
        <v/>
      </c>
      <c r="P308" s="8" t="str">
        <f t="shared" si="18"/>
        <v/>
      </c>
    </row>
  </sheetData>
  <mergeCells count="5">
    <mergeCell ref="C1:H1"/>
    <mergeCell ref="C2:H2"/>
    <mergeCell ref="F4:G4"/>
    <mergeCell ref="F5:G5"/>
    <mergeCell ref="F6:G6"/>
  </mergeCells>
  <conditionalFormatting sqref="D9:K308">
    <cfRule type="expression" dxfId="39" priority="2">
      <formula>$D9&lt;&gt;""</formula>
    </cfRule>
  </conditionalFormatting>
  <conditionalFormatting sqref="C9:C308">
    <cfRule type="expression" dxfId="38" priority="1">
      <formula>$B9&lt;&gt;""</formula>
    </cfRule>
  </conditionalFormatting>
  <dataValidations count="1">
    <dataValidation type="list" allowBlank="1" showInputMessage="1" showErrorMessage="1" sqref="K9:K308">
      <formula1>"1,2"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L309"/>
  <sheetViews>
    <sheetView zoomScaleNormal="100" workbookViewId="0">
      <pane ySplit="8" topLeftCell="A9" activePane="bottomLeft" state="frozen"/>
      <selection pane="bottomLeft" activeCell="L2" sqref="L2"/>
    </sheetView>
  </sheetViews>
  <sheetFormatPr defaultRowHeight="15"/>
  <cols>
    <col min="1" max="1" width="5.7109375" customWidth="1"/>
    <col min="2" max="2" width="17.28515625" customWidth="1"/>
    <col min="3" max="3" width="16.42578125" customWidth="1"/>
    <col min="4" max="4" width="6.5703125" customWidth="1"/>
    <col min="5" max="5" width="8.42578125" bestFit="1" customWidth="1"/>
    <col min="6" max="6" width="8" customWidth="1"/>
    <col min="7" max="7" width="6.85546875" customWidth="1"/>
    <col min="8" max="8" width="9.42578125" bestFit="1" customWidth="1"/>
    <col min="9" max="9" width="12.7109375" style="41" customWidth="1"/>
    <col min="10" max="10" width="9" hidden="1" customWidth="1"/>
  </cols>
  <sheetData>
    <row r="1" spans="1:12" s="41" customFormat="1" ht="18" customHeight="1">
      <c r="A1" s="147" t="str">
        <f>Inf.!C2&amp;" - "&amp;Inf.!C5</f>
        <v xml:space="preserve">2.Kolo SP v Drytoolingu - Zilina LaSkala, Slovakia </v>
      </c>
      <c r="B1" s="147"/>
      <c r="C1" s="147"/>
      <c r="D1" s="147"/>
      <c r="E1" s="147"/>
      <c r="F1" s="147"/>
      <c r="G1" s="147"/>
      <c r="H1" s="147"/>
      <c r="I1" s="147"/>
      <c r="L1" s="44"/>
    </row>
    <row r="2" spans="1:12" s="41" customFormat="1" ht="18" customHeight="1">
      <c r="A2" s="146" t="str">
        <f>"Resultlist Qualification(3) "&amp;Inf.!C7 &amp;" "&amp;Inf.!C8&amp;" Lead"</f>
        <v>Resultlist Qualification(3) Women  Lead</v>
      </c>
      <c r="B2" s="146"/>
      <c r="C2" s="146"/>
      <c r="D2" s="146"/>
      <c r="E2" s="146"/>
      <c r="F2" s="146"/>
      <c r="G2" s="146"/>
      <c r="H2" s="146"/>
      <c r="I2" s="146"/>
      <c r="L2" s="44"/>
    </row>
    <row r="3" spans="1:12" s="41" customFormat="1" ht="18" customHeight="1">
      <c r="D3" s="43"/>
      <c r="E3" s="43"/>
      <c r="G3" s="150"/>
      <c r="H3" s="150"/>
      <c r="L3" s="44"/>
    </row>
    <row r="4" spans="1:12" s="41" customFormat="1" ht="18" customHeight="1">
      <c r="B4" s="120" t="s">
        <v>18</v>
      </c>
      <c r="C4" s="151" t="str">
        <f>Inf.!C5</f>
        <v xml:space="preserve">Zilina LaSkala, Slovakia </v>
      </c>
      <c r="D4" s="151"/>
      <c r="E4" s="46"/>
      <c r="F4" s="46"/>
      <c r="G4" s="46"/>
      <c r="H4" s="46"/>
      <c r="I4" s="47"/>
      <c r="L4" s="44"/>
    </row>
    <row r="5" spans="1:12" s="41" customFormat="1" ht="18" customHeight="1">
      <c r="B5" s="120" t="s">
        <v>19</v>
      </c>
      <c r="C5" s="152">
        <f>Inf.!F4</f>
        <v>44877</v>
      </c>
      <c r="D5" s="152"/>
      <c r="E5" s="46"/>
      <c r="F5" s="120" t="s">
        <v>29</v>
      </c>
      <c r="G5" s="149"/>
      <c r="H5" s="149"/>
      <c r="I5" s="47"/>
      <c r="L5" s="44"/>
    </row>
    <row r="6" spans="1:12" s="41" customFormat="1" ht="18" customHeight="1">
      <c r="B6" s="120"/>
      <c r="C6" s="124"/>
      <c r="D6" s="57"/>
      <c r="E6" s="46"/>
      <c r="F6" s="46"/>
      <c r="G6" s="46"/>
      <c r="H6" s="46"/>
      <c r="I6" s="47"/>
      <c r="L6" s="44"/>
    </row>
    <row r="7" spans="1:12" s="41" customFormat="1" ht="18" customHeight="1">
      <c r="B7" s="120"/>
      <c r="C7" s="124"/>
      <c r="D7" s="57"/>
      <c r="E7" s="46"/>
      <c r="F7" s="46"/>
      <c r="G7" s="46"/>
      <c r="H7" s="46"/>
      <c r="I7" s="47"/>
      <c r="L7" s="44"/>
    </row>
    <row r="8" spans="1:12" ht="35.1" customHeight="1">
      <c r="A8" s="37" t="s">
        <v>25</v>
      </c>
      <c r="B8" s="37" t="s">
        <v>15</v>
      </c>
      <c r="C8" s="37" t="s">
        <v>16</v>
      </c>
      <c r="D8" s="38" t="s">
        <v>45</v>
      </c>
      <c r="E8" s="37" t="s">
        <v>22</v>
      </c>
      <c r="F8" s="37" t="s">
        <v>23</v>
      </c>
      <c r="G8" s="37" t="s">
        <v>24</v>
      </c>
      <c r="H8" s="37" t="s">
        <v>41</v>
      </c>
      <c r="I8" s="37" t="s">
        <v>30</v>
      </c>
      <c r="J8" s="15" t="s">
        <v>58</v>
      </c>
      <c r="K8" s="15"/>
      <c r="L8" s="11"/>
    </row>
    <row r="9" spans="1:12" ht="21.95" customHeight="1">
      <c r="A9" s="20">
        <f>VLOOKUP(E9,Q3.SL!G:O,8,FALSE)</f>
        <v>1</v>
      </c>
      <c r="B9" s="36" t="str">
        <f>IFERROR(VLOOKUP(E9,Rec.!B:H,4,FALSE),"")</f>
        <v>Kosek</v>
      </c>
      <c r="C9" s="36" t="str">
        <f>IFERROR(VLOOKUP(E9,Rec.!B:H,5,FALSE),"")</f>
        <v>Olga</v>
      </c>
      <c r="D9" s="20" t="str">
        <f>IFERROR(VLOOKUP(E9,Rec.!B:H,6,FALSE),"")</f>
        <v>POL</v>
      </c>
      <c r="E9" s="20">
        <f>IFERROR(VLOOKUP(ROW()-8,Q3.SL!B:Q,6,FALSE),"")</f>
        <v>7</v>
      </c>
      <c r="F9" s="20">
        <f>VLOOKUP(E9,Q3.SL!G:O,6,FALSE)</f>
        <v>11.2</v>
      </c>
      <c r="G9" s="39">
        <f>IF(ROW()-8&gt;Inf.!$I$10,"",VLOOKUP(E9,Q3.SL!G:O,4,FALSE))</f>
        <v>0</v>
      </c>
      <c r="H9" s="20">
        <f>IF(ROW()-8&gt;Inf.!$I$10,"",VLOOKUP(E9,Q3.SL!G:O,5,FALSE))</f>
        <v>0</v>
      </c>
      <c r="I9" s="58"/>
      <c r="J9" t="str">
        <f t="shared" ref="J9:J72" ca="1" si="0">IFERROR(_xlfn.RANK.AVG(A9,A:A,1),"")</f>
        <v/>
      </c>
    </row>
    <row r="10" spans="1:12" ht="21.95" customHeight="1">
      <c r="A10" s="20">
        <f>VLOOKUP(E10,Q3.SL!G:O,8,FALSE)</f>
        <v>2</v>
      </c>
      <c r="B10" s="36" t="str">
        <f>IFERROR(VLOOKUP(E10,Rec.!B:H,4,FALSE),"")</f>
        <v>Gabcikova</v>
      </c>
      <c r="C10" s="36" t="str">
        <f>IFERROR(VLOOKUP(E10,Rec.!B:H,5,FALSE),"")</f>
        <v>Rebeka</v>
      </c>
      <c r="D10" s="20" t="str">
        <f>IFERROR(VLOOKUP(E10,Rec.!B:H,6,FALSE),"")</f>
        <v>SVK</v>
      </c>
      <c r="E10" s="20">
        <f>IFERROR(VLOOKUP(ROW()-8,Q3.SL!B:Q,6,FALSE),"")</f>
        <v>2</v>
      </c>
      <c r="F10" s="20">
        <f>VLOOKUP(E10,Q3.SL!G:O,6,FALSE)</f>
        <v>1.06</v>
      </c>
      <c r="G10" s="39">
        <f>IF(ROW()-8&gt;Inf.!$I$10,"",VLOOKUP(E10,Q3.SL!G:O,4,FALSE))</f>
        <v>0</v>
      </c>
      <c r="H10" s="20">
        <f>IF(ROW()-8&gt;Inf.!$I$10,"",VLOOKUP(E10,Q3.SL!G:O,5,FALSE))</f>
        <v>0</v>
      </c>
      <c r="I10" s="58"/>
      <c r="J10" t="str">
        <f t="shared" ca="1" si="0"/>
        <v/>
      </c>
    </row>
    <row r="11" spans="1:12" ht="21.95" customHeight="1">
      <c r="A11" s="20">
        <f>VLOOKUP(E11,Q3.SL!G:O,8,FALSE)</f>
        <v>2</v>
      </c>
      <c r="B11" s="36" t="str">
        <f>IFERROR(VLOOKUP(E11,Rec.!B:H,4,FALSE),"")</f>
        <v>Sukačová</v>
      </c>
      <c r="C11" s="36" t="str">
        <f>IFERROR(VLOOKUP(E11,Rec.!B:H,5,FALSE),"")</f>
        <v>Tereza</v>
      </c>
      <c r="D11" s="20" t="str">
        <f>IFERROR(VLOOKUP(E11,Rec.!B:H,6,FALSE),"")</f>
        <v>CZE</v>
      </c>
      <c r="E11" s="20">
        <f>IFERROR(VLOOKUP(ROW()-8,Q3.SL!B:Q,6,FALSE),"")</f>
        <v>15</v>
      </c>
      <c r="F11" s="20">
        <f>VLOOKUP(E11,Q3.SL!G:O,6,FALSE)</f>
        <v>1.06</v>
      </c>
      <c r="G11" s="39">
        <f>IF(ROW()-8&gt;Inf.!$I$10,"",VLOOKUP(E11,Q3.SL!G:O,4,FALSE))</f>
        <v>0</v>
      </c>
      <c r="H11" s="20">
        <f>IF(ROW()-8&gt;Inf.!$I$10,"",VLOOKUP(E11,Q3.SL!G:O,5,FALSE))</f>
        <v>0</v>
      </c>
      <c r="I11" s="58"/>
      <c r="J11" t="str">
        <f t="shared" ca="1" si="0"/>
        <v/>
      </c>
    </row>
    <row r="12" spans="1:12" ht="21.95" customHeight="1">
      <c r="A12" s="20">
        <f>VLOOKUP(E12,Q3.SL!G:O,8,FALSE)</f>
        <v>2</v>
      </c>
      <c r="B12" s="36" t="str">
        <f>IFERROR(VLOOKUP(E12,Rec.!B:H,4,FALSE),"")</f>
        <v>Šoltesová</v>
      </c>
      <c r="C12" s="36" t="str">
        <f>IFERROR(VLOOKUP(E12,Rec.!B:H,5,FALSE),"")</f>
        <v>Maria</v>
      </c>
      <c r="D12" s="20" t="str">
        <f>IFERROR(VLOOKUP(E12,Rec.!B:H,6,FALSE),"")</f>
        <v>SVK</v>
      </c>
      <c r="E12" s="20">
        <f>IFERROR(VLOOKUP(ROW()-8,Q3.SL!B:Q,6,FALSE),"")</f>
        <v>10</v>
      </c>
      <c r="F12" s="20">
        <f>VLOOKUP(E12,Q3.SL!G:O,6,FALSE)</f>
        <v>1.06</v>
      </c>
      <c r="G12" s="39">
        <f>IF(ROW()-8&gt;Inf.!$I$10,"",VLOOKUP(E12,Q3.SL!G:O,4,FALSE))</f>
        <v>0</v>
      </c>
      <c r="H12" s="20">
        <f>IF(ROW()-8&gt;Inf.!$I$10,"",VLOOKUP(E12,Q3.SL!G:O,5,FALSE))</f>
        <v>0</v>
      </c>
      <c r="I12" s="58"/>
      <c r="J12" t="str">
        <f t="shared" ca="1" si="0"/>
        <v/>
      </c>
    </row>
    <row r="13" spans="1:12" ht="21.95" customHeight="1">
      <c r="A13" s="20">
        <f>VLOOKUP(E13,Q3.SL!G:O,8,FALSE)</f>
        <v>5</v>
      </c>
      <c r="B13" s="36" t="str">
        <f>IFERROR(VLOOKUP(E13,Rec.!B:H,4,FALSE),"")</f>
        <v>Fucelova</v>
      </c>
      <c r="C13" s="36" t="str">
        <f>IFERROR(VLOOKUP(E13,Rec.!B:H,5,FALSE),"")</f>
        <v>Maria</v>
      </c>
      <c r="D13" s="20" t="str">
        <f>IFERROR(VLOOKUP(E13,Rec.!B:H,6,FALSE),"")</f>
        <v>SVK</v>
      </c>
      <c r="E13" s="20">
        <f>IFERROR(VLOOKUP(ROW()-8,Q3.SL!B:Q,6,FALSE),"")</f>
        <v>23</v>
      </c>
      <c r="F13" s="20">
        <f>VLOOKUP(E13,Q3.SL!G:O,6,FALSE)</f>
        <v>1.04</v>
      </c>
      <c r="G13" s="39">
        <f>IF(ROW()-8&gt;Inf.!$I$10,"",VLOOKUP(E13,Q3.SL!G:O,4,FALSE))</f>
        <v>0</v>
      </c>
      <c r="H13" s="20">
        <f>IF(ROW()-8&gt;Inf.!$I$10,"",VLOOKUP(E13,Q3.SL!G:O,5,FALSE))</f>
        <v>0</v>
      </c>
      <c r="I13" s="58"/>
      <c r="J13" t="str">
        <f t="shared" ca="1" si="0"/>
        <v/>
      </c>
    </row>
    <row r="14" spans="1:12" ht="21.95" customHeight="1">
      <c r="A14" s="20">
        <f>VLOOKUP(E14,Q3.SL!G:O,8,FALSE)</f>
        <v>6</v>
      </c>
      <c r="B14" s="36" t="str">
        <f>IFERROR(VLOOKUP(E14,Rec.!B:H,4,FALSE),"")</f>
        <v>Vicianová</v>
      </c>
      <c r="C14" s="36" t="str">
        <f>IFERROR(VLOOKUP(E14,Rec.!B:H,5,FALSE),"")</f>
        <v>Silvia</v>
      </c>
      <c r="D14" s="20" t="str">
        <f>IFERROR(VLOOKUP(E14,Rec.!B:H,6,FALSE),"")</f>
        <v>SVK</v>
      </c>
      <c r="E14" s="20">
        <f>IFERROR(VLOOKUP(ROW()-8,Q3.SL!B:Q,6,FALSE),"")</f>
        <v>19</v>
      </c>
      <c r="F14" s="20">
        <f>VLOOKUP(E14,Q3.SL!G:O,6,FALSE)</f>
        <v>1.03</v>
      </c>
      <c r="G14" s="39">
        <f>IF(ROW()-8&gt;Inf.!$I$10,"",VLOOKUP(E14,Q3.SL!G:O,4,FALSE))</f>
        <v>0</v>
      </c>
      <c r="H14" s="20">
        <f>IF(ROW()-8&gt;Inf.!$I$10,"",VLOOKUP(E14,Q3.SL!G:O,5,FALSE))</f>
        <v>0</v>
      </c>
      <c r="I14" s="58"/>
      <c r="J14" t="str">
        <f t="shared" ca="1" si="0"/>
        <v/>
      </c>
    </row>
    <row r="15" spans="1:12" ht="21.95" customHeight="1">
      <c r="A15" s="20" t="str">
        <f>VLOOKUP(E15,Q3.SL!G:O,8,FALSE)</f>
        <v/>
      </c>
      <c r="B15" s="36" t="str">
        <f>IFERROR(VLOOKUP(E15,Rec.!B:H,4,FALSE),"")</f>
        <v/>
      </c>
      <c r="C15" s="36" t="str">
        <f>IFERROR(VLOOKUP(E15,Rec.!B:H,5,FALSE),"")</f>
        <v/>
      </c>
      <c r="D15" s="20" t="str">
        <f>IFERROR(VLOOKUP(E15,Rec.!B:H,6,FALSE),"")</f>
        <v/>
      </c>
      <c r="E15" s="20" t="str">
        <f>IFERROR(VLOOKUP(ROW()-8,Q3.SL!B:Q,6,FALSE),"")</f>
        <v/>
      </c>
      <c r="F15" s="20" t="str">
        <f>VLOOKUP(E15,Q3.SL!G:O,6,FALSE)</f>
        <v/>
      </c>
      <c r="G15" s="39" t="str">
        <f>IF(ROW()-8&gt;Inf.!$I$10,"",VLOOKUP(E15,Q3.SL!G:O,4,FALSE))</f>
        <v/>
      </c>
      <c r="H15" s="20" t="str">
        <f>IF(ROW()-8&gt;Inf.!$I$10,"",VLOOKUP(E15,Q3.SL!G:O,5,FALSE))</f>
        <v/>
      </c>
      <c r="I15" s="58"/>
      <c r="J15" t="str">
        <f t="shared" ca="1" si="0"/>
        <v/>
      </c>
    </row>
    <row r="16" spans="1:12" ht="21.95" customHeight="1">
      <c r="A16" s="20" t="str">
        <f>VLOOKUP(E16,Q3.SL!G:O,8,FALSE)</f>
        <v/>
      </c>
      <c r="B16" s="36" t="str">
        <f>IFERROR(VLOOKUP(E16,Rec.!B:H,4,FALSE),"")</f>
        <v/>
      </c>
      <c r="C16" s="36" t="str">
        <f>IFERROR(VLOOKUP(E16,Rec.!B:H,5,FALSE),"")</f>
        <v/>
      </c>
      <c r="D16" s="20" t="str">
        <f>IFERROR(VLOOKUP(E16,Rec.!B:H,6,FALSE),"")</f>
        <v/>
      </c>
      <c r="E16" s="20" t="str">
        <f>IFERROR(VLOOKUP(ROW()-8,Q3.SL!B:Q,6,FALSE),"")</f>
        <v/>
      </c>
      <c r="F16" s="20" t="str">
        <f>VLOOKUP(E16,Q3.SL!G:O,6,FALSE)</f>
        <v/>
      </c>
      <c r="G16" s="39" t="str">
        <f>IF(ROW()-8&gt;Inf.!$I$10,"",VLOOKUP(E16,Q3.SL!G:O,4,FALSE))</f>
        <v/>
      </c>
      <c r="H16" s="20" t="str">
        <f>IF(ROW()-8&gt;Inf.!$I$10,"",VLOOKUP(E16,Q3.SL!G:O,5,FALSE))</f>
        <v/>
      </c>
      <c r="I16" s="58"/>
      <c r="J16" t="str">
        <f t="shared" ca="1" si="0"/>
        <v/>
      </c>
    </row>
    <row r="17" spans="1:10" ht="21.95" customHeight="1">
      <c r="A17" s="20" t="str">
        <f>VLOOKUP(E17,Q3.SL!G:O,8,FALSE)</f>
        <v/>
      </c>
      <c r="B17" s="36" t="str">
        <f>IFERROR(VLOOKUP(E17,Rec.!B:H,4,FALSE),"")</f>
        <v/>
      </c>
      <c r="C17" s="36" t="str">
        <f>IFERROR(VLOOKUP(E17,Rec.!B:H,5,FALSE),"")</f>
        <v/>
      </c>
      <c r="D17" s="20" t="str">
        <f>IFERROR(VLOOKUP(E17,Rec.!B:H,6,FALSE),"")</f>
        <v/>
      </c>
      <c r="E17" s="20" t="str">
        <f>IFERROR(VLOOKUP(ROW()-8,Q3.SL!B:Q,6,FALSE),"")</f>
        <v/>
      </c>
      <c r="F17" s="20" t="str">
        <f>VLOOKUP(E17,Q3.SL!G:O,6,FALSE)</f>
        <v/>
      </c>
      <c r="G17" s="39" t="str">
        <f>IF(ROW()-8&gt;Inf.!$I$10,"",VLOOKUP(E17,Q3.SL!G:O,4,FALSE))</f>
        <v/>
      </c>
      <c r="H17" s="20" t="str">
        <f>IF(ROW()-8&gt;Inf.!$I$10,"",VLOOKUP(E17,Q3.SL!G:O,5,FALSE))</f>
        <v/>
      </c>
      <c r="I17" s="58"/>
      <c r="J17" t="str">
        <f t="shared" ca="1" si="0"/>
        <v/>
      </c>
    </row>
    <row r="18" spans="1:10" ht="21.95" customHeight="1">
      <c r="A18" s="20" t="str">
        <f>VLOOKUP(E18,Q3.SL!G:O,8,FALSE)</f>
        <v/>
      </c>
      <c r="B18" s="36" t="str">
        <f>IFERROR(VLOOKUP(E18,Rec.!B:H,4,FALSE),"")</f>
        <v/>
      </c>
      <c r="C18" s="36" t="str">
        <f>IFERROR(VLOOKUP(E18,Rec.!B:H,5,FALSE),"")</f>
        <v/>
      </c>
      <c r="D18" s="20" t="str">
        <f>IFERROR(VLOOKUP(E18,Rec.!B:H,6,FALSE),"")</f>
        <v/>
      </c>
      <c r="E18" s="20" t="str">
        <f>IFERROR(VLOOKUP(ROW()-8,Q3.SL!B:Q,6,FALSE),"")</f>
        <v/>
      </c>
      <c r="F18" s="20" t="str">
        <f>VLOOKUP(E18,Q3.SL!G:O,6,FALSE)</f>
        <v/>
      </c>
      <c r="G18" s="39" t="str">
        <f>IF(ROW()-8&gt;Inf.!$I$10,"",VLOOKUP(E18,Q3.SL!G:O,4,FALSE))</f>
        <v/>
      </c>
      <c r="H18" s="20" t="str">
        <f>IF(ROW()-8&gt;Inf.!$I$10,"",VLOOKUP(E18,Q3.SL!G:O,5,FALSE))</f>
        <v/>
      </c>
      <c r="I18" s="58"/>
      <c r="J18" t="str">
        <f t="shared" ca="1" si="0"/>
        <v/>
      </c>
    </row>
    <row r="19" spans="1:10" ht="21.95" customHeight="1">
      <c r="A19" s="20" t="str">
        <f>VLOOKUP(E19,Q3.SL!G:O,8,FALSE)</f>
        <v/>
      </c>
      <c r="B19" s="36" t="str">
        <f>IFERROR(VLOOKUP(E19,Rec.!B:H,4,FALSE),"")</f>
        <v/>
      </c>
      <c r="C19" s="36" t="str">
        <f>IFERROR(VLOOKUP(E19,Rec.!B:H,5,FALSE),"")</f>
        <v/>
      </c>
      <c r="D19" s="20" t="str">
        <f>IFERROR(VLOOKUP(E19,Rec.!B:H,6,FALSE),"")</f>
        <v/>
      </c>
      <c r="E19" s="20" t="str">
        <f>IFERROR(VLOOKUP(ROW()-8,Q3.SL!B:Q,6,FALSE),"")</f>
        <v/>
      </c>
      <c r="F19" s="20" t="str">
        <f>VLOOKUP(E19,Q3.SL!G:O,6,FALSE)</f>
        <v/>
      </c>
      <c r="G19" s="39" t="str">
        <f>IF(ROW()-8&gt;Inf.!$I$10,"",VLOOKUP(E19,Q3.SL!G:O,4,FALSE))</f>
        <v/>
      </c>
      <c r="H19" s="20" t="str">
        <f>IF(ROW()-8&gt;Inf.!$I$10,"",VLOOKUP(E19,Q3.SL!G:O,5,FALSE))</f>
        <v/>
      </c>
      <c r="I19" s="58"/>
      <c r="J19" t="str">
        <f t="shared" ca="1" si="0"/>
        <v/>
      </c>
    </row>
    <row r="20" spans="1:10" ht="21.95" customHeight="1">
      <c r="A20" s="20" t="str">
        <f>VLOOKUP(E20,Q3.SL!G:O,8,FALSE)</f>
        <v/>
      </c>
      <c r="B20" s="36" t="str">
        <f>IFERROR(VLOOKUP(E20,Rec.!B:H,4,FALSE),"")</f>
        <v/>
      </c>
      <c r="C20" s="36" t="str">
        <f>IFERROR(VLOOKUP(E20,Rec.!B:H,5,FALSE),"")</f>
        <v/>
      </c>
      <c r="D20" s="20" t="str">
        <f>IFERROR(VLOOKUP(E20,Rec.!B:H,6,FALSE),"")</f>
        <v/>
      </c>
      <c r="E20" s="20" t="str">
        <f>IFERROR(VLOOKUP(ROW()-8,Q3.SL!B:Q,6,FALSE),"")</f>
        <v/>
      </c>
      <c r="F20" s="20" t="str">
        <f>VLOOKUP(E20,Q3.SL!G:O,6,FALSE)</f>
        <v/>
      </c>
      <c r="G20" s="39" t="str">
        <f>IF(ROW()-8&gt;Inf.!$I$10,"",VLOOKUP(E20,Q3.SL!G:O,4,FALSE))</f>
        <v/>
      </c>
      <c r="H20" s="20" t="str">
        <f>IF(ROW()-8&gt;Inf.!$I$10,"",VLOOKUP(E20,Q3.SL!G:O,5,FALSE))</f>
        <v/>
      </c>
      <c r="I20" s="58"/>
      <c r="J20" t="str">
        <f t="shared" ca="1" si="0"/>
        <v/>
      </c>
    </row>
    <row r="21" spans="1:10" ht="21.95" customHeight="1">
      <c r="A21" s="20" t="str">
        <f>VLOOKUP(E21,Q3.SL!G:O,8,FALSE)</f>
        <v/>
      </c>
      <c r="B21" s="36" t="str">
        <f>IFERROR(VLOOKUP(E21,Rec.!B:H,4,FALSE),"")</f>
        <v/>
      </c>
      <c r="C21" s="36" t="str">
        <f>IFERROR(VLOOKUP(E21,Rec.!B:H,5,FALSE),"")</f>
        <v/>
      </c>
      <c r="D21" s="20" t="str">
        <f>IFERROR(VLOOKUP(E21,Rec.!B:H,6,FALSE),"")</f>
        <v/>
      </c>
      <c r="E21" s="20" t="str">
        <f>IFERROR(VLOOKUP(ROW()-8,Q3.SL!B:Q,6,FALSE),"")</f>
        <v/>
      </c>
      <c r="F21" s="20" t="str">
        <f>VLOOKUP(E21,Q3.SL!G:O,6,FALSE)</f>
        <v/>
      </c>
      <c r="G21" s="39" t="str">
        <f>IF(ROW()-8&gt;Inf.!$I$10,"",VLOOKUP(E21,Q3.SL!G:O,4,FALSE))</f>
        <v/>
      </c>
      <c r="H21" s="20" t="str">
        <f>IF(ROW()-8&gt;Inf.!$I$10,"",VLOOKUP(E21,Q3.SL!G:O,5,FALSE))</f>
        <v/>
      </c>
      <c r="I21" s="58"/>
      <c r="J21" t="str">
        <f t="shared" ca="1" si="0"/>
        <v/>
      </c>
    </row>
    <row r="22" spans="1:10" ht="21.95" customHeight="1">
      <c r="A22" s="20" t="str">
        <f>VLOOKUP(E22,Q3.SL!G:O,8,FALSE)</f>
        <v/>
      </c>
      <c r="B22" s="36" t="str">
        <f>IFERROR(VLOOKUP(E22,Rec.!B:H,4,FALSE),"")</f>
        <v/>
      </c>
      <c r="C22" s="36" t="str">
        <f>IFERROR(VLOOKUP(E22,Rec.!B:H,5,FALSE),"")</f>
        <v/>
      </c>
      <c r="D22" s="20" t="str">
        <f>IFERROR(VLOOKUP(E22,Rec.!B:H,6,FALSE),"")</f>
        <v/>
      </c>
      <c r="E22" s="20" t="str">
        <f>IFERROR(VLOOKUP(ROW()-8,Q3.SL!B:Q,6,FALSE),"")</f>
        <v/>
      </c>
      <c r="F22" s="20" t="str">
        <f>VLOOKUP(E22,Q3.SL!G:O,6,FALSE)</f>
        <v/>
      </c>
      <c r="G22" s="39" t="str">
        <f>IF(ROW()-8&gt;Inf.!$I$10,"",VLOOKUP(E22,Q3.SL!G:O,4,FALSE))</f>
        <v/>
      </c>
      <c r="H22" s="20" t="str">
        <f>IF(ROW()-8&gt;Inf.!$I$10,"",VLOOKUP(E22,Q3.SL!G:O,5,FALSE))</f>
        <v/>
      </c>
      <c r="I22" s="58"/>
      <c r="J22" t="str">
        <f t="shared" ca="1" si="0"/>
        <v/>
      </c>
    </row>
    <row r="23" spans="1:10" ht="21.95" customHeight="1">
      <c r="A23" s="20" t="str">
        <f>VLOOKUP(E23,Q3.SL!G:O,8,FALSE)</f>
        <v/>
      </c>
      <c r="B23" s="36" t="str">
        <f>IFERROR(VLOOKUP(E23,Rec.!B:H,4,FALSE),"")</f>
        <v/>
      </c>
      <c r="C23" s="36" t="str">
        <f>IFERROR(VLOOKUP(E23,Rec.!B:H,5,FALSE),"")</f>
        <v/>
      </c>
      <c r="D23" s="20" t="str">
        <f>IFERROR(VLOOKUP(E23,Rec.!B:H,6,FALSE),"")</f>
        <v/>
      </c>
      <c r="E23" s="20" t="str">
        <f>IFERROR(VLOOKUP(ROW()-8,Q3.SL!B:Q,6,FALSE),"")</f>
        <v/>
      </c>
      <c r="F23" s="20" t="str">
        <f>VLOOKUP(E23,Q3.SL!G:O,6,FALSE)</f>
        <v/>
      </c>
      <c r="G23" s="39" t="str">
        <f>IF(ROW()-8&gt;Inf.!$I$10,"",VLOOKUP(E23,Q3.SL!G:O,4,FALSE))</f>
        <v/>
      </c>
      <c r="H23" s="20" t="str">
        <f>IF(ROW()-8&gt;Inf.!$I$10,"",VLOOKUP(E23,Q3.SL!G:O,5,FALSE))</f>
        <v/>
      </c>
      <c r="I23" s="58"/>
      <c r="J23" t="str">
        <f t="shared" ca="1" si="0"/>
        <v/>
      </c>
    </row>
    <row r="24" spans="1:10" ht="21.95" customHeight="1">
      <c r="A24" s="20" t="str">
        <f>VLOOKUP(E24,Q3.SL!G:O,8,FALSE)</f>
        <v/>
      </c>
      <c r="B24" s="36" t="str">
        <f>IFERROR(VLOOKUP(E24,Rec.!B:H,4,FALSE),"")</f>
        <v/>
      </c>
      <c r="C24" s="36" t="str">
        <f>IFERROR(VLOOKUP(E24,Rec.!B:H,5,FALSE),"")</f>
        <v/>
      </c>
      <c r="D24" s="20" t="str">
        <f>IFERROR(VLOOKUP(E24,Rec.!B:H,6,FALSE),"")</f>
        <v/>
      </c>
      <c r="E24" s="20" t="str">
        <f>IFERROR(VLOOKUP(ROW()-8,Q3.SL!B:Q,6,FALSE),"")</f>
        <v/>
      </c>
      <c r="F24" s="20" t="str">
        <f>VLOOKUP(E24,Q3.SL!G:O,6,FALSE)</f>
        <v/>
      </c>
      <c r="G24" s="39" t="str">
        <f>IF(ROW()-8&gt;Inf.!$I$10,"",VLOOKUP(E24,Q3.SL!G:O,4,FALSE))</f>
        <v/>
      </c>
      <c r="H24" s="20" t="str">
        <f>IF(ROW()-8&gt;Inf.!$I$10,"",VLOOKUP(E24,Q3.SL!G:O,5,FALSE))</f>
        <v/>
      </c>
      <c r="I24" s="58"/>
      <c r="J24" t="str">
        <f t="shared" ca="1" si="0"/>
        <v/>
      </c>
    </row>
    <row r="25" spans="1:10" ht="21.95" customHeight="1">
      <c r="A25" s="20" t="str">
        <f>VLOOKUP(E25,Q3.SL!G:O,8,FALSE)</f>
        <v/>
      </c>
      <c r="B25" s="36" t="str">
        <f>IFERROR(VLOOKUP(E25,Rec.!B:H,4,FALSE),"")</f>
        <v/>
      </c>
      <c r="C25" s="36" t="str">
        <f>IFERROR(VLOOKUP(E25,Rec.!B:H,5,FALSE),"")</f>
        <v/>
      </c>
      <c r="D25" s="20" t="str">
        <f>IFERROR(VLOOKUP(E25,Rec.!B:H,6,FALSE),"")</f>
        <v/>
      </c>
      <c r="E25" s="20" t="str">
        <f>IFERROR(VLOOKUP(ROW()-8,Q3.SL!B:Q,6,FALSE),"")</f>
        <v/>
      </c>
      <c r="F25" s="20" t="str">
        <f>VLOOKUP(E25,Q3.SL!G:O,6,FALSE)</f>
        <v/>
      </c>
      <c r="G25" s="39" t="str">
        <f>IF(ROW()-8&gt;Inf.!$I$10,"",VLOOKUP(E25,Q3.SL!G:O,4,FALSE))</f>
        <v/>
      </c>
      <c r="H25" s="20" t="str">
        <f>IF(ROW()-8&gt;Inf.!$I$10,"",VLOOKUP(E25,Q3.SL!G:O,5,FALSE))</f>
        <v/>
      </c>
      <c r="I25" s="58"/>
      <c r="J25" t="str">
        <f t="shared" ca="1" si="0"/>
        <v/>
      </c>
    </row>
    <row r="26" spans="1:10" ht="21.95" customHeight="1">
      <c r="A26" s="20" t="str">
        <f>VLOOKUP(E26,Q3.SL!G:O,8,FALSE)</f>
        <v/>
      </c>
      <c r="B26" s="36" t="str">
        <f>IFERROR(VLOOKUP(E26,Rec.!B:H,4,FALSE),"")</f>
        <v/>
      </c>
      <c r="C26" s="36" t="str">
        <f>IFERROR(VLOOKUP(E26,Rec.!B:H,5,FALSE),"")</f>
        <v/>
      </c>
      <c r="D26" s="20" t="str">
        <f>IFERROR(VLOOKUP(E26,Rec.!B:H,6,FALSE),"")</f>
        <v/>
      </c>
      <c r="E26" s="20" t="str">
        <f>IFERROR(VLOOKUP(ROW()-8,Q3.SL!B:Q,6,FALSE),"")</f>
        <v/>
      </c>
      <c r="F26" s="20" t="str">
        <f>VLOOKUP(E26,Q3.SL!G:O,6,FALSE)</f>
        <v/>
      </c>
      <c r="G26" s="39" t="str">
        <f>IF(ROW()-8&gt;Inf.!$I$10,"",VLOOKUP(E26,Q3.SL!G:O,4,FALSE))</f>
        <v/>
      </c>
      <c r="H26" s="20" t="str">
        <f>IF(ROW()-8&gt;Inf.!$I$10,"",VLOOKUP(E26,Q3.SL!G:O,5,FALSE))</f>
        <v/>
      </c>
      <c r="I26" s="58"/>
      <c r="J26" t="str">
        <f t="shared" ca="1" si="0"/>
        <v/>
      </c>
    </row>
    <row r="27" spans="1:10" ht="21.95" customHeight="1">
      <c r="A27" s="20" t="str">
        <f>VLOOKUP(E27,Q3.SL!G:O,8,FALSE)</f>
        <v/>
      </c>
      <c r="B27" s="36" t="str">
        <f>IFERROR(VLOOKUP(E27,Rec.!B:H,4,FALSE),"")</f>
        <v/>
      </c>
      <c r="C27" s="36" t="str">
        <f>IFERROR(VLOOKUP(E27,Rec.!B:H,5,FALSE),"")</f>
        <v/>
      </c>
      <c r="D27" s="20" t="str">
        <f>IFERROR(VLOOKUP(E27,Rec.!B:H,6,FALSE),"")</f>
        <v/>
      </c>
      <c r="E27" s="20" t="str">
        <f>IFERROR(VLOOKUP(ROW()-8,Q3.SL!B:Q,6,FALSE),"")</f>
        <v/>
      </c>
      <c r="F27" s="20" t="str">
        <f>VLOOKUP(E27,Q3.SL!G:O,6,FALSE)</f>
        <v/>
      </c>
      <c r="G27" s="39" t="str">
        <f>IF(ROW()-8&gt;Inf.!$I$10,"",VLOOKUP(E27,Q3.SL!G:O,4,FALSE))</f>
        <v/>
      </c>
      <c r="H27" s="20" t="str">
        <f>IF(ROW()-8&gt;Inf.!$I$10,"",VLOOKUP(E27,Q3.SL!G:O,5,FALSE))</f>
        <v/>
      </c>
      <c r="I27" s="58"/>
      <c r="J27" t="str">
        <f t="shared" ca="1" si="0"/>
        <v/>
      </c>
    </row>
    <row r="28" spans="1:10" ht="21.95" customHeight="1">
      <c r="A28" s="20" t="str">
        <f>VLOOKUP(E28,Q3.SL!G:O,8,FALSE)</f>
        <v/>
      </c>
      <c r="B28" s="36" t="str">
        <f>IFERROR(VLOOKUP(E28,Rec.!B:H,4,FALSE),"")</f>
        <v/>
      </c>
      <c r="C28" s="36" t="str">
        <f>IFERROR(VLOOKUP(E28,Rec.!B:H,5,FALSE),"")</f>
        <v/>
      </c>
      <c r="D28" s="20" t="str">
        <f>IFERROR(VLOOKUP(E28,Rec.!B:H,6,FALSE),"")</f>
        <v/>
      </c>
      <c r="E28" s="20" t="str">
        <f>IFERROR(VLOOKUP(ROW()-8,Q3.SL!B:Q,6,FALSE),"")</f>
        <v/>
      </c>
      <c r="F28" s="20" t="str">
        <f>VLOOKUP(E28,Q3.SL!G:O,6,FALSE)</f>
        <v/>
      </c>
      <c r="G28" s="39" t="str">
        <f>IF(ROW()-8&gt;Inf.!$I$10,"",VLOOKUP(E28,Q3.SL!G:O,4,FALSE))</f>
        <v/>
      </c>
      <c r="H28" s="20" t="str">
        <f>IF(ROW()-8&gt;Inf.!$I$10,"",VLOOKUP(E28,Q3.SL!G:O,5,FALSE))</f>
        <v/>
      </c>
      <c r="I28" s="58"/>
      <c r="J28" t="str">
        <f t="shared" ca="1" si="0"/>
        <v/>
      </c>
    </row>
    <row r="29" spans="1:10" ht="21.95" customHeight="1">
      <c r="A29" s="20" t="str">
        <f>VLOOKUP(E29,Q3.SL!G:O,8,FALSE)</f>
        <v/>
      </c>
      <c r="B29" s="36" t="str">
        <f>IFERROR(VLOOKUP(E29,Rec.!B:H,4,FALSE),"")</f>
        <v/>
      </c>
      <c r="C29" s="36" t="str">
        <f>IFERROR(VLOOKUP(E29,Rec.!B:H,5,FALSE),"")</f>
        <v/>
      </c>
      <c r="D29" s="20" t="str">
        <f>IFERROR(VLOOKUP(E29,Rec.!B:H,6,FALSE),"")</f>
        <v/>
      </c>
      <c r="E29" s="20" t="str">
        <f>IFERROR(VLOOKUP(ROW()-8,Q3.SL!B:Q,6,FALSE),"")</f>
        <v/>
      </c>
      <c r="F29" s="20" t="str">
        <f>VLOOKUP(E29,Q3.SL!G:O,6,FALSE)</f>
        <v/>
      </c>
      <c r="G29" s="39" t="str">
        <f>IF(ROW()-8&gt;Inf.!$I$10,"",VLOOKUP(E29,Q3.SL!G:O,4,FALSE))</f>
        <v/>
      </c>
      <c r="H29" s="20" t="str">
        <f>IF(ROW()-8&gt;Inf.!$I$10,"",VLOOKUP(E29,Q3.SL!G:O,5,FALSE))</f>
        <v/>
      </c>
      <c r="I29" s="58"/>
      <c r="J29" t="str">
        <f t="shared" ca="1" si="0"/>
        <v/>
      </c>
    </row>
    <row r="30" spans="1:10" ht="21.95" customHeight="1">
      <c r="A30" s="20" t="str">
        <f>VLOOKUP(E30,Q3.SL!G:O,8,FALSE)</f>
        <v/>
      </c>
      <c r="B30" s="36" t="str">
        <f>IFERROR(VLOOKUP(E30,Rec.!B:H,4,FALSE),"")</f>
        <v/>
      </c>
      <c r="C30" s="36" t="str">
        <f>IFERROR(VLOOKUP(E30,Rec.!B:H,5,FALSE),"")</f>
        <v/>
      </c>
      <c r="D30" s="20" t="str">
        <f>IFERROR(VLOOKUP(E30,Rec.!B:H,6,FALSE),"")</f>
        <v/>
      </c>
      <c r="E30" s="20" t="str">
        <f>IFERROR(VLOOKUP(ROW()-8,Q3.SL!B:Q,6,FALSE),"")</f>
        <v/>
      </c>
      <c r="F30" s="20" t="str">
        <f>VLOOKUP(E30,Q3.SL!G:O,6,FALSE)</f>
        <v/>
      </c>
      <c r="G30" s="39" t="str">
        <f>IF(ROW()-8&gt;Inf.!$I$10,"",VLOOKUP(E30,Q3.SL!G:O,4,FALSE))</f>
        <v/>
      </c>
      <c r="H30" s="20" t="str">
        <f>IF(ROW()-8&gt;Inf.!$I$10,"",VLOOKUP(E30,Q3.SL!G:O,5,FALSE))</f>
        <v/>
      </c>
      <c r="I30" s="58"/>
      <c r="J30" t="str">
        <f t="shared" ca="1" si="0"/>
        <v/>
      </c>
    </row>
    <row r="31" spans="1:10" ht="21.95" customHeight="1">
      <c r="A31" s="20" t="str">
        <f>VLOOKUP(E31,Q3.SL!G:O,8,FALSE)</f>
        <v/>
      </c>
      <c r="B31" s="36" t="str">
        <f>IFERROR(VLOOKUP(E31,Rec.!B:H,4,FALSE),"")</f>
        <v/>
      </c>
      <c r="C31" s="36" t="str">
        <f>IFERROR(VLOOKUP(E31,Rec.!B:H,5,FALSE),"")</f>
        <v/>
      </c>
      <c r="D31" s="20" t="str">
        <f>IFERROR(VLOOKUP(E31,Rec.!B:H,6,FALSE),"")</f>
        <v/>
      </c>
      <c r="E31" s="20" t="str">
        <f>IFERROR(VLOOKUP(ROW()-8,Q3.SL!B:Q,6,FALSE),"")</f>
        <v/>
      </c>
      <c r="F31" s="20" t="str">
        <f>VLOOKUP(E31,Q3.SL!G:O,6,FALSE)</f>
        <v/>
      </c>
      <c r="G31" s="39" t="str">
        <f>IF(ROW()-8&gt;Inf.!$I$10,"",VLOOKUP(E31,Q3.SL!G:O,4,FALSE))</f>
        <v/>
      </c>
      <c r="H31" s="20" t="str">
        <f>IF(ROW()-8&gt;Inf.!$I$10,"",VLOOKUP(E31,Q3.SL!G:O,5,FALSE))</f>
        <v/>
      </c>
      <c r="I31" s="58"/>
      <c r="J31" t="str">
        <f t="shared" ca="1" si="0"/>
        <v/>
      </c>
    </row>
    <row r="32" spans="1:10" ht="21.95" customHeight="1">
      <c r="A32" s="20" t="str">
        <f>VLOOKUP(E32,Q3.SL!G:O,8,FALSE)</f>
        <v/>
      </c>
      <c r="B32" s="36" t="str">
        <f>IFERROR(VLOOKUP(E32,Rec.!B:H,4,FALSE),"")</f>
        <v/>
      </c>
      <c r="C32" s="36" t="str">
        <f>IFERROR(VLOOKUP(E32,Rec.!B:H,5,FALSE),"")</f>
        <v/>
      </c>
      <c r="D32" s="20" t="str">
        <f>IFERROR(VLOOKUP(E32,Rec.!B:H,6,FALSE),"")</f>
        <v/>
      </c>
      <c r="E32" s="20" t="str">
        <f>IFERROR(VLOOKUP(ROW()-8,Q3.SL!B:Q,6,FALSE),"")</f>
        <v/>
      </c>
      <c r="F32" s="20" t="str">
        <f>VLOOKUP(E32,Q3.SL!G:O,6,FALSE)</f>
        <v/>
      </c>
      <c r="G32" s="39" t="str">
        <f>IF(ROW()-8&gt;Inf.!$I$10,"",VLOOKUP(E32,Q3.SL!G:O,4,FALSE))</f>
        <v/>
      </c>
      <c r="H32" s="20" t="str">
        <f>IF(ROW()-8&gt;Inf.!$I$10,"",VLOOKUP(E32,Q3.SL!G:O,5,FALSE))</f>
        <v/>
      </c>
      <c r="I32" s="58"/>
      <c r="J32" t="str">
        <f t="shared" ca="1" si="0"/>
        <v/>
      </c>
    </row>
    <row r="33" spans="1:10" ht="21.95" customHeight="1">
      <c r="A33" s="20" t="str">
        <f>VLOOKUP(E33,Q3.SL!G:O,8,FALSE)</f>
        <v/>
      </c>
      <c r="B33" s="36" t="str">
        <f>IFERROR(VLOOKUP(E33,Rec.!B:H,4,FALSE),"")</f>
        <v/>
      </c>
      <c r="C33" s="36" t="str">
        <f>IFERROR(VLOOKUP(E33,Rec.!B:H,5,FALSE),"")</f>
        <v/>
      </c>
      <c r="D33" s="20" t="str">
        <f>IFERROR(VLOOKUP(E33,Rec.!B:H,6,FALSE),"")</f>
        <v/>
      </c>
      <c r="E33" s="20" t="str">
        <f>IFERROR(VLOOKUP(ROW()-8,Q3.SL!B:Q,6,FALSE),"")</f>
        <v/>
      </c>
      <c r="F33" s="20" t="str">
        <f>VLOOKUP(E33,Q3.SL!G:O,6,FALSE)</f>
        <v/>
      </c>
      <c r="G33" s="39" t="str">
        <f>IF(ROW()-8&gt;Inf.!$I$10,"",VLOOKUP(E33,Q3.SL!G:O,4,FALSE))</f>
        <v/>
      </c>
      <c r="H33" s="20" t="str">
        <f>IF(ROW()-8&gt;Inf.!$I$10,"",VLOOKUP(E33,Q3.SL!G:O,5,FALSE))</f>
        <v/>
      </c>
      <c r="I33" s="58"/>
      <c r="J33" t="str">
        <f t="shared" ca="1" si="0"/>
        <v/>
      </c>
    </row>
    <row r="34" spans="1:10" ht="21.95" customHeight="1">
      <c r="A34" s="20" t="str">
        <f>VLOOKUP(E34,Q3.SL!G:O,8,FALSE)</f>
        <v/>
      </c>
      <c r="B34" s="36" t="str">
        <f>IFERROR(VLOOKUP(E34,Rec.!B:H,4,FALSE),"")</f>
        <v/>
      </c>
      <c r="C34" s="36" t="str">
        <f>IFERROR(VLOOKUP(E34,Rec.!B:H,5,FALSE),"")</f>
        <v/>
      </c>
      <c r="D34" s="20" t="str">
        <f>IFERROR(VLOOKUP(E34,Rec.!B:H,6,FALSE),"")</f>
        <v/>
      </c>
      <c r="E34" s="20" t="str">
        <f>IFERROR(VLOOKUP(ROW()-8,Q3.SL!B:Q,6,FALSE),"")</f>
        <v/>
      </c>
      <c r="F34" s="20" t="str">
        <f>VLOOKUP(E34,Q3.SL!G:O,6,FALSE)</f>
        <v/>
      </c>
      <c r="G34" s="39" t="str">
        <f>IF(ROW()-8&gt;Inf.!$I$10,"",VLOOKUP(E34,Q3.SL!G:O,4,FALSE))</f>
        <v/>
      </c>
      <c r="H34" s="20" t="str">
        <f>IF(ROW()-8&gt;Inf.!$I$10,"",VLOOKUP(E34,Q3.SL!G:O,5,FALSE))</f>
        <v/>
      </c>
      <c r="I34" s="58"/>
      <c r="J34" t="str">
        <f t="shared" ca="1" si="0"/>
        <v/>
      </c>
    </row>
    <row r="35" spans="1:10" ht="21.95" customHeight="1">
      <c r="A35" s="20" t="str">
        <f>VLOOKUP(E35,Q3.SL!G:O,8,FALSE)</f>
        <v/>
      </c>
      <c r="B35" s="36" t="str">
        <f>IFERROR(VLOOKUP(E35,Rec.!B:H,4,FALSE),"")</f>
        <v/>
      </c>
      <c r="C35" s="36" t="str">
        <f>IFERROR(VLOOKUP(E35,Rec.!B:H,5,FALSE),"")</f>
        <v/>
      </c>
      <c r="D35" s="20" t="str">
        <f>IFERROR(VLOOKUP(E35,Rec.!B:H,6,FALSE),"")</f>
        <v/>
      </c>
      <c r="E35" s="20" t="str">
        <f>IFERROR(VLOOKUP(ROW()-8,Q3.SL!B:Q,6,FALSE),"")</f>
        <v/>
      </c>
      <c r="F35" s="20" t="str">
        <f>VLOOKUP(E35,Q3.SL!G:O,6,FALSE)</f>
        <v/>
      </c>
      <c r="G35" s="39" t="str">
        <f>IF(ROW()-8&gt;Inf.!$I$10,"",VLOOKUP(E35,Q3.SL!G:O,4,FALSE))</f>
        <v/>
      </c>
      <c r="H35" s="20" t="str">
        <f>IF(ROW()-8&gt;Inf.!$I$10,"",VLOOKUP(E35,Q3.SL!G:O,5,FALSE))</f>
        <v/>
      </c>
      <c r="I35" s="58"/>
      <c r="J35" t="str">
        <f t="shared" ca="1" si="0"/>
        <v/>
      </c>
    </row>
    <row r="36" spans="1:10" ht="21.95" customHeight="1">
      <c r="A36" s="20" t="str">
        <f>VLOOKUP(E36,Q3.SL!G:O,8,FALSE)</f>
        <v/>
      </c>
      <c r="B36" s="36" t="str">
        <f>IFERROR(VLOOKUP(E36,Rec.!B:H,4,FALSE),"")</f>
        <v/>
      </c>
      <c r="C36" s="36" t="str">
        <f>IFERROR(VLOOKUP(E36,Rec.!B:H,5,FALSE),"")</f>
        <v/>
      </c>
      <c r="D36" s="20" t="str">
        <f>IFERROR(VLOOKUP(E36,Rec.!B:H,6,FALSE),"")</f>
        <v/>
      </c>
      <c r="E36" s="20" t="str">
        <f>IFERROR(VLOOKUP(ROW()-8,Q3.SL!B:Q,6,FALSE),"")</f>
        <v/>
      </c>
      <c r="F36" s="20" t="str">
        <f>VLOOKUP(E36,Q3.SL!G:O,6,FALSE)</f>
        <v/>
      </c>
      <c r="G36" s="39" t="str">
        <f>IF(ROW()-8&gt;Inf.!$I$10,"",VLOOKUP(E36,Q3.SL!G:O,4,FALSE))</f>
        <v/>
      </c>
      <c r="H36" s="20" t="str">
        <f>IF(ROW()-8&gt;Inf.!$I$10,"",VLOOKUP(E36,Q3.SL!G:O,5,FALSE))</f>
        <v/>
      </c>
      <c r="I36" s="58"/>
      <c r="J36" t="str">
        <f t="shared" ca="1" si="0"/>
        <v/>
      </c>
    </row>
    <row r="37" spans="1:10" ht="21.95" customHeight="1">
      <c r="A37" s="20" t="str">
        <f>VLOOKUP(E37,Q3.SL!G:O,8,FALSE)</f>
        <v/>
      </c>
      <c r="B37" s="36" t="str">
        <f>IFERROR(VLOOKUP(E37,Rec.!B:H,4,FALSE),"")</f>
        <v/>
      </c>
      <c r="C37" s="36" t="str">
        <f>IFERROR(VLOOKUP(E37,Rec.!B:H,5,FALSE),"")</f>
        <v/>
      </c>
      <c r="D37" s="20" t="str">
        <f>IFERROR(VLOOKUP(E37,Rec.!B:H,6,FALSE),"")</f>
        <v/>
      </c>
      <c r="E37" s="20" t="str">
        <f>IFERROR(VLOOKUP(ROW()-8,Q3.SL!B:Q,6,FALSE),"")</f>
        <v/>
      </c>
      <c r="F37" s="20" t="str">
        <f>VLOOKUP(E37,Q3.SL!G:O,6,FALSE)</f>
        <v/>
      </c>
      <c r="G37" s="39" t="str">
        <f>IF(ROW()-8&gt;Inf.!$I$10,"",VLOOKUP(E37,Q3.SL!G:O,4,FALSE))</f>
        <v/>
      </c>
      <c r="H37" s="20" t="str">
        <f>IF(ROW()-8&gt;Inf.!$I$10,"",VLOOKUP(E37,Q3.SL!G:O,5,FALSE))</f>
        <v/>
      </c>
      <c r="I37" s="58"/>
      <c r="J37" t="str">
        <f t="shared" ca="1" si="0"/>
        <v/>
      </c>
    </row>
    <row r="38" spans="1:10" ht="21.95" customHeight="1">
      <c r="A38" s="20" t="str">
        <f>VLOOKUP(E38,Q3.SL!G:O,8,FALSE)</f>
        <v/>
      </c>
      <c r="B38" s="36" t="str">
        <f>IFERROR(VLOOKUP(E38,Rec.!B:H,4,FALSE),"")</f>
        <v/>
      </c>
      <c r="C38" s="36" t="str">
        <f>IFERROR(VLOOKUP(E38,Rec.!B:H,5,FALSE),"")</f>
        <v/>
      </c>
      <c r="D38" s="20" t="str">
        <f>IFERROR(VLOOKUP(E38,Rec.!B:H,6,FALSE),"")</f>
        <v/>
      </c>
      <c r="E38" s="20" t="str">
        <f>IFERROR(VLOOKUP(ROW()-8,Q3.SL!B:Q,6,FALSE),"")</f>
        <v/>
      </c>
      <c r="F38" s="20" t="str">
        <f>VLOOKUP(E38,Q3.SL!G:O,6,FALSE)</f>
        <v/>
      </c>
      <c r="G38" s="39" t="str">
        <f>IF(ROW()-8&gt;Inf.!$I$10,"",VLOOKUP(E38,Q3.SL!G:O,4,FALSE))</f>
        <v/>
      </c>
      <c r="H38" s="20" t="str">
        <f>IF(ROW()-8&gt;Inf.!$I$10,"",VLOOKUP(E38,Q3.SL!G:O,5,FALSE))</f>
        <v/>
      </c>
      <c r="I38" s="58"/>
      <c r="J38" t="str">
        <f t="shared" ca="1" si="0"/>
        <v/>
      </c>
    </row>
    <row r="39" spans="1:10" ht="21.95" customHeight="1">
      <c r="A39" s="20" t="str">
        <f>VLOOKUP(E39,Q3.SL!G:O,8,FALSE)</f>
        <v/>
      </c>
      <c r="B39" s="36" t="str">
        <f>IFERROR(VLOOKUP(E39,Rec.!B:H,4,FALSE),"")</f>
        <v/>
      </c>
      <c r="C39" s="36" t="str">
        <f>IFERROR(VLOOKUP(E39,Rec.!B:H,5,FALSE),"")</f>
        <v/>
      </c>
      <c r="D39" s="20" t="str">
        <f>IFERROR(VLOOKUP(E39,Rec.!B:H,6,FALSE),"")</f>
        <v/>
      </c>
      <c r="E39" s="20" t="str">
        <f>IFERROR(VLOOKUP(ROW()-8,Q3.SL!B:Q,6,FALSE),"")</f>
        <v/>
      </c>
      <c r="F39" s="20" t="str">
        <f>VLOOKUP(E39,Q3.SL!G:O,6,FALSE)</f>
        <v/>
      </c>
      <c r="G39" s="39" t="str">
        <f>IF(ROW()-8&gt;Inf.!$I$10,"",VLOOKUP(E39,Q3.SL!G:O,4,FALSE))</f>
        <v/>
      </c>
      <c r="H39" s="20" t="str">
        <f>IF(ROW()-8&gt;Inf.!$I$10,"",VLOOKUP(E39,Q3.SL!G:O,5,FALSE))</f>
        <v/>
      </c>
      <c r="I39" s="58"/>
      <c r="J39" t="str">
        <f t="shared" ca="1" si="0"/>
        <v/>
      </c>
    </row>
    <row r="40" spans="1:10" ht="21.95" customHeight="1">
      <c r="A40" s="20" t="str">
        <f>VLOOKUP(E40,Q3.SL!G:O,8,FALSE)</f>
        <v/>
      </c>
      <c r="B40" s="36" t="str">
        <f>IFERROR(VLOOKUP(E40,Rec.!B:H,4,FALSE),"")</f>
        <v/>
      </c>
      <c r="C40" s="36" t="str">
        <f>IFERROR(VLOOKUP(E40,Rec.!B:H,5,FALSE),"")</f>
        <v/>
      </c>
      <c r="D40" s="20" t="str">
        <f>IFERROR(VLOOKUP(E40,Rec.!B:H,6,FALSE),"")</f>
        <v/>
      </c>
      <c r="E40" s="20" t="str">
        <f>IFERROR(VLOOKUP(ROW()-8,Q3.SL!B:Q,6,FALSE),"")</f>
        <v/>
      </c>
      <c r="F40" s="20" t="str">
        <f>VLOOKUP(E40,Q3.SL!G:O,6,FALSE)</f>
        <v/>
      </c>
      <c r="G40" s="39" t="str">
        <f>IF(ROW()-8&gt;Inf.!$I$10,"",VLOOKUP(E40,Q3.SL!G:O,4,FALSE))</f>
        <v/>
      </c>
      <c r="H40" s="20" t="str">
        <f>IF(ROW()-8&gt;Inf.!$I$10,"",VLOOKUP(E40,Q3.SL!G:O,5,FALSE))</f>
        <v/>
      </c>
      <c r="I40" s="58"/>
      <c r="J40" t="str">
        <f t="shared" ca="1" si="0"/>
        <v/>
      </c>
    </row>
    <row r="41" spans="1:10" ht="21.95" customHeight="1">
      <c r="A41" s="20" t="str">
        <f>VLOOKUP(E41,Q3.SL!G:O,8,FALSE)</f>
        <v/>
      </c>
      <c r="B41" s="36" t="str">
        <f>IFERROR(VLOOKUP(E41,Rec.!B:H,4,FALSE),"")</f>
        <v/>
      </c>
      <c r="C41" s="36" t="str">
        <f>IFERROR(VLOOKUP(E41,Rec.!B:H,5,FALSE),"")</f>
        <v/>
      </c>
      <c r="D41" s="20" t="str">
        <f>IFERROR(VLOOKUP(E41,Rec.!B:H,6,FALSE),"")</f>
        <v/>
      </c>
      <c r="E41" s="20" t="str">
        <f>IFERROR(VLOOKUP(ROW()-8,Q3.SL!B:Q,6,FALSE),"")</f>
        <v/>
      </c>
      <c r="F41" s="20" t="str">
        <f>VLOOKUP(E41,Q3.SL!G:O,6,FALSE)</f>
        <v/>
      </c>
      <c r="G41" s="39" t="str">
        <f>IF(ROW()-8&gt;Inf.!$I$10,"",VLOOKUP(E41,Q3.SL!G:O,4,FALSE))</f>
        <v/>
      </c>
      <c r="H41" s="20" t="str">
        <f>IF(ROW()-8&gt;Inf.!$I$10,"",VLOOKUP(E41,Q3.SL!G:O,5,FALSE))</f>
        <v/>
      </c>
      <c r="I41" s="58"/>
      <c r="J41" t="str">
        <f t="shared" ca="1" si="0"/>
        <v/>
      </c>
    </row>
    <row r="42" spans="1:10" ht="21.95" customHeight="1">
      <c r="A42" s="20" t="str">
        <f>VLOOKUP(E42,Q3.SL!G:O,8,FALSE)</f>
        <v/>
      </c>
      <c r="B42" s="36" t="str">
        <f>IFERROR(VLOOKUP(E42,Rec.!B:H,4,FALSE),"")</f>
        <v/>
      </c>
      <c r="C42" s="36" t="str">
        <f>IFERROR(VLOOKUP(E42,Rec.!B:H,5,FALSE),"")</f>
        <v/>
      </c>
      <c r="D42" s="20" t="str">
        <f>IFERROR(VLOOKUP(E42,Rec.!B:H,6,FALSE),"")</f>
        <v/>
      </c>
      <c r="E42" s="20" t="str">
        <f>IFERROR(VLOOKUP(ROW()-8,Q3.SL!B:Q,6,FALSE),"")</f>
        <v/>
      </c>
      <c r="F42" s="20" t="str">
        <f>VLOOKUP(E42,Q3.SL!G:O,6,FALSE)</f>
        <v/>
      </c>
      <c r="G42" s="39" t="str">
        <f>IF(ROW()-8&gt;Inf.!$I$10,"",VLOOKUP(E42,Q3.SL!G:O,4,FALSE))</f>
        <v/>
      </c>
      <c r="H42" s="20" t="str">
        <f>IF(ROW()-8&gt;Inf.!$I$10,"",VLOOKUP(E42,Q3.SL!G:O,5,FALSE))</f>
        <v/>
      </c>
      <c r="I42" s="58"/>
      <c r="J42" t="str">
        <f t="shared" ca="1" si="0"/>
        <v/>
      </c>
    </row>
    <row r="43" spans="1:10" ht="21.95" customHeight="1">
      <c r="A43" s="20" t="str">
        <f>VLOOKUP(E43,Q3.SL!G:O,8,FALSE)</f>
        <v/>
      </c>
      <c r="B43" s="36" t="str">
        <f>IFERROR(VLOOKUP(E43,Rec.!B:H,4,FALSE),"")</f>
        <v/>
      </c>
      <c r="C43" s="36" t="str">
        <f>IFERROR(VLOOKUP(E43,Rec.!B:H,5,FALSE),"")</f>
        <v/>
      </c>
      <c r="D43" s="20" t="str">
        <f>IFERROR(VLOOKUP(E43,Rec.!B:H,6,FALSE),"")</f>
        <v/>
      </c>
      <c r="E43" s="20" t="str">
        <f>IFERROR(VLOOKUP(ROW()-8,Q3.SL!B:Q,6,FALSE),"")</f>
        <v/>
      </c>
      <c r="F43" s="20" t="str">
        <f>VLOOKUP(E43,Q3.SL!G:O,6,FALSE)</f>
        <v/>
      </c>
      <c r="G43" s="39" t="str">
        <f>IF(ROW()-8&gt;Inf.!$I$10,"",VLOOKUP(E43,Q3.SL!G:O,4,FALSE))</f>
        <v/>
      </c>
      <c r="H43" s="20" t="str">
        <f>IF(ROW()-8&gt;Inf.!$I$10,"",VLOOKUP(E43,Q3.SL!G:O,5,FALSE))</f>
        <v/>
      </c>
      <c r="I43" s="58"/>
      <c r="J43" t="str">
        <f t="shared" ca="1" si="0"/>
        <v/>
      </c>
    </row>
    <row r="44" spans="1:10" ht="21.95" customHeight="1">
      <c r="A44" s="20" t="str">
        <f>VLOOKUP(E44,Q3.SL!G:O,8,FALSE)</f>
        <v/>
      </c>
      <c r="B44" s="36" t="str">
        <f>IFERROR(VLOOKUP(E44,Rec.!B:H,4,FALSE),"")</f>
        <v/>
      </c>
      <c r="C44" s="36" t="str">
        <f>IFERROR(VLOOKUP(E44,Rec.!B:H,5,FALSE),"")</f>
        <v/>
      </c>
      <c r="D44" s="20" t="str">
        <f>IFERROR(VLOOKUP(E44,Rec.!B:H,6,FALSE),"")</f>
        <v/>
      </c>
      <c r="E44" s="20" t="str">
        <f>IFERROR(VLOOKUP(ROW()-8,Q3.SL!B:Q,6,FALSE),"")</f>
        <v/>
      </c>
      <c r="F44" s="20" t="str">
        <f>VLOOKUP(E44,Q3.SL!G:O,6,FALSE)</f>
        <v/>
      </c>
      <c r="G44" s="39" t="str">
        <f>IF(ROW()-8&gt;Inf.!$I$10,"",VLOOKUP(E44,Q3.SL!G:O,4,FALSE))</f>
        <v/>
      </c>
      <c r="H44" s="20" t="str">
        <f>IF(ROW()-8&gt;Inf.!$I$10,"",VLOOKUP(E44,Q3.SL!G:O,5,FALSE))</f>
        <v/>
      </c>
      <c r="I44" s="58"/>
      <c r="J44" t="str">
        <f t="shared" ca="1" si="0"/>
        <v/>
      </c>
    </row>
    <row r="45" spans="1:10" ht="21.95" customHeight="1">
      <c r="A45" s="20" t="str">
        <f>VLOOKUP(E45,Q3.SL!G:O,8,FALSE)</f>
        <v/>
      </c>
      <c r="B45" s="36" t="str">
        <f>IFERROR(VLOOKUP(E45,Rec.!B:H,4,FALSE),"")</f>
        <v/>
      </c>
      <c r="C45" s="36" t="str">
        <f>IFERROR(VLOOKUP(E45,Rec.!B:H,5,FALSE),"")</f>
        <v/>
      </c>
      <c r="D45" s="20" t="str">
        <f>IFERROR(VLOOKUP(E45,Rec.!B:H,6,FALSE),"")</f>
        <v/>
      </c>
      <c r="E45" s="20" t="str">
        <f>IFERROR(VLOOKUP(ROW()-8,Q3.SL!B:Q,6,FALSE),"")</f>
        <v/>
      </c>
      <c r="F45" s="20" t="str">
        <f>VLOOKUP(E45,Q3.SL!G:O,6,FALSE)</f>
        <v/>
      </c>
      <c r="G45" s="39" t="str">
        <f>IF(ROW()-8&gt;Inf.!$I$10,"",VLOOKUP(E45,Q3.SL!G:O,4,FALSE))</f>
        <v/>
      </c>
      <c r="H45" s="20" t="str">
        <f>IF(ROW()-8&gt;Inf.!$I$10,"",VLOOKUP(E45,Q3.SL!G:O,5,FALSE))</f>
        <v/>
      </c>
      <c r="I45" s="58"/>
      <c r="J45" t="str">
        <f t="shared" ca="1" si="0"/>
        <v/>
      </c>
    </row>
    <row r="46" spans="1:10" ht="21.95" customHeight="1">
      <c r="A46" s="20" t="str">
        <f>VLOOKUP(E46,Q3.SL!G:O,8,FALSE)</f>
        <v/>
      </c>
      <c r="B46" s="36" t="str">
        <f>IFERROR(VLOOKUP(E46,Rec.!B:H,4,FALSE),"")</f>
        <v/>
      </c>
      <c r="C46" s="36" t="str">
        <f>IFERROR(VLOOKUP(E46,Rec.!B:H,5,FALSE),"")</f>
        <v/>
      </c>
      <c r="D46" s="20" t="str">
        <f>IFERROR(VLOOKUP(E46,Rec.!B:H,6,FALSE),"")</f>
        <v/>
      </c>
      <c r="E46" s="20" t="str">
        <f>IFERROR(VLOOKUP(ROW()-8,Q3.SL!B:Q,6,FALSE),"")</f>
        <v/>
      </c>
      <c r="F46" s="20" t="str">
        <f>VLOOKUP(E46,Q3.SL!G:O,6,FALSE)</f>
        <v/>
      </c>
      <c r="G46" s="39" t="str">
        <f>IF(ROW()-8&gt;Inf.!$I$10,"",VLOOKUP(E46,Q3.SL!G:O,4,FALSE))</f>
        <v/>
      </c>
      <c r="H46" s="20" t="str">
        <f>IF(ROW()-8&gt;Inf.!$I$10,"",VLOOKUP(E46,Q3.SL!G:O,5,FALSE))</f>
        <v/>
      </c>
      <c r="I46" s="58"/>
      <c r="J46" t="str">
        <f t="shared" ca="1" si="0"/>
        <v/>
      </c>
    </row>
    <row r="47" spans="1:10" ht="21.95" customHeight="1">
      <c r="A47" s="20" t="str">
        <f>VLOOKUP(E47,Q3.SL!G:O,8,FALSE)</f>
        <v/>
      </c>
      <c r="B47" s="36" t="str">
        <f>IFERROR(VLOOKUP(E47,Rec.!B:H,4,FALSE),"")</f>
        <v/>
      </c>
      <c r="C47" s="36" t="str">
        <f>IFERROR(VLOOKUP(E47,Rec.!B:H,5,FALSE),"")</f>
        <v/>
      </c>
      <c r="D47" s="20" t="str">
        <f>IFERROR(VLOOKUP(E47,Rec.!B:H,6,FALSE),"")</f>
        <v/>
      </c>
      <c r="E47" s="20" t="str">
        <f>IFERROR(VLOOKUP(ROW()-8,Q3.SL!B:Q,6,FALSE),"")</f>
        <v/>
      </c>
      <c r="F47" s="20" t="str">
        <f>VLOOKUP(E47,Q3.SL!G:O,6,FALSE)</f>
        <v/>
      </c>
      <c r="G47" s="39" t="str">
        <f>IF(ROW()-8&gt;Inf.!$I$10,"",VLOOKUP(E47,Q3.SL!G:O,4,FALSE))</f>
        <v/>
      </c>
      <c r="H47" s="20" t="str">
        <f>IF(ROW()-8&gt;Inf.!$I$10,"",VLOOKUP(E47,Q3.SL!G:O,5,FALSE))</f>
        <v/>
      </c>
      <c r="I47" s="58"/>
      <c r="J47" t="str">
        <f t="shared" ca="1" si="0"/>
        <v/>
      </c>
    </row>
    <row r="48" spans="1:10" ht="21.95" customHeight="1">
      <c r="A48" s="20" t="str">
        <f>VLOOKUP(E48,Q3.SL!G:O,8,FALSE)</f>
        <v/>
      </c>
      <c r="B48" s="36" t="str">
        <f>IFERROR(VLOOKUP(E48,Rec.!B:H,4,FALSE),"")</f>
        <v/>
      </c>
      <c r="C48" s="36" t="str">
        <f>IFERROR(VLOOKUP(E48,Rec.!B:H,5,FALSE),"")</f>
        <v/>
      </c>
      <c r="D48" s="20" t="str">
        <f>IFERROR(VLOOKUP(E48,Rec.!B:H,6,FALSE),"")</f>
        <v/>
      </c>
      <c r="E48" s="20" t="str">
        <f>IFERROR(VLOOKUP(ROW()-8,Q3.SL!B:Q,6,FALSE),"")</f>
        <v/>
      </c>
      <c r="F48" s="20" t="str">
        <f>VLOOKUP(E48,Q3.SL!G:O,6,FALSE)</f>
        <v/>
      </c>
      <c r="G48" s="39" t="str">
        <f>IF(ROW()-8&gt;Inf.!$I$10,"",VLOOKUP(E48,Q3.SL!G:O,4,FALSE))</f>
        <v/>
      </c>
      <c r="H48" s="20" t="str">
        <f>IF(ROW()-8&gt;Inf.!$I$10,"",VLOOKUP(E48,Q3.SL!G:O,5,FALSE))</f>
        <v/>
      </c>
      <c r="I48" s="58"/>
      <c r="J48" t="str">
        <f t="shared" ca="1" si="0"/>
        <v/>
      </c>
    </row>
    <row r="49" spans="1:10" ht="21.95" customHeight="1">
      <c r="A49" s="20" t="str">
        <f>VLOOKUP(E49,Q3.SL!G:O,8,FALSE)</f>
        <v/>
      </c>
      <c r="B49" s="36" t="str">
        <f>IFERROR(VLOOKUP(E49,Rec.!B:H,4,FALSE),"")</f>
        <v/>
      </c>
      <c r="C49" s="36" t="str">
        <f>IFERROR(VLOOKUP(E49,Rec.!B:H,5,FALSE),"")</f>
        <v/>
      </c>
      <c r="D49" s="20" t="str">
        <f>IFERROR(VLOOKUP(E49,Rec.!B:H,6,FALSE),"")</f>
        <v/>
      </c>
      <c r="E49" s="20" t="str">
        <f>IFERROR(VLOOKUP(ROW()-8,Q3.SL!B:Q,6,FALSE),"")</f>
        <v/>
      </c>
      <c r="F49" s="20" t="str">
        <f>VLOOKUP(E49,Q3.SL!G:O,6,FALSE)</f>
        <v/>
      </c>
      <c r="G49" s="39" t="str">
        <f>IF(ROW()-8&gt;Inf.!$I$10,"",VLOOKUP(E49,Q3.SL!G:O,4,FALSE))</f>
        <v/>
      </c>
      <c r="H49" s="20" t="str">
        <f>IF(ROW()-8&gt;Inf.!$I$10,"",VLOOKUP(E49,Q3.SL!G:O,5,FALSE))</f>
        <v/>
      </c>
      <c r="I49" s="58"/>
      <c r="J49" t="str">
        <f t="shared" ca="1" si="0"/>
        <v/>
      </c>
    </row>
    <row r="50" spans="1:10" ht="21.95" customHeight="1">
      <c r="A50" s="20" t="str">
        <f>VLOOKUP(E50,Q3.SL!G:O,8,FALSE)</f>
        <v/>
      </c>
      <c r="B50" s="36" t="str">
        <f>IFERROR(VLOOKUP(E50,Rec.!B:H,4,FALSE),"")</f>
        <v/>
      </c>
      <c r="C50" s="36" t="str">
        <f>IFERROR(VLOOKUP(E50,Rec.!B:H,5,FALSE),"")</f>
        <v/>
      </c>
      <c r="D50" s="20" t="str">
        <f>IFERROR(VLOOKUP(E50,Rec.!B:H,6,FALSE),"")</f>
        <v/>
      </c>
      <c r="E50" s="20" t="str">
        <f>IFERROR(VLOOKUP(ROW()-8,Q3.SL!B:Q,6,FALSE),"")</f>
        <v/>
      </c>
      <c r="F50" s="20" t="str">
        <f>VLOOKUP(E50,Q3.SL!G:O,6,FALSE)</f>
        <v/>
      </c>
      <c r="G50" s="39" t="str">
        <f>IF(ROW()-8&gt;Inf.!$I$10,"",VLOOKUP(E50,Q3.SL!G:O,4,FALSE))</f>
        <v/>
      </c>
      <c r="H50" s="20" t="str">
        <f>IF(ROW()-8&gt;Inf.!$I$10,"",VLOOKUP(E50,Q3.SL!G:O,5,FALSE))</f>
        <v/>
      </c>
      <c r="I50" s="58"/>
      <c r="J50" t="str">
        <f t="shared" ca="1" si="0"/>
        <v/>
      </c>
    </row>
    <row r="51" spans="1:10" ht="21.95" customHeight="1">
      <c r="A51" s="20" t="str">
        <f>VLOOKUP(E51,Q3.SL!G:O,8,FALSE)</f>
        <v/>
      </c>
      <c r="B51" s="36" t="str">
        <f>IFERROR(VLOOKUP(E51,Rec.!B:H,4,FALSE),"")</f>
        <v/>
      </c>
      <c r="C51" s="36" t="str">
        <f>IFERROR(VLOOKUP(E51,Rec.!B:H,5,FALSE),"")</f>
        <v/>
      </c>
      <c r="D51" s="20" t="str">
        <f>IFERROR(VLOOKUP(E51,Rec.!B:H,6,FALSE),"")</f>
        <v/>
      </c>
      <c r="E51" s="20" t="str">
        <f>IFERROR(VLOOKUP(ROW()-8,Q3.SL!B:Q,6,FALSE),"")</f>
        <v/>
      </c>
      <c r="F51" s="20" t="str">
        <f>VLOOKUP(E51,Q3.SL!G:O,6,FALSE)</f>
        <v/>
      </c>
      <c r="G51" s="39" t="str">
        <f>IF(ROW()-8&gt;Inf.!$I$10,"",VLOOKUP(E51,Q3.SL!G:O,4,FALSE))</f>
        <v/>
      </c>
      <c r="H51" s="20" t="str">
        <f>IF(ROW()-8&gt;Inf.!$I$10,"",VLOOKUP(E51,Q3.SL!G:O,5,FALSE))</f>
        <v/>
      </c>
      <c r="I51" s="58"/>
      <c r="J51" t="str">
        <f t="shared" ca="1" si="0"/>
        <v/>
      </c>
    </row>
    <row r="52" spans="1:10" ht="21.95" customHeight="1">
      <c r="A52" s="20" t="str">
        <f>VLOOKUP(E52,Q3.SL!G:O,8,FALSE)</f>
        <v/>
      </c>
      <c r="B52" s="36" t="str">
        <f>IFERROR(VLOOKUP(E52,Rec.!B:H,4,FALSE),"")</f>
        <v/>
      </c>
      <c r="C52" s="36" t="str">
        <f>IFERROR(VLOOKUP(E52,Rec.!B:H,5,FALSE),"")</f>
        <v/>
      </c>
      <c r="D52" s="20" t="str">
        <f>IFERROR(VLOOKUP(E52,Rec.!B:H,6,FALSE),"")</f>
        <v/>
      </c>
      <c r="E52" s="20" t="str">
        <f>IFERROR(VLOOKUP(ROW()-8,Q3.SL!B:Q,6,FALSE),"")</f>
        <v/>
      </c>
      <c r="F52" s="20" t="str">
        <f>VLOOKUP(E52,Q3.SL!G:O,6,FALSE)</f>
        <v/>
      </c>
      <c r="G52" s="39" t="str">
        <f>IF(ROW()-8&gt;Inf.!$I$10,"",VLOOKUP(E52,Q3.SL!G:O,4,FALSE))</f>
        <v/>
      </c>
      <c r="H52" s="20" t="str">
        <f>IF(ROW()-8&gt;Inf.!$I$10,"",VLOOKUP(E52,Q3.SL!G:O,5,FALSE))</f>
        <v/>
      </c>
      <c r="I52" s="58"/>
      <c r="J52" t="str">
        <f t="shared" ca="1" si="0"/>
        <v/>
      </c>
    </row>
    <row r="53" spans="1:10" ht="21.95" customHeight="1">
      <c r="A53" s="20" t="str">
        <f>VLOOKUP(E53,Q3.SL!G:O,8,FALSE)</f>
        <v/>
      </c>
      <c r="B53" s="36" t="str">
        <f>IFERROR(VLOOKUP(E53,Rec.!B:H,4,FALSE),"")</f>
        <v/>
      </c>
      <c r="C53" s="36" t="str">
        <f>IFERROR(VLOOKUP(E53,Rec.!B:H,5,FALSE),"")</f>
        <v/>
      </c>
      <c r="D53" s="20" t="str">
        <f>IFERROR(VLOOKUP(E53,Rec.!B:H,6,FALSE),"")</f>
        <v/>
      </c>
      <c r="E53" s="20" t="str">
        <f>IFERROR(VLOOKUP(ROW()-8,Q3.SL!B:Q,6,FALSE),"")</f>
        <v/>
      </c>
      <c r="F53" s="20" t="str">
        <f>VLOOKUP(E53,Q3.SL!G:O,6,FALSE)</f>
        <v/>
      </c>
      <c r="G53" s="39" t="str">
        <f>IF(ROW()-8&gt;Inf.!$I$10,"",VLOOKUP(E53,Q3.SL!G:O,4,FALSE))</f>
        <v/>
      </c>
      <c r="H53" s="20" t="str">
        <f>IF(ROW()-8&gt;Inf.!$I$10,"",VLOOKUP(E53,Q3.SL!G:O,5,FALSE))</f>
        <v/>
      </c>
      <c r="I53" s="58"/>
      <c r="J53" t="str">
        <f t="shared" ca="1" si="0"/>
        <v/>
      </c>
    </row>
    <row r="54" spans="1:10" ht="21.95" customHeight="1">
      <c r="A54" s="20" t="str">
        <f>VLOOKUP(E54,Q3.SL!G:O,8,FALSE)</f>
        <v/>
      </c>
      <c r="B54" s="36" t="str">
        <f>IFERROR(VLOOKUP(E54,Rec.!B:H,4,FALSE),"")</f>
        <v/>
      </c>
      <c r="C54" s="36" t="str">
        <f>IFERROR(VLOOKUP(E54,Rec.!B:H,5,FALSE),"")</f>
        <v/>
      </c>
      <c r="D54" s="20" t="str">
        <f>IFERROR(VLOOKUP(E54,Rec.!B:H,6,FALSE),"")</f>
        <v/>
      </c>
      <c r="E54" s="20" t="str">
        <f>IFERROR(VLOOKUP(ROW()-8,Q3.SL!B:Q,6,FALSE),"")</f>
        <v/>
      </c>
      <c r="F54" s="20" t="str">
        <f>VLOOKUP(E54,Q3.SL!G:O,6,FALSE)</f>
        <v/>
      </c>
      <c r="G54" s="39" t="str">
        <f>IF(ROW()-8&gt;Inf.!$I$10,"",VLOOKUP(E54,Q3.SL!G:O,4,FALSE))</f>
        <v/>
      </c>
      <c r="H54" s="20" t="str">
        <f>IF(ROW()-8&gt;Inf.!$I$10,"",VLOOKUP(E54,Q3.SL!G:O,5,FALSE))</f>
        <v/>
      </c>
      <c r="I54" s="58"/>
      <c r="J54" t="str">
        <f t="shared" ca="1" si="0"/>
        <v/>
      </c>
    </row>
    <row r="55" spans="1:10" ht="21.95" customHeight="1">
      <c r="A55" s="20" t="str">
        <f>VLOOKUP(E55,Q3.SL!G:O,8,FALSE)</f>
        <v/>
      </c>
      <c r="B55" s="36" t="str">
        <f>IFERROR(VLOOKUP(E55,Rec.!B:H,4,FALSE),"")</f>
        <v/>
      </c>
      <c r="C55" s="36" t="str">
        <f>IFERROR(VLOOKUP(E55,Rec.!B:H,5,FALSE),"")</f>
        <v/>
      </c>
      <c r="D55" s="20" t="str">
        <f>IFERROR(VLOOKUP(E55,Rec.!B:H,6,FALSE),"")</f>
        <v/>
      </c>
      <c r="E55" s="20" t="str">
        <f>IFERROR(VLOOKUP(ROW()-8,Q3.SL!B:Q,6,FALSE),"")</f>
        <v/>
      </c>
      <c r="F55" s="20" t="str">
        <f>VLOOKUP(E55,Q3.SL!G:O,6,FALSE)</f>
        <v/>
      </c>
      <c r="G55" s="39" t="str">
        <f>IF(ROW()-8&gt;Inf.!$I$10,"",VLOOKUP(E55,Q3.SL!G:O,4,FALSE))</f>
        <v/>
      </c>
      <c r="H55" s="20" t="str">
        <f>IF(ROW()-8&gt;Inf.!$I$10,"",VLOOKUP(E55,Q3.SL!G:O,5,FALSE))</f>
        <v/>
      </c>
      <c r="I55" s="58"/>
      <c r="J55" t="str">
        <f t="shared" ca="1" si="0"/>
        <v/>
      </c>
    </row>
    <row r="56" spans="1:10" ht="21.95" customHeight="1">
      <c r="A56" s="20" t="str">
        <f>VLOOKUP(E56,Q3.SL!G:O,8,FALSE)</f>
        <v/>
      </c>
      <c r="B56" s="36" t="str">
        <f>IFERROR(VLOOKUP(E56,Rec.!B:H,4,FALSE),"")</f>
        <v/>
      </c>
      <c r="C56" s="36" t="str">
        <f>IFERROR(VLOOKUP(E56,Rec.!B:H,5,FALSE),"")</f>
        <v/>
      </c>
      <c r="D56" s="20" t="str">
        <f>IFERROR(VLOOKUP(E56,Rec.!B:H,6,FALSE),"")</f>
        <v/>
      </c>
      <c r="E56" s="20" t="str">
        <f>IFERROR(VLOOKUP(ROW()-8,Q3.SL!B:Q,6,FALSE),"")</f>
        <v/>
      </c>
      <c r="F56" s="20" t="str">
        <f>VLOOKUP(E56,Q3.SL!G:O,6,FALSE)</f>
        <v/>
      </c>
      <c r="G56" s="39" t="str">
        <f>IF(ROW()-8&gt;Inf.!$I$10,"",VLOOKUP(E56,Q3.SL!G:O,4,FALSE))</f>
        <v/>
      </c>
      <c r="H56" s="20" t="str">
        <f>IF(ROW()-8&gt;Inf.!$I$10,"",VLOOKUP(E56,Q3.SL!G:O,5,FALSE))</f>
        <v/>
      </c>
      <c r="I56" s="58"/>
      <c r="J56" t="str">
        <f t="shared" ca="1" si="0"/>
        <v/>
      </c>
    </row>
    <row r="57" spans="1:10" ht="21.95" customHeight="1">
      <c r="A57" s="20" t="str">
        <f>VLOOKUP(E57,Q3.SL!G:O,8,FALSE)</f>
        <v/>
      </c>
      <c r="B57" s="36" t="str">
        <f>IFERROR(VLOOKUP(E57,Rec.!B:H,4,FALSE),"")</f>
        <v/>
      </c>
      <c r="C57" s="36" t="str">
        <f>IFERROR(VLOOKUP(E57,Rec.!B:H,5,FALSE),"")</f>
        <v/>
      </c>
      <c r="D57" s="20" t="str">
        <f>IFERROR(VLOOKUP(E57,Rec.!B:H,6,FALSE),"")</f>
        <v/>
      </c>
      <c r="E57" s="20" t="str">
        <f>IFERROR(VLOOKUP(ROW()-8,Q3.SL!B:Q,6,FALSE),"")</f>
        <v/>
      </c>
      <c r="F57" s="20" t="str">
        <f>VLOOKUP(E57,Q3.SL!G:O,6,FALSE)</f>
        <v/>
      </c>
      <c r="G57" s="39" t="str">
        <f>IF(ROW()-8&gt;Inf.!$I$10,"",VLOOKUP(E57,Q3.SL!G:O,4,FALSE))</f>
        <v/>
      </c>
      <c r="H57" s="20" t="str">
        <f>IF(ROW()-8&gt;Inf.!$I$10,"",VLOOKUP(E57,Q3.SL!G:O,5,FALSE))</f>
        <v/>
      </c>
      <c r="I57" s="58"/>
      <c r="J57" t="str">
        <f t="shared" ca="1" si="0"/>
        <v/>
      </c>
    </row>
    <row r="58" spans="1:10" ht="21.95" customHeight="1">
      <c r="A58" s="20" t="str">
        <f>VLOOKUP(E58,Q3.SL!G:O,8,FALSE)</f>
        <v/>
      </c>
      <c r="B58" s="36" t="str">
        <f>IFERROR(VLOOKUP(E58,Rec.!B:H,4,FALSE),"")</f>
        <v/>
      </c>
      <c r="C58" s="36" t="str">
        <f>IFERROR(VLOOKUP(E58,Rec.!B:H,5,FALSE),"")</f>
        <v/>
      </c>
      <c r="D58" s="20" t="str">
        <f>IFERROR(VLOOKUP(E58,Rec.!B:H,6,FALSE),"")</f>
        <v/>
      </c>
      <c r="E58" s="20" t="str">
        <f>IFERROR(VLOOKUP(ROW()-8,Q3.SL!B:Q,6,FALSE),"")</f>
        <v/>
      </c>
      <c r="F58" s="20" t="str">
        <f>VLOOKUP(E58,Q3.SL!G:O,6,FALSE)</f>
        <v/>
      </c>
      <c r="G58" s="39" t="str">
        <f>IF(ROW()-8&gt;Inf.!$I$10,"",VLOOKUP(E58,Q3.SL!G:O,4,FALSE))</f>
        <v/>
      </c>
      <c r="H58" s="20" t="str">
        <f>IF(ROW()-8&gt;Inf.!$I$10,"",VLOOKUP(E58,Q3.SL!G:O,5,FALSE))</f>
        <v/>
      </c>
      <c r="I58" s="58"/>
      <c r="J58" t="str">
        <f t="shared" ca="1" si="0"/>
        <v/>
      </c>
    </row>
    <row r="59" spans="1:10" ht="21.95" customHeight="1">
      <c r="A59" s="20" t="str">
        <f>VLOOKUP(E59,Q3.SL!G:O,8,FALSE)</f>
        <v/>
      </c>
      <c r="B59" s="36" t="str">
        <f>IFERROR(VLOOKUP(E59,Rec.!B:H,4,FALSE),"")</f>
        <v/>
      </c>
      <c r="C59" s="36" t="str">
        <f>IFERROR(VLOOKUP(E59,Rec.!B:H,5,FALSE),"")</f>
        <v/>
      </c>
      <c r="D59" s="20" t="str">
        <f>IFERROR(VLOOKUP(E59,Rec.!B:H,6,FALSE),"")</f>
        <v/>
      </c>
      <c r="E59" s="20" t="str">
        <f>IFERROR(VLOOKUP(ROW()-8,Q3.SL!B:Q,6,FALSE),"")</f>
        <v/>
      </c>
      <c r="F59" s="20" t="str">
        <f>VLOOKUP(E59,Q3.SL!G:O,6,FALSE)</f>
        <v/>
      </c>
      <c r="G59" s="39" t="str">
        <f>IF(ROW()-8&gt;Inf.!$I$10,"",VLOOKUP(E59,Q3.SL!G:O,4,FALSE))</f>
        <v/>
      </c>
      <c r="H59" s="20" t="str">
        <f>IF(ROW()-8&gt;Inf.!$I$10,"",VLOOKUP(E59,Q3.SL!G:O,5,FALSE))</f>
        <v/>
      </c>
      <c r="I59" s="58"/>
      <c r="J59" t="str">
        <f t="shared" ca="1" si="0"/>
        <v/>
      </c>
    </row>
    <row r="60" spans="1:10" ht="21.95" customHeight="1">
      <c r="A60" s="20" t="str">
        <f>VLOOKUP(E60,Q3.SL!G:O,8,FALSE)</f>
        <v/>
      </c>
      <c r="B60" s="36" t="str">
        <f>IFERROR(VLOOKUP(E60,Rec.!B:H,4,FALSE),"")</f>
        <v/>
      </c>
      <c r="C60" s="36" t="str">
        <f>IFERROR(VLOOKUP(E60,Rec.!B:H,5,FALSE),"")</f>
        <v/>
      </c>
      <c r="D60" s="20" t="str">
        <f>IFERROR(VLOOKUP(E60,Rec.!B:H,6,FALSE),"")</f>
        <v/>
      </c>
      <c r="E60" s="20" t="str">
        <f>IFERROR(VLOOKUP(ROW()-8,Q3.SL!B:Q,6,FALSE),"")</f>
        <v/>
      </c>
      <c r="F60" s="20" t="str">
        <f>VLOOKUP(E60,Q3.SL!G:O,6,FALSE)</f>
        <v/>
      </c>
      <c r="G60" s="39" t="str">
        <f>IF(ROW()-8&gt;Inf.!$I$10,"",VLOOKUP(E60,Q3.SL!G:O,4,FALSE))</f>
        <v/>
      </c>
      <c r="H60" s="20" t="str">
        <f>IF(ROW()-8&gt;Inf.!$I$10,"",VLOOKUP(E60,Q3.SL!G:O,5,FALSE))</f>
        <v/>
      </c>
      <c r="I60" s="58"/>
      <c r="J60" t="str">
        <f t="shared" ca="1" si="0"/>
        <v/>
      </c>
    </row>
    <row r="61" spans="1:10" ht="21.95" customHeight="1">
      <c r="A61" s="20" t="str">
        <f>VLOOKUP(E61,Q3.SL!G:O,8,FALSE)</f>
        <v/>
      </c>
      <c r="B61" s="36" t="str">
        <f>IFERROR(VLOOKUP(E61,Rec.!B:H,4,FALSE),"")</f>
        <v/>
      </c>
      <c r="C61" s="36" t="str">
        <f>IFERROR(VLOOKUP(E61,Rec.!B:H,5,FALSE),"")</f>
        <v/>
      </c>
      <c r="D61" s="20" t="str">
        <f>IFERROR(VLOOKUP(E61,Rec.!B:H,6,FALSE),"")</f>
        <v/>
      </c>
      <c r="E61" s="20" t="str">
        <f>IFERROR(VLOOKUP(ROW()-8,Q3.SL!B:Q,6,FALSE),"")</f>
        <v/>
      </c>
      <c r="F61" s="20" t="str">
        <f>VLOOKUP(E61,Q3.SL!G:O,6,FALSE)</f>
        <v/>
      </c>
      <c r="G61" s="39" t="str">
        <f>IF(ROW()-8&gt;Inf.!$I$10,"",VLOOKUP(E61,Q3.SL!G:O,4,FALSE))</f>
        <v/>
      </c>
      <c r="H61" s="20" t="str">
        <f>IF(ROW()-8&gt;Inf.!$I$10,"",VLOOKUP(E61,Q3.SL!G:O,5,FALSE))</f>
        <v/>
      </c>
      <c r="I61" s="58"/>
      <c r="J61" t="str">
        <f t="shared" ca="1" si="0"/>
        <v/>
      </c>
    </row>
    <row r="62" spans="1:10" ht="21.95" customHeight="1">
      <c r="A62" s="20" t="str">
        <f>VLOOKUP(E62,Q3.SL!G:O,8,FALSE)</f>
        <v/>
      </c>
      <c r="B62" s="36" t="str">
        <f>IFERROR(VLOOKUP(E62,Rec.!B:H,4,FALSE),"")</f>
        <v/>
      </c>
      <c r="C62" s="36" t="str">
        <f>IFERROR(VLOOKUP(E62,Rec.!B:H,5,FALSE),"")</f>
        <v/>
      </c>
      <c r="D62" s="20" t="str">
        <f>IFERROR(VLOOKUP(E62,Rec.!B:H,6,FALSE),"")</f>
        <v/>
      </c>
      <c r="E62" s="20" t="str">
        <f>IFERROR(VLOOKUP(ROW()-8,Q3.SL!B:Q,6,FALSE),"")</f>
        <v/>
      </c>
      <c r="F62" s="20" t="str">
        <f>VLOOKUP(E62,Q3.SL!G:O,6,FALSE)</f>
        <v/>
      </c>
      <c r="G62" s="39" t="str">
        <f>IF(ROW()-8&gt;Inf.!$I$10,"",VLOOKUP(E62,Q3.SL!G:O,4,FALSE))</f>
        <v/>
      </c>
      <c r="H62" s="20" t="str">
        <f>IF(ROW()-8&gt;Inf.!$I$10,"",VLOOKUP(E62,Q3.SL!G:O,5,FALSE))</f>
        <v/>
      </c>
      <c r="I62" s="58"/>
      <c r="J62" t="str">
        <f t="shared" ca="1" si="0"/>
        <v/>
      </c>
    </row>
    <row r="63" spans="1:10" ht="21.95" customHeight="1">
      <c r="A63" s="20" t="str">
        <f>VLOOKUP(E63,Q3.SL!G:O,8,FALSE)</f>
        <v/>
      </c>
      <c r="B63" s="36" t="str">
        <f>IFERROR(VLOOKUP(E63,Rec.!B:H,4,FALSE),"")</f>
        <v/>
      </c>
      <c r="C63" s="36" t="str">
        <f>IFERROR(VLOOKUP(E63,Rec.!B:H,5,FALSE),"")</f>
        <v/>
      </c>
      <c r="D63" s="20" t="str">
        <f>IFERROR(VLOOKUP(E63,Rec.!B:H,6,FALSE),"")</f>
        <v/>
      </c>
      <c r="E63" s="20" t="str">
        <f>IFERROR(VLOOKUP(ROW()-8,Q3.SL!B:Q,6,FALSE),"")</f>
        <v/>
      </c>
      <c r="F63" s="20" t="str">
        <f>VLOOKUP(E63,Q3.SL!G:O,6,FALSE)</f>
        <v/>
      </c>
      <c r="G63" s="39" t="str">
        <f>IF(ROW()-8&gt;Inf.!$I$10,"",VLOOKUP(E63,Q3.SL!G:O,4,FALSE))</f>
        <v/>
      </c>
      <c r="H63" s="20" t="str">
        <f>IF(ROW()-8&gt;Inf.!$I$10,"",VLOOKUP(E63,Q3.SL!G:O,5,FALSE))</f>
        <v/>
      </c>
      <c r="I63" s="58"/>
      <c r="J63" t="str">
        <f t="shared" ca="1" si="0"/>
        <v/>
      </c>
    </row>
    <row r="64" spans="1:10" ht="21.95" customHeight="1">
      <c r="A64" s="20" t="str">
        <f>VLOOKUP(E64,Q3.SL!G:O,8,FALSE)</f>
        <v/>
      </c>
      <c r="B64" s="36" t="str">
        <f>IFERROR(VLOOKUP(E64,Rec.!B:H,4,FALSE),"")</f>
        <v/>
      </c>
      <c r="C64" s="36" t="str">
        <f>IFERROR(VLOOKUP(E64,Rec.!B:H,5,FALSE),"")</f>
        <v/>
      </c>
      <c r="D64" s="20" t="str">
        <f>IFERROR(VLOOKUP(E64,Rec.!B:H,6,FALSE),"")</f>
        <v/>
      </c>
      <c r="E64" s="20" t="str">
        <f>IFERROR(VLOOKUP(ROW()-8,Q3.SL!B:Q,6,FALSE),"")</f>
        <v/>
      </c>
      <c r="F64" s="20" t="str">
        <f>VLOOKUP(E64,Q3.SL!G:O,6,FALSE)</f>
        <v/>
      </c>
      <c r="G64" s="39" t="str">
        <f>IF(ROW()-8&gt;Inf.!$I$10,"",VLOOKUP(E64,Q3.SL!G:O,4,FALSE))</f>
        <v/>
      </c>
      <c r="H64" s="20" t="str">
        <f>IF(ROW()-8&gt;Inf.!$I$10,"",VLOOKUP(E64,Q3.SL!G:O,5,FALSE))</f>
        <v/>
      </c>
      <c r="I64" s="58"/>
      <c r="J64" t="str">
        <f t="shared" ca="1" si="0"/>
        <v/>
      </c>
    </row>
    <row r="65" spans="1:10" ht="21.95" customHeight="1">
      <c r="A65" s="20" t="str">
        <f>VLOOKUP(E65,Q3.SL!G:O,8,FALSE)</f>
        <v/>
      </c>
      <c r="B65" s="36" t="str">
        <f>IFERROR(VLOOKUP(E65,Rec.!B:H,4,FALSE),"")</f>
        <v/>
      </c>
      <c r="C65" s="36" t="str">
        <f>IFERROR(VLOOKUP(E65,Rec.!B:H,5,FALSE),"")</f>
        <v/>
      </c>
      <c r="D65" s="20" t="str">
        <f>IFERROR(VLOOKUP(E65,Rec.!B:H,6,FALSE),"")</f>
        <v/>
      </c>
      <c r="E65" s="20" t="str">
        <f>IFERROR(VLOOKUP(ROW()-8,Q3.SL!B:Q,6,FALSE),"")</f>
        <v/>
      </c>
      <c r="F65" s="20" t="str">
        <f>VLOOKUP(E65,Q3.SL!G:O,6,FALSE)</f>
        <v/>
      </c>
      <c r="G65" s="39" t="str">
        <f>IF(ROW()-8&gt;Inf.!$I$10,"",VLOOKUP(E65,Q3.SL!G:O,4,FALSE))</f>
        <v/>
      </c>
      <c r="H65" s="20" t="str">
        <f>IF(ROW()-8&gt;Inf.!$I$10,"",VLOOKUP(E65,Q3.SL!G:O,5,FALSE))</f>
        <v/>
      </c>
      <c r="I65" s="58"/>
      <c r="J65" t="str">
        <f t="shared" ca="1" si="0"/>
        <v/>
      </c>
    </row>
    <row r="66" spans="1:10" ht="21.95" customHeight="1">
      <c r="A66" s="20" t="str">
        <f>VLOOKUP(E66,Q3.SL!G:O,8,FALSE)</f>
        <v/>
      </c>
      <c r="B66" s="36" t="str">
        <f>IFERROR(VLOOKUP(E66,Rec.!B:H,4,FALSE),"")</f>
        <v/>
      </c>
      <c r="C66" s="36" t="str">
        <f>IFERROR(VLOOKUP(E66,Rec.!B:H,5,FALSE),"")</f>
        <v/>
      </c>
      <c r="D66" s="20" t="str">
        <f>IFERROR(VLOOKUP(E66,Rec.!B:H,6,FALSE),"")</f>
        <v/>
      </c>
      <c r="E66" s="20" t="str">
        <f>IFERROR(VLOOKUP(ROW()-8,Q3.SL!B:Q,6,FALSE),"")</f>
        <v/>
      </c>
      <c r="F66" s="20" t="str">
        <f>VLOOKUP(E66,Q3.SL!G:O,6,FALSE)</f>
        <v/>
      </c>
      <c r="G66" s="39" t="str">
        <f>IF(ROW()-8&gt;Inf.!$I$10,"",VLOOKUP(E66,Q3.SL!G:O,4,FALSE))</f>
        <v/>
      </c>
      <c r="H66" s="20" t="str">
        <f>IF(ROW()-8&gt;Inf.!$I$10,"",VLOOKUP(E66,Q3.SL!G:O,5,FALSE))</f>
        <v/>
      </c>
      <c r="I66" s="58"/>
      <c r="J66" t="str">
        <f t="shared" ca="1" si="0"/>
        <v/>
      </c>
    </row>
    <row r="67" spans="1:10" ht="21.95" customHeight="1">
      <c r="A67" s="20" t="str">
        <f>VLOOKUP(E67,Q3.SL!G:O,8,FALSE)</f>
        <v/>
      </c>
      <c r="B67" s="36" t="str">
        <f>IFERROR(VLOOKUP(E67,Rec.!B:H,4,FALSE),"")</f>
        <v/>
      </c>
      <c r="C67" s="36" t="str">
        <f>IFERROR(VLOOKUP(E67,Rec.!B:H,5,FALSE),"")</f>
        <v/>
      </c>
      <c r="D67" s="20" t="str">
        <f>IFERROR(VLOOKUP(E67,Rec.!B:H,6,FALSE),"")</f>
        <v/>
      </c>
      <c r="E67" s="20" t="str">
        <f>IFERROR(VLOOKUP(ROW()-8,Q3.SL!B:Q,6,FALSE),"")</f>
        <v/>
      </c>
      <c r="F67" s="20" t="str">
        <f>VLOOKUP(E67,Q3.SL!G:O,6,FALSE)</f>
        <v/>
      </c>
      <c r="G67" s="39" t="str">
        <f>IF(ROW()-8&gt;Inf.!$I$10,"",VLOOKUP(E67,Q3.SL!G:O,4,FALSE))</f>
        <v/>
      </c>
      <c r="H67" s="20" t="str">
        <f>IF(ROW()-8&gt;Inf.!$I$10,"",VLOOKUP(E67,Q3.SL!G:O,5,FALSE))</f>
        <v/>
      </c>
      <c r="I67" s="58"/>
      <c r="J67" t="str">
        <f t="shared" ca="1" si="0"/>
        <v/>
      </c>
    </row>
    <row r="68" spans="1:10" ht="21.95" customHeight="1">
      <c r="A68" s="20" t="str">
        <f>VLOOKUP(E68,Q3.SL!G:O,8,FALSE)</f>
        <v/>
      </c>
      <c r="B68" s="36" t="str">
        <f>IFERROR(VLOOKUP(E68,Rec.!B:H,4,FALSE),"")</f>
        <v/>
      </c>
      <c r="C68" s="36" t="str">
        <f>IFERROR(VLOOKUP(E68,Rec.!B:H,5,FALSE),"")</f>
        <v/>
      </c>
      <c r="D68" s="20" t="str">
        <f>IFERROR(VLOOKUP(E68,Rec.!B:H,6,FALSE),"")</f>
        <v/>
      </c>
      <c r="E68" s="20" t="str">
        <f>IFERROR(VLOOKUP(ROW()-8,Q3.SL!B:Q,6,FALSE),"")</f>
        <v/>
      </c>
      <c r="F68" s="20" t="str">
        <f>VLOOKUP(E68,Q3.SL!G:O,6,FALSE)</f>
        <v/>
      </c>
      <c r="G68" s="39" t="str">
        <f>IF(ROW()-8&gt;Inf.!$I$10,"",VLOOKUP(E68,Q3.SL!G:O,4,FALSE))</f>
        <v/>
      </c>
      <c r="H68" s="20" t="str">
        <f>IF(ROW()-8&gt;Inf.!$I$10,"",VLOOKUP(E68,Q3.SL!G:O,5,FALSE))</f>
        <v/>
      </c>
      <c r="I68" s="58"/>
      <c r="J68" t="str">
        <f t="shared" ca="1" si="0"/>
        <v/>
      </c>
    </row>
    <row r="69" spans="1:10" ht="21.95" customHeight="1">
      <c r="A69" s="20" t="str">
        <f>VLOOKUP(E69,Q3.SL!G:O,8,FALSE)</f>
        <v/>
      </c>
      <c r="B69" s="36" t="str">
        <f>IFERROR(VLOOKUP(E69,Rec.!B:H,4,FALSE),"")</f>
        <v/>
      </c>
      <c r="C69" s="36" t="str">
        <f>IFERROR(VLOOKUP(E69,Rec.!B:H,5,FALSE),"")</f>
        <v/>
      </c>
      <c r="D69" s="20" t="str">
        <f>IFERROR(VLOOKUP(E69,Rec.!B:H,6,FALSE),"")</f>
        <v/>
      </c>
      <c r="E69" s="20" t="str">
        <f>IFERROR(VLOOKUP(ROW()-8,Q3.SL!B:Q,6,FALSE),"")</f>
        <v/>
      </c>
      <c r="F69" s="20" t="str">
        <f>VLOOKUP(E69,Q3.SL!G:O,6,FALSE)</f>
        <v/>
      </c>
      <c r="G69" s="39" t="str">
        <f>IF(ROW()-8&gt;Inf.!$I$10,"",VLOOKUP(E69,Q3.SL!G:O,4,FALSE))</f>
        <v/>
      </c>
      <c r="H69" s="20" t="str">
        <f>IF(ROW()-8&gt;Inf.!$I$10,"",VLOOKUP(E69,Q3.SL!G:O,5,FALSE))</f>
        <v/>
      </c>
      <c r="I69" s="58"/>
      <c r="J69" t="str">
        <f t="shared" ca="1" si="0"/>
        <v/>
      </c>
    </row>
    <row r="70" spans="1:10" ht="21.95" customHeight="1">
      <c r="A70" s="20" t="str">
        <f>VLOOKUP(E70,Q3.SL!G:O,8,FALSE)</f>
        <v/>
      </c>
      <c r="B70" s="36" t="str">
        <f>IFERROR(VLOOKUP(E70,Rec.!B:H,4,FALSE),"")</f>
        <v/>
      </c>
      <c r="C70" s="36" t="str">
        <f>IFERROR(VLOOKUP(E70,Rec.!B:H,5,FALSE),"")</f>
        <v/>
      </c>
      <c r="D70" s="20" t="str">
        <f>IFERROR(VLOOKUP(E70,Rec.!B:H,6,FALSE),"")</f>
        <v/>
      </c>
      <c r="E70" s="20" t="str">
        <f>IFERROR(VLOOKUP(ROW()-8,Q3.SL!B:Q,6,FALSE),"")</f>
        <v/>
      </c>
      <c r="F70" s="20" t="str">
        <f>VLOOKUP(E70,Q3.SL!G:O,6,FALSE)</f>
        <v/>
      </c>
      <c r="G70" s="39" t="str">
        <f>IF(ROW()-8&gt;Inf.!$I$10,"",VLOOKUP(E70,Q3.SL!G:O,4,FALSE))</f>
        <v/>
      </c>
      <c r="H70" s="20" t="str">
        <f>IF(ROW()-8&gt;Inf.!$I$10,"",VLOOKUP(E70,Q3.SL!G:O,5,FALSE))</f>
        <v/>
      </c>
      <c r="I70" s="58"/>
      <c r="J70" t="str">
        <f t="shared" ca="1" si="0"/>
        <v/>
      </c>
    </row>
    <row r="71" spans="1:10" ht="21.95" customHeight="1">
      <c r="A71" s="20" t="str">
        <f>VLOOKUP(E71,Q3.SL!G:O,8,FALSE)</f>
        <v/>
      </c>
      <c r="B71" s="36" t="str">
        <f>IFERROR(VLOOKUP(E71,Rec.!B:H,4,FALSE),"")</f>
        <v/>
      </c>
      <c r="C71" s="36" t="str">
        <f>IFERROR(VLOOKUP(E71,Rec.!B:H,5,FALSE),"")</f>
        <v/>
      </c>
      <c r="D71" s="20" t="str">
        <f>IFERROR(VLOOKUP(E71,Rec.!B:H,6,FALSE),"")</f>
        <v/>
      </c>
      <c r="E71" s="20" t="str">
        <f>IFERROR(VLOOKUP(ROW()-8,Q3.SL!B:Q,6,FALSE),"")</f>
        <v/>
      </c>
      <c r="F71" s="20" t="str">
        <f>VLOOKUP(E71,Q3.SL!G:O,6,FALSE)</f>
        <v/>
      </c>
      <c r="G71" s="39" t="str">
        <f>IF(ROW()-8&gt;Inf.!$I$10,"",VLOOKUP(E71,Q3.SL!G:O,4,FALSE))</f>
        <v/>
      </c>
      <c r="H71" s="20" t="str">
        <f>IF(ROW()-8&gt;Inf.!$I$10,"",VLOOKUP(E71,Q3.SL!G:O,5,FALSE))</f>
        <v/>
      </c>
      <c r="I71" s="58"/>
      <c r="J71" t="str">
        <f t="shared" ca="1" si="0"/>
        <v/>
      </c>
    </row>
    <row r="72" spans="1:10" ht="21.95" customHeight="1">
      <c r="A72" s="20" t="str">
        <f>VLOOKUP(E72,Q3.SL!G:O,8,FALSE)</f>
        <v/>
      </c>
      <c r="B72" s="36" t="str">
        <f>IFERROR(VLOOKUP(E72,Rec.!B:H,4,FALSE),"")</f>
        <v/>
      </c>
      <c r="C72" s="36" t="str">
        <f>IFERROR(VLOOKUP(E72,Rec.!B:H,5,FALSE),"")</f>
        <v/>
      </c>
      <c r="D72" s="20" t="str">
        <f>IFERROR(VLOOKUP(E72,Rec.!B:H,6,FALSE),"")</f>
        <v/>
      </c>
      <c r="E72" s="20" t="str">
        <f>IFERROR(VLOOKUP(ROW()-8,Q3.SL!B:Q,6,FALSE),"")</f>
        <v/>
      </c>
      <c r="F72" s="20" t="str">
        <f>VLOOKUP(E72,Q3.SL!G:O,6,FALSE)</f>
        <v/>
      </c>
      <c r="G72" s="39" t="str">
        <f>IF(ROW()-8&gt;Inf.!$I$10,"",VLOOKUP(E72,Q3.SL!G:O,4,FALSE))</f>
        <v/>
      </c>
      <c r="H72" s="20" t="str">
        <f>IF(ROW()-8&gt;Inf.!$I$10,"",VLOOKUP(E72,Q3.SL!G:O,5,FALSE))</f>
        <v/>
      </c>
      <c r="I72" s="58"/>
      <c r="J72" t="str">
        <f t="shared" ca="1" si="0"/>
        <v/>
      </c>
    </row>
    <row r="73" spans="1:10" ht="21.95" customHeight="1">
      <c r="A73" s="20" t="str">
        <f>VLOOKUP(E73,Q3.SL!G:O,8,FALSE)</f>
        <v/>
      </c>
      <c r="B73" s="36" t="str">
        <f>IFERROR(VLOOKUP(E73,Rec.!B:H,4,FALSE),"")</f>
        <v/>
      </c>
      <c r="C73" s="36" t="str">
        <f>IFERROR(VLOOKUP(E73,Rec.!B:H,5,FALSE),"")</f>
        <v/>
      </c>
      <c r="D73" s="20" t="str">
        <f>IFERROR(VLOOKUP(E73,Rec.!B:H,6,FALSE),"")</f>
        <v/>
      </c>
      <c r="E73" s="20" t="str">
        <f>IFERROR(VLOOKUP(ROW()-8,Q3.SL!B:Q,6,FALSE),"")</f>
        <v/>
      </c>
      <c r="F73" s="20" t="str">
        <f>VLOOKUP(E73,Q3.SL!G:O,6,FALSE)</f>
        <v/>
      </c>
      <c r="G73" s="39" t="str">
        <f>IF(ROW()-8&gt;Inf.!$I$10,"",VLOOKUP(E73,Q3.SL!G:O,4,FALSE))</f>
        <v/>
      </c>
      <c r="H73" s="20" t="str">
        <f>IF(ROW()-8&gt;Inf.!$I$10,"",VLOOKUP(E73,Q3.SL!G:O,5,FALSE))</f>
        <v/>
      </c>
      <c r="I73" s="58"/>
      <c r="J73" t="str">
        <f t="shared" ref="J73:J136" ca="1" si="1">IFERROR(_xlfn.RANK.AVG(A73,A:A,1),"")</f>
        <v/>
      </c>
    </row>
    <row r="74" spans="1:10" ht="21.95" customHeight="1">
      <c r="A74" s="20" t="str">
        <f>VLOOKUP(E74,Q3.SL!G:O,8,FALSE)</f>
        <v/>
      </c>
      <c r="B74" s="36" t="str">
        <f>IFERROR(VLOOKUP(E74,Rec.!B:H,4,FALSE),"")</f>
        <v/>
      </c>
      <c r="C74" s="36" t="str">
        <f>IFERROR(VLOOKUP(E74,Rec.!B:H,5,FALSE),"")</f>
        <v/>
      </c>
      <c r="D74" s="20" t="str">
        <f>IFERROR(VLOOKUP(E74,Rec.!B:H,6,FALSE),"")</f>
        <v/>
      </c>
      <c r="E74" s="20" t="str">
        <f>IFERROR(VLOOKUP(ROW()-8,Q3.SL!B:Q,6,FALSE),"")</f>
        <v/>
      </c>
      <c r="F74" s="20" t="str">
        <f>VLOOKUP(E74,Q3.SL!G:O,6,FALSE)</f>
        <v/>
      </c>
      <c r="G74" s="39" t="str">
        <f>IF(ROW()-8&gt;Inf.!$I$10,"",VLOOKUP(E74,Q3.SL!G:O,4,FALSE))</f>
        <v/>
      </c>
      <c r="H74" s="20" t="str">
        <f>IF(ROW()-8&gt;Inf.!$I$10,"",VLOOKUP(E74,Q3.SL!G:O,5,FALSE))</f>
        <v/>
      </c>
      <c r="I74" s="58"/>
      <c r="J74" t="str">
        <f t="shared" ca="1" si="1"/>
        <v/>
      </c>
    </row>
    <row r="75" spans="1:10" ht="21.95" customHeight="1">
      <c r="A75" s="20" t="str">
        <f>VLOOKUP(E75,Q3.SL!G:O,8,FALSE)</f>
        <v/>
      </c>
      <c r="B75" s="36" t="str">
        <f>IFERROR(VLOOKUP(E75,Rec.!B:H,4,FALSE),"")</f>
        <v/>
      </c>
      <c r="C75" s="36" t="str">
        <f>IFERROR(VLOOKUP(E75,Rec.!B:H,5,FALSE),"")</f>
        <v/>
      </c>
      <c r="D75" s="20" t="str">
        <f>IFERROR(VLOOKUP(E75,Rec.!B:H,6,FALSE),"")</f>
        <v/>
      </c>
      <c r="E75" s="20" t="str">
        <f>IFERROR(VLOOKUP(ROW()-8,Q3.SL!B:Q,6,FALSE),"")</f>
        <v/>
      </c>
      <c r="F75" s="20" t="str">
        <f>VLOOKUP(E75,Q3.SL!G:O,6,FALSE)</f>
        <v/>
      </c>
      <c r="G75" s="39" t="str">
        <f>IF(ROW()-8&gt;Inf.!$I$10,"",VLOOKUP(E75,Q3.SL!G:O,4,FALSE))</f>
        <v/>
      </c>
      <c r="H75" s="20" t="str">
        <f>IF(ROW()-8&gt;Inf.!$I$10,"",VLOOKUP(E75,Q3.SL!G:O,5,FALSE))</f>
        <v/>
      </c>
      <c r="I75" s="58"/>
      <c r="J75" t="str">
        <f t="shared" ca="1" si="1"/>
        <v/>
      </c>
    </row>
    <row r="76" spans="1:10" ht="21.95" customHeight="1">
      <c r="A76" s="20" t="str">
        <f>VLOOKUP(E76,Q3.SL!G:O,8,FALSE)</f>
        <v/>
      </c>
      <c r="B76" s="36" t="str">
        <f>IFERROR(VLOOKUP(E76,Rec.!B:H,4,FALSE),"")</f>
        <v/>
      </c>
      <c r="C76" s="36" t="str">
        <f>IFERROR(VLOOKUP(E76,Rec.!B:H,5,FALSE),"")</f>
        <v/>
      </c>
      <c r="D76" s="20" t="str">
        <f>IFERROR(VLOOKUP(E76,Rec.!B:H,6,FALSE),"")</f>
        <v/>
      </c>
      <c r="E76" s="20" t="str">
        <f>IFERROR(VLOOKUP(ROW()-8,Q3.SL!B:Q,6,FALSE),"")</f>
        <v/>
      </c>
      <c r="F76" s="20" t="str">
        <f>VLOOKUP(E76,Q3.SL!G:O,6,FALSE)</f>
        <v/>
      </c>
      <c r="G76" s="39" t="str">
        <f>IF(ROW()-8&gt;Inf.!$I$10,"",VLOOKUP(E76,Q3.SL!G:O,4,FALSE))</f>
        <v/>
      </c>
      <c r="H76" s="20" t="str">
        <f>IF(ROW()-8&gt;Inf.!$I$10,"",VLOOKUP(E76,Q3.SL!G:O,5,FALSE))</f>
        <v/>
      </c>
      <c r="I76" s="58"/>
      <c r="J76" t="str">
        <f t="shared" ca="1" si="1"/>
        <v/>
      </c>
    </row>
    <row r="77" spans="1:10" ht="21.95" customHeight="1">
      <c r="A77" s="20" t="str">
        <f>VLOOKUP(E77,Q3.SL!G:O,8,FALSE)</f>
        <v/>
      </c>
      <c r="B77" s="36" t="str">
        <f>IFERROR(VLOOKUP(E77,Rec.!B:H,4,FALSE),"")</f>
        <v/>
      </c>
      <c r="C77" s="36" t="str">
        <f>IFERROR(VLOOKUP(E77,Rec.!B:H,5,FALSE),"")</f>
        <v/>
      </c>
      <c r="D77" s="20" t="str">
        <f>IFERROR(VLOOKUP(E77,Rec.!B:H,6,FALSE),"")</f>
        <v/>
      </c>
      <c r="E77" s="20" t="str">
        <f>IFERROR(VLOOKUP(ROW()-8,Q3.SL!B:Q,6,FALSE),"")</f>
        <v/>
      </c>
      <c r="F77" s="20" t="str">
        <f>VLOOKUP(E77,Q3.SL!G:O,6,FALSE)</f>
        <v/>
      </c>
      <c r="G77" s="39" t="str">
        <f>IF(ROW()-8&gt;Inf.!$I$10,"",VLOOKUP(E77,Q3.SL!G:O,4,FALSE))</f>
        <v/>
      </c>
      <c r="H77" s="20" t="str">
        <f>IF(ROW()-8&gt;Inf.!$I$10,"",VLOOKUP(E77,Q3.SL!G:O,5,FALSE))</f>
        <v/>
      </c>
      <c r="I77" s="58"/>
      <c r="J77" t="str">
        <f t="shared" ca="1" si="1"/>
        <v/>
      </c>
    </row>
    <row r="78" spans="1:10" ht="21.95" customHeight="1">
      <c r="A78" s="20" t="str">
        <f>VLOOKUP(E78,Q3.SL!G:O,8,FALSE)</f>
        <v/>
      </c>
      <c r="B78" s="36" t="str">
        <f>IFERROR(VLOOKUP(E78,Rec.!B:H,4,FALSE),"")</f>
        <v/>
      </c>
      <c r="C78" s="36" t="str">
        <f>IFERROR(VLOOKUP(E78,Rec.!B:H,5,FALSE),"")</f>
        <v/>
      </c>
      <c r="D78" s="20" t="str">
        <f>IFERROR(VLOOKUP(E78,Rec.!B:H,6,FALSE),"")</f>
        <v/>
      </c>
      <c r="E78" s="20" t="str">
        <f>IFERROR(VLOOKUP(ROW()-8,Q3.SL!B:Q,6,FALSE),"")</f>
        <v/>
      </c>
      <c r="F78" s="20" t="str">
        <f>VLOOKUP(E78,Q3.SL!G:O,6,FALSE)</f>
        <v/>
      </c>
      <c r="G78" s="39" t="str">
        <f>IF(ROW()-8&gt;Inf.!$I$10,"",VLOOKUP(E78,Q3.SL!G:O,4,FALSE))</f>
        <v/>
      </c>
      <c r="H78" s="20" t="str">
        <f>IF(ROW()-8&gt;Inf.!$I$10,"",VLOOKUP(E78,Q3.SL!G:O,5,FALSE))</f>
        <v/>
      </c>
      <c r="I78" s="58"/>
      <c r="J78" t="str">
        <f t="shared" ca="1" si="1"/>
        <v/>
      </c>
    </row>
    <row r="79" spans="1:10" ht="21.95" customHeight="1">
      <c r="A79" s="20" t="str">
        <f>VLOOKUP(E79,Q3.SL!G:O,8,FALSE)</f>
        <v/>
      </c>
      <c r="B79" s="36" t="str">
        <f>IFERROR(VLOOKUP(E79,Rec.!B:H,4,FALSE),"")</f>
        <v/>
      </c>
      <c r="C79" s="36" t="str">
        <f>IFERROR(VLOOKUP(E79,Rec.!B:H,5,FALSE),"")</f>
        <v/>
      </c>
      <c r="D79" s="20" t="str">
        <f>IFERROR(VLOOKUP(E79,Rec.!B:H,6,FALSE),"")</f>
        <v/>
      </c>
      <c r="E79" s="20" t="str">
        <f>IFERROR(VLOOKUP(ROW()-8,Q3.SL!B:Q,6,FALSE),"")</f>
        <v/>
      </c>
      <c r="F79" s="20" t="str">
        <f>VLOOKUP(E79,Q3.SL!G:O,6,FALSE)</f>
        <v/>
      </c>
      <c r="G79" s="39" t="str">
        <f>IF(ROW()-8&gt;Inf.!$I$10,"",VLOOKUP(E79,Q3.SL!G:O,4,FALSE))</f>
        <v/>
      </c>
      <c r="H79" s="20" t="str">
        <f>IF(ROW()-8&gt;Inf.!$I$10,"",VLOOKUP(E79,Q3.SL!G:O,5,FALSE))</f>
        <v/>
      </c>
      <c r="I79" s="58"/>
      <c r="J79" t="str">
        <f t="shared" ca="1" si="1"/>
        <v/>
      </c>
    </row>
    <row r="80" spans="1:10" ht="21.95" customHeight="1">
      <c r="A80" s="20" t="str">
        <f>VLOOKUP(E80,Q3.SL!G:O,8,FALSE)</f>
        <v/>
      </c>
      <c r="B80" s="36" t="str">
        <f>IFERROR(VLOOKUP(E80,Rec.!B:H,4,FALSE),"")</f>
        <v/>
      </c>
      <c r="C80" s="36" t="str">
        <f>IFERROR(VLOOKUP(E80,Rec.!B:H,5,FALSE),"")</f>
        <v/>
      </c>
      <c r="D80" s="20" t="str">
        <f>IFERROR(VLOOKUP(E80,Rec.!B:H,6,FALSE),"")</f>
        <v/>
      </c>
      <c r="E80" s="20" t="str">
        <f>IFERROR(VLOOKUP(ROW()-8,Q3.SL!B:Q,6,FALSE),"")</f>
        <v/>
      </c>
      <c r="F80" s="20" t="str">
        <f>VLOOKUP(E80,Q3.SL!G:O,6,FALSE)</f>
        <v/>
      </c>
      <c r="G80" s="39" t="str">
        <f>IF(ROW()-8&gt;Inf.!$I$10,"",VLOOKUP(E80,Q3.SL!G:O,4,FALSE))</f>
        <v/>
      </c>
      <c r="H80" s="20" t="str">
        <f>IF(ROW()-8&gt;Inf.!$I$10,"",VLOOKUP(E80,Q3.SL!G:O,5,FALSE))</f>
        <v/>
      </c>
      <c r="I80" s="58"/>
      <c r="J80" t="str">
        <f t="shared" ca="1" si="1"/>
        <v/>
      </c>
    </row>
    <row r="81" spans="1:10" ht="21.95" customHeight="1">
      <c r="A81" s="20" t="str">
        <f>VLOOKUP(E81,Q3.SL!G:O,8,FALSE)</f>
        <v/>
      </c>
      <c r="B81" s="36" t="str">
        <f>IFERROR(VLOOKUP(E81,Rec.!B:H,4,FALSE),"")</f>
        <v/>
      </c>
      <c r="C81" s="36" t="str">
        <f>IFERROR(VLOOKUP(E81,Rec.!B:H,5,FALSE),"")</f>
        <v/>
      </c>
      <c r="D81" s="20" t="str">
        <f>IFERROR(VLOOKUP(E81,Rec.!B:H,6,FALSE),"")</f>
        <v/>
      </c>
      <c r="E81" s="20" t="str">
        <f>IFERROR(VLOOKUP(ROW()-8,Q3.SL!B:Q,6,FALSE),"")</f>
        <v/>
      </c>
      <c r="F81" s="20" t="str">
        <f>VLOOKUP(E81,Q3.SL!G:O,6,FALSE)</f>
        <v/>
      </c>
      <c r="G81" s="39" t="str">
        <f>IF(ROW()-8&gt;Inf.!$I$10,"",VLOOKUP(E81,Q3.SL!G:O,4,FALSE))</f>
        <v/>
      </c>
      <c r="H81" s="20" t="str">
        <f>IF(ROW()-8&gt;Inf.!$I$10,"",VLOOKUP(E81,Q3.SL!G:O,5,FALSE))</f>
        <v/>
      </c>
      <c r="I81" s="58"/>
      <c r="J81" t="str">
        <f t="shared" ca="1" si="1"/>
        <v/>
      </c>
    </row>
    <row r="82" spans="1:10" ht="21.95" customHeight="1">
      <c r="A82" s="20" t="str">
        <f>VLOOKUP(E82,Q3.SL!G:O,8,FALSE)</f>
        <v/>
      </c>
      <c r="B82" s="36" t="str">
        <f>IFERROR(VLOOKUP(E82,Rec.!B:H,4,FALSE),"")</f>
        <v/>
      </c>
      <c r="C82" s="36" t="str">
        <f>IFERROR(VLOOKUP(E82,Rec.!B:H,5,FALSE),"")</f>
        <v/>
      </c>
      <c r="D82" s="20" t="str">
        <f>IFERROR(VLOOKUP(E82,Rec.!B:H,6,FALSE),"")</f>
        <v/>
      </c>
      <c r="E82" s="20" t="str">
        <f>IFERROR(VLOOKUP(ROW()-8,Q3.SL!B:Q,6,FALSE),"")</f>
        <v/>
      </c>
      <c r="F82" s="20" t="str">
        <f>VLOOKUP(E82,Q3.SL!G:O,6,FALSE)</f>
        <v/>
      </c>
      <c r="G82" s="39" t="str">
        <f>IF(ROW()-8&gt;Inf.!$I$10,"",VLOOKUP(E82,Q3.SL!G:O,4,FALSE))</f>
        <v/>
      </c>
      <c r="H82" s="20" t="str">
        <f>IF(ROW()-8&gt;Inf.!$I$10,"",VLOOKUP(E82,Q3.SL!G:O,5,FALSE))</f>
        <v/>
      </c>
      <c r="I82" s="58"/>
      <c r="J82" t="str">
        <f t="shared" ca="1" si="1"/>
        <v/>
      </c>
    </row>
    <row r="83" spans="1:10" ht="21.95" customHeight="1">
      <c r="A83" s="20" t="str">
        <f>VLOOKUP(E83,Q3.SL!G:O,8,FALSE)</f>
        <v/>
      </c>
      <c r="B83" s="36" t="str">
        <f>IFERROR(VLOOKUP(E83,Rec.!B:H,4,FALSE),"")</f>
        <v/>
      </c>
      <c r="C83" s="36" t="str">
        <f>IFERROR(VLOOKUP(E83,Rec.!B:H,5,FALSE),"")</f>
        <v/>
      </c>
      <c r="D83" s="20" t="str">
        <f>IFERROR(VLOOKUP(E83,Rec.!B:H,6,FALSE),"")</f>
        <v/>
      </c>
      <c r="E83" s="20" t="str">
        <f>IFERROR(VLOOKUP(ROW()-8,Q3.SL!B:Q,6,FALSE),"")</f>
        <v/>
      </c>
      <c r="F83" s="20" t="str">
        <f>VLOOKUP(E83,Q3.SL!G:O,6,FALSE)</f>
        <v/>
      </c>
      <c r="G83" s="39" t="str">
        <f>IF(ROW()-8&gt;Inf.!$I$10,"",VLOOKUP(E83,Q3.SL!G:O,4,FALSE))</f>
        <v/>
      </c>
      <c r="H83" s="20" t="str">
        <f>IF(ROW()-8&gt;Inf.!$I$10,"",VLOOKUP(E83,Q3.SL!G:O,5,FALSE))</f>
        <v/>
      </c>
      <c r="I83" s="58"/>
      <c r="J83" t="str">
        <f t="shared" ca="1" si="1"/>
        <v/>
      </c>
    </row>
    <row r="84" spans="1:10" ht="21.95" customHeight="1">
      <c r="A84" s="20" t="str">
        <f>VLOOKUP(E84,Q3.SL!G:O,8,FALSE)</f>
        <v/>
      </c>
      <c r="B84" s="36" t="str">
        <f>IFERROR(VLOOKUP(E84,Rec.!B:H,4,FALSE),"")</f>
        <v/>
      </c>
      <c r="C84" s="36" t="str">
        <f>IFERROR(VLOOKUP(E84,Rec.!B:H,5,FALSE),"")</f>
        <v/>
      </c>
      <c r="D84" s="20" t="str">
        <f>IFERROR(VLOOKUP(E84,Rec.!B:H,6,FALSE),"")</f>
        <v/>
      </c>
      <c r="E84" s="20" t="str">
        <f>IFERROR(VLOOKUP(ROW()-8,Q3.SL!B:Q,6,FALSE),"")</f>
        <v/>
      </c>
      <c r="F84" s="20" t="str">
        <f>VLOOKUP(E84,Q3.SL!G:O,6,FALSE)</f>
        <v/>
      </c>
      <c r="G84" s="39" t="str">
        <f>IF(ROW()-8&gt;Inf.!$I$10,"",VLOOKUP(E84,Q3.SL!G:O,4,FALSE))</f>
        <v/>
      </c>
      <c r="H84" s="20" t="str">
        <f>IF(ROW()-8&gt;Inf.!$I$10,"",VLOOKUP(E84,Q3.SL!G:O,5,FALSE))</f>
        <v/>
      </c>
      <c r="I84" s="58"/>
      <c r="J84" t="str">
        <f t="shared" ca="1" si="1"/>
        <v/>
      </c>
    </row>
    <row r="85" spans="1:10" ht="21.95" customHeight="1">
      <c r="A85" s="20" t="str">
        <f>VLOOKUP(E85,Q3.SL!G:O,8,FALSE)</f>
        <v/>
      </c>
      <c r="B85" s="36" t="str">
        <f>IFERROR(VLOOKUP(E85,Rec.!B:H,4,FALSE),"")</f>
        <v/>
      </c>
      <c r="C85" s="36" t="str">
        <f>IFERROR(VLOOKUP(E85,Rec.!B:H,5,FALSE),"")</f>
        <v/>
      </c>
      <c r="D85" s="20" t="str">
        <f>IFERROR(VLOOKUP(E85,Rec.!B:H,6,FALSE),"")</f>
        <v/>
      </c>
      <c r="E85" s="20" t="str">
        <f>IFERROR(VLOOKUP(ROW()-8,Q3.SL!B:Q,6,FALSE),"")</f>
        <v/>
      </c>
      <c r="F85" s="20" t="str">
        <f>VLOOKUP(E85,Q3.SL!G:O,6,FALSE)</f>
        <v/>
      </c>
      <c r="G85" s="39" t="str">
        <f>IF(ROW()-8&gt;Inf.!$I$10,"",VLOOKUP(E85,Q3.SL!G:O,4,FALSE))</f>
        <v/>
      </c>
      <c r="H85" s="20" t="str">
        <f>IF(ROW()-8&gt;Inf.!$I$10,"",VLOOKUP(E85,Q3.SL!G:O,5,FALSE))</f>
        <v/>
      </c>
      <c r="I85" s="58"/>
      <c r="J85" t="str">
        <f t="shared" ca="1" si="1"/>
        <v/>
      </c>
    </row>
    <row r="86" spans="1:10" ht="21.95" customHeight="1">
      <c r="A86" s="20" t="str">
        <f>VLOOKUP(E86,Q3.SL!G:O,8,FALSE)</f>
        <v/>
      </c>
      <c r="B86" s="36" t="str">
        <f>IFERROR(VLOOKUP(E86,Rec.!B:H,4,FALSE),"")</f>
        <v/>
      </c>
      <c r="C86" s="36" t="str">
        <f>IFERROR(VLOOKUP(E86,Rec.!B:H,5,FALSE),"")</f>
        <v/>
      </c>
      <c r="D86" s="20" t="str">
        <f>IFERROR(VLOOKUP(E86,Rec.!B:H,6,FALSE),"")</f>
        <v/>
      </c>
      <c r="E86" s="20" t="str">
        <f>IFERROR(VLOOKUP(ROW()-8,Q3.SL!B:Q,6,FALSE),"")</f>
        <v/>
      </c>
      <c r="F86" s="20" t="str">
        <f>VLOOKUP(E86,Q3.SL!G:O,6,FALSE)</f>
        <v/>
      </c>
      <c r="G86" s="39" t="str">
        <f>IF(ROW()-8&gt;Inf.!$I$10,"",VLOOKUP(E86,Q3.SL!G:O,4,FALSE))</f>
        <v/>
      </c>
      <c r="H86" s="20" t="str">
        <f>IF(ROW()-8&gt;Inf.!$I$10,"",VLOOKUP(E86,Q3.SL!G:O,5,FALSE))</f>
        <v/>
      </c>
      <c r="I86" s="58"/>
      <c r="J86" t="str">
        <f t="shared" ca="1" si="1"/>
        <v/>
      </c>
    </row>
    <row r="87" spans="1:10" ht="21.95" customHeight="1">
      <c r="A87" s="20" t="str">
        <f>VLOOKUP(E87,Q3.SL!G:O,8,FALSE)</f>
        <v/>
      </c>
      <c r="B87" s="36" t="str">
        <f>IFERROR(VLOOKUP(E87,Rec.!B:H,4,FALSE),"")</f>
        <v/>
      </c>
      <c r="C87" s="36" t="str">
        <f>IFERROR(VLOOKUP(E87,Rec.!B:H,5,FALSE),"")</f>
        <v/>
      </c>
      <c r="D87" s="20" t="str">
        <f>IFERROR(VLOOKUP(E87,Rec.!B:H,6,FALSE),"")</f>
        <v/>
      </c>
      <c r="E87" s="20" t="str">
        <f>IFERROR(VLOOKUP(ROW()-8,Q3.SL!B:Q,6,FALSE),"")</f>
        <v/>
      </c>
      <c r="F87" s="20" t="str">
        <f>VLOOKUP(E87,Q3.SL!G:O,6,FALSE)</f>
        <v/>
      </c>
      <c r="G87" s="39" t="str">
        <f>IF(ROW()-8&gt;Inf.!$I$10,"",VLOOKUP(E87,Q3.SL!G:O,4,FALSE))</f>
        <v/>
      </c>
      <c r="H87" s="20" t="str">
        <f>IF(ROW()-8&gt;Inf.!$I$10,"",VLOOKUP(E87,Q3.SL!G:O,5,FALSE))</f>
        <v/>
      </c>
      <c r="I87" s="58"/>
      <c r="J87" t="str">
        <f t="shared" ca="1" si="1"/>
        <v/>
      </c>
    </row>
    <row r="88" spans="1:10" ht="21.95" customHeight="1">
      <c r="A88" s="20" t="str">
        <f>VLOOKUP(E88,Q3.SL!G:O,8,FALSE)</f>
        <v/>
      </c>
      <c r="B88" s="36" t="str">
        <f>IFERROR(VLOOKUP(E88,Rec.!B:H,4,FALSE),"")</f>
        <v/>
      </c>
      <c r="C88" s="36" t="str">
        <f>IFERROR(VLOOKUP(E88,Rec.!B:H,5,FALSE),"")</f>
        <v/>
      </c>
      <c r="D88" s="20" t="str">
        <f>IFERROR(VLOOKUP(E88,Rec.!B:H,6,FALSE),"")</f>
        <v/>
      </c>
      <c r="E88" s="20" t="str">
        <f>IFERROR(VLOOKUP(ROW()-8,Q3.SL!B:Q,6,FALSE),"")</f>
        <v/>
      </c>
      <c r="F88" s="20" t="str">
        <f>VLOOKUP(E88,Q3.SL!G:O,6,FALSE)</f>
        <v/>
      </c>
      <c r="G88" s="39" t="str">
        <f>IF(ROW()-8&gt;Inf.!$I$10,"",VLOOKUP(E88,Q3.SL!G:O,4,FALSE))</f>
        <v/>
      </c>
      <c r="H88" s="20" t="str">
        <f>IF(ROW()-8&gt;Inf.!$I$10,"",VLOOKUP(E88,Q3.SL!G:O,5,FALSE))</f>
        <v/>
      </c>
      <c r="I88" s="58"/>
      <c r="J88" t="str">
        <f t="shared" ca="1" si="1"/>
        <v/>
      </c>
    </row>
    <row r="89" spans="1:10" ht="21.95" customHeight="1">
      <c r="A89" s="20" t="str">
        <f>VLOOKUP(E89,Q3.SL!G:O,8,FALSE)</f>
        <v/>
      </c>
      <c r="B89" s="36" t="str">
        <f>IFERROR(VLOOKUP(E89,Rec.!B:H,4,FALSE),"")</f>
        <v/>
      </c>
      <c r="C89" s="36" t="str">
        <f>IFERROR(VLOOKUP(E89,Rec.!B:H,5,FALSE),"")</f>
        <v/>
      </c>
      <c r="D89" s="20" t="str">
        <f>IFERROR(VLOOKUP(E89,Rec.!B:H,6,FALSE),"")</f>
        <v/>
      </c>
      <c r="E89" s="20" t="str">
        <f>IFERROR(VLOOKUP(ROW()-8,Q3.SL!B:Q,6,FALSE),"")</f>
        <v/>
      </c>
      <c r="F89" s="20" t="str">
        <f>VLOOKUP(E89,Q3.SL!G:O,6,FALSE)</f>
        <v/>
      </c>
      <c r="G89" s="39" t="str">
        <f>IF(ROW()-8&gt;Inf.!$I$10,"",VLOOKUP(E89,Q3.SL!G:O,4,FALSE))</f>
        <v/>
      </c>
      <c r="H89" s="20" t="str">
        <f>IF(ROW()-8&gt;Inf.!$I$10,"",VLOOKUP(E89,Q3.SL!G:O,5,FALSE))</f>
        <v/>
      </c>
      <c r="I89" s="58"/>
      <c r="J89" t="str">
        <f t="shared" ca="1" si="1"/>
        <v/>
      </c>
    </row>
    <row r="90" spans="1:10" ht="21.95" customHeight="1">
      <c r="A90" s="20" t="str">
        <f>VLOOKUP(E90,Q3.SL!G:O,8,FALSE)</f>
        <v/>
      </c>
      <c r="B90" s="36" t="str">
        <f>IFERROR(VLOOKUP(E90,Rec.!B:H,4,FALSE),"")</f>
        <v/>
      </c>
      <c r="C90" s="36" t="str">
        <f>IFERROR(VLOOKUP(E90,Rec.!B:H,5,FALSE),"")</f>
        <v/>
      </c>
      <c r="D90" s="20" t="str">
        <f>IFERROR(VLOOKUP(E90,Rec.!B:H,6,FALSE),"")</f>
        <v/>
      </c>
      <c r="E90" s="20" t="str">
        <f>IFERROR(VLOOKUP(ROW()-8,Q3.SL!B:Q,6,FALSE),"")</f>
        <v/>
      </c>
      <c r="F90" s="20" t="str">
        <f>VLOOKUP(E90,Q3.SL!G:O,6,FALSE)</f>
        <v/>
      </c>
      <c r="G90" s="39" t="str">
        <f>IF(ROW()-8&gt;Inf.!$I$10,"",VLOOKUP(E90,Q3.SL!G:O,4,FALSE))</f>
        <v/>
      </c>
      <c r="H90" s="20" t="str">
        <f>IF(ROW()-8&gt;Inf.!$I$10,"",VLOOKUP(E90,Q3.SL!G:O,5,FALSE))</f>
        <v/>
      </c>
      <c r="I90" s="58"/>
      <c r="J90" t="str">
        <f t="shared" ca="1" si="1"/>
        <v/>
      </c>
    </row>
    <row r="91" spans="1:10" ht="21.95" customHeight="1">
      <c r="A91" s="20" t="str">
        <f>VLOOKUP(E91,Q3.SL!G:O,8,FALSE)</f>
        <v/>
      </c>
      <c r="B91" s="36" t="str">
        <f>IFERROR(VLOOKUP(E91,Rec.!B:H,4,FALSE),"")</f>
        <v/>
      </c>
      <c r="C91" s="36" t="str">
        <f>IFERROR(VLOOKUP(E91,Rec.!B:H,5,FALSE),"")</f>
        <v/>
      </c>
      <c r="D91" s="20" t="str">
        <f>IFERROR(VLOOKUP(E91,Rec.!B:H,6,FALSE),"")</f>
        <v/>
      </c>
      <c r="E91" s="20" t="str">
        <f>IFERROR(VLOOKUP(ROW()-8,Q3.SL!B:Q,6,FALSE),"")</f>
        <v/>
      </c>
      <c r="F91" s="20" t="str">
        <f>VLOOKUP(E91,Q3.SL!G:O,6,FALSE)</f>
        <v/>
      </c>
      <c r="G91" s="39" t="str">
        <f>IF(ROW()-8&gt;Inf.!$I$10,"",VLOOKUP(E91,Q3.SL!G:O,4,FALSE))</f>
        <v/>
      </c>
      <c r="H91" s="20" t="str">
        <f>IF(ROW()-8&gt;Inf.!$I$10,"",VLOOKUP(E91,Q3.SL!G:O,5,FALSE))</f>
        <v/>
      </c>
      <c r="I91" s="58"/>
      <c r="J91" t="str">
        <f t="shared" ca="1" si="1"/>
        <v/>
      </c>
    </row>
    <row r="92" spans="1:10" ht="21.95" customHeight="1">
      <c r="A92" s="20" t="str">
        <f>VLOOKUP(E92,Q3.SL!G:O,8,FALSE)</f>
        <v/>
      </c>
      <c r="B92" s="36" t="str">
        <f>IFERROR(VLOOKUP(E92,Rec.!B:H,4,FALSE),"")</f>
        <v/>
      </c>
      <c r="C92" s="36" t="str">
        <f>IFERROR(VLOOKUP(E92,Rec.!B:H,5,FALSE),"")</f>
        <v/>
      </c>
      <c r="D92" s="20" t="str">
        <f>IFERROR(VLOOKUP(E92,Rec.!B:H,6,FALSE),"")</f>
        <v/>
      </c>
      <c r="E92" s="20" t="str">
        <f>IFERROR(VLOOKUP(ROW()-8,Q3.SL!B:Q,6,FALSE),"")</f>
        <v/>
      </c>
      <c r="F92" s="20" t="str">
        <f>VLOOKUP(E92,Q3.SL!G:O,6,FALSE)</f>
        <v/>
      </c>
      <c r="G92" s="39" t="str">
        <f>IF(ROW()-8&gt;Inf.!$I$10,"",VLOOKUP(E92,Q3.SL!G:O,4,FALSE))</f>
        <v/>
      </c>
      <c r="H92" s="20" t="str">
        <f>IF(ROW()-8&gt;Inf.!$I$10,"",VLOOKUP(E92,Q3.SL!G:O,5,FALSE))</f>
        <v/>
      </c>
      <c r="I92" s="58"/>
      <c r="J92" t="str">
        <f t="shared" ca="1" si="1"/>
        <v/>
      </c>
    </row>
    <row r="93" spans="1:10" ht="21.95" customHeight="1">
      <c r="A93" s="20" t="str">
        <f>VLOOKUP(E93,Q3.SL!G:O,8,FALSE)</f>
        <v/>
      </c>
      <c r="B93" s="36" t="str">
        <f>IFERROR(VLOOKUP(E93,Rec.!B:H,4,FALSE),"")</f>
        <v/>
      </c>
      <c r="C93" s="36" t="str">
        <f>IFERROR(VLOOKUP(E93,Rec.!B:H,5,FALSE),"")</f>
        <v/>
      </c>
      <c r="D93" s="20" t="str">
        <f>IFERROR(VLOOKUP(E93,Rec.!B:H,6,FALSE),"")</f>
        <v/>
      </c>
      <c r="E93" s="20" t="str">
        <f>IFERROR(VLOOKUP(ROW()-8,Q3.SL!B:Q,6,FALSE),"")</f>
        <v/>
      </c>
      <c r="F93" s="20" t="str">
        <f>VLOOKUP(E93,Q3.SL!G:O,6,FALSE)</f>
        <v/>
      </c>
      <c r="G93" s="39" t="str">
        <f>IF(ROW()-8&gt;Inf.!$I$10,"",VLOOKUP(E93,Q3.SL!G:O,4,FALSE))</f>
        <v/>
      </c>
      <c r="H93" s="20" t="str">
        <f>IF(ROW()-8&gt;Inf.!$I$10,"",VLOOKUP(E93,Q3.SL!G:O,5,FALSE))</f>
        <v/>
      </c>
      <c r="I93" s="58"/>
      <c r="J93" t="str">
        <f t="shared" ca="1" si="1"/>
        <v/>
      </c>
    </row>
    <row r="94" spans="1:10" ht="21.95" customHeight="1">
      <c r="A94" s="20" t="str">
        <f>VLOOKUP(E94,Q3.SL!G:O,8,FALSE)</f>
        <v/>
      </c>
      <c r="B94" s="36" t="str">
        <f>IFERROR(VLOOKUP(E94,Rec.!B:H,4,FALSE),"")</f>
        <v/>
      </c>
      <c r="C94" s="36" t="str">
        <f>IFERROR(VLOOKUP(E94,Rec.!B:H,5,FALSE),"")</f>
        <v/>
      </c>
      <c r="D94" s="20" t="str">
        <f>IFERROR(VLOOKUP(E94,Rec.!B:H,6,FALSE),"")</f>
        <v/>
      </c>
      <c r="E94" s="20" t="str">
        <f>IFERROR(VLOOKUP(ROW()-8,Q3.SL!B:Q,6,FALSE),"")</f>
        <v/>
      </c>
      <c r="F94" s="20" t="str">
        <f>VLOOKUP(E94,Q3.SL!G:O,6,FALSE)</f>
        <v/>
      </c>
      <c r="G94" s="39" t="str">
        <f>IF(ROW()-8&gt;Inf.!$I$10,"",VLOOKUP(E94,Q3.SL!G:O,4,FALSE))</f>
        <v/>
      </c>
      <c r="H94" s="20" t="str">
        <f>IF(ROW()-8&gt;Inf.!$I$10,"",VLOOKUP(E94,Q3.SL!G:O,5,FALSE))</f>
        <v/>
      </c>
      <c r="I94" s="58"/>
      <c r="J94" t="str">
        <f t="shared" ca="1" si="1"/>
        <v/>
      </c>
    </row>
    <row r="95" spans="1:10" ht="21.95" customHeight="1">
      <c r="A95" s="20" t="str">
        <f>VLOOKUP(E95,Q3.SL!G:O,8,FALSE)</f>
        <v/>
      </c>
      <c r="B95" s="36" t="str">
        <f>IFERROR(VLOOKUP(E95,Rec.!B:H,4,FALSE),"")</f>
        <v/>
      </c>
      <c r="C95" s="36" t="str">
        <f>IFERROR(VLOOKUP(E95,Rec.!B:H,5,FALSE),"")</f>
        <v/>
      </c>
      <c r="D95" s="20" t="str">
        <f>IFERROR(VLOOKUP(E95,Rec.!B:H,6,FALSE),"")</f>
        <v/>
      </c>
      <c r="E95" s="20" t="str">
        <f>IFERROR(VLOOKUP(ROW()-8,Q3.SL!B:Q,6,FALSE),"")</f>
        <v/>
      </c>
      <c r="F95" s="20" t="str">
        <f>VLOOKUP(E95,Q3.SL!G:O,6,FALSE)</f>
        <v/>
      </c>
      <c r="G95" s="39" t="str">
        <f>IF(ROW()-8&gt;Inf.!$I$10,"",VLOOKUP(E95,Q3.SL!G:O,4,FALSE))</f>
        <v/>
      </c>
      <c r="H95" s="20" t="str">
        <f>IF(ROW()-8&gt;Inf.!$I$10,"",VLOOKUP(E95,Q3.SL!G:O,5,FALSE))</f>
        <v/>
      </c>
      <c r="I95" s="58"/>
      <c r="J95" t="str">
        <f t="shared" ca="1" si="1"/>
        <v/>
      </c>
    </row>
    <row r="96" spans="1:10" ht="21.95" customHeight="1">
      <c r="A96" s="20" t="str">
        <f>VLOOKUP(E96,Q3.SL!G:O,8,FALSE)</f>
        <v/>
      </c>
      <c r="B96" s="36" t="str">
        <f>IFERROR(VLOOKUP(E96,Rec.!B:H,4,FALSE),"")</f>
        <v/>
      </c>
      <c r="C96" s="36" t="str">
        <f>IFERROR(VLOOKUP(E96,Rec.!B:H,5,FALSE),"")</f>
        <v/>
      </c>
      <c r="D96" s="20" t="str">
        <f>IFERROR(VLOOKUP(E96,Rec.!B:H,6,FALSE),"")</f>
        <v/>
      </c>
      <c r="E96" s="20" t="str">
        <f>IFERROR(VLOOKUP(ROW()-8,Q3.SL!B:Q,6,FALSE),"")</f>
        <v/>
      </c>
      <c r="F96" s="20" t="str">
        <f>VLOOKUP(E96,Q3.SL!G:O,6,FALSE)</f>
        <v/>
      </c>
      <c r="G96" s="39" t="str">
        <f>IF(ROW()-8&gt;Inf.!$I$10,"",VLOOKUP(E96,Q3.SL!G:O,4,FALSE))</f>
        <v/>
      </c>
      <c r="H96" s="20" t="str">
        <f>IF(ROW()-8&gt;Inf.!$I$10,"",VLOOKUP(E96,Q3.SL!G:O,5,FALSE))</f>
        <v/>
      </c>
      <c r="I96" s="58"/>
      <c r="J96" t="str">
        <f t="shared" ca="1" si="1"/>
        <v/>
      </c>
    </row>
    <row r="97" spans="1:10" ht="21.95" customHeight="1">
      <c r="A97" s="20" t="str">
        <f>VLOOKUP(E97,Q3.SL!G:O,8,FALSE)</f>
        <v/>
      </c>
      <c r="B97" s="36" t="str">
        <f>IFERROR(VLOOKUP(E97,Rec.!B:H,4,FALSE),"")</f>
        <v/>
      </c>
      <c r="C97" s="36" t="str">
        <f>IFERROR(VLOOKUP(E97,Rec.!B:H,5,FALSE),"")</f>
        <v/>
      </c>
      <c r="D97" s="20" t="str">
        <f>IFERROR(VLOOKUP(E97,Rec.!B:H,6,FALSE),"")</f>
        <v/>
      </c>
      <c r="E97" s="20" t="str">
        <f>IFERROR(VLOOKUP(ROW()-8,Q3.SL!B:Q,6,FALSE),"")</f>
        <v/>
      </c>
      <c r="F97" s="20" t="str">
        <f>VLOOKUP(E97,Q3.SL!G:O,6,FALSE)</f>
        <v/>
      </c>
      <c r="G97" s="39" t="str">
        <f>IF(ROW()-8&gt;Inf.!$I$10,"",VLOOKUP(E97,Q3.SL!G:O,4,FALSE))</f>
        <v/>
      </c>
      <c r="H97" s="20" t="str">
        <f>IF(ROW()-8&gt;Inf.!$I$10,"",VLOOKUP(E97,Q3.SL!G:O,5,FALSE))</f>
        <v/>
      </c>
      <c r="I97" s="58"/>
      <c r="J97" t="str">
        <f t="shared" ca="1" si="1"/>
        <v/>
      </c>
    </row>
    <row r="98" spans="1:10" ht="21.95" customHeight="1">
      <c r="A98" s="20" t="str">
        <f>VLOOKUP(E98,Q3.SL!G:O,8,FALSE)</f>
        <v/>
      </c>
      <c r="B98" s="36" t="str">
        <f>IFERROR(VLOOKUP(E98,Rec.!B:H,4,FALSE),"")</f>
        <v/>
      </c>
      <c r="C98" s="36" t="str">
        <f>IFERROR(VLOOKUP(E98,Rec.!B:H,5,FALSE),"")</f>
        <v/>
      </c>
      <c r="D98" s="20" t="str">
        <f>IFERROR(VLOOKUP(E98,Rec.!B:H,6,FALSE),"")</f>
        <v/>
      </c>
      <c r="E98" s="20" t="str">
        <f>IFERROR(VLOOKUP(ROW()-8,Q3.SL!B:Q,6,FALSE),"")</f>
        <v/>
      </c>
      <c r="F98" s="20" t="str">
        <f>VLOOKUP(E98,Q3.SL!G:O,6,FALSE)</f>
        <v/>
      </c>
      <c r="G98" s="39" t="str">
        <f>IF(ROW()-8&gt;Inf.!$I$10,"",VLOOKUP(E98,Q3.SL!G:O,4,FALSE))</f>
        <v/>
      </c>
      <c r="H98" s="20" t="str">
        <f>IF(ROW()-8&gt;Inf.!$I$10,"",VLOOKUP(E98,Q3.SL!G:O,5,FALSE))</f>
        <v/>
      </c>
      <c r="I98" s="58"/>
      <c r="J98" t="str">
        <f t="shared" ca="1" si="1"/>
        <v/>
      </c>
    </row>
    <row r="99" spans="1:10" ht="21.95" customHeight="1">
      <c r="A99" s="20" t="str">
        <f>VLOOKUP(E99,Q3.SL!G:O,8,FALSE)</f>
        <v/>
      </c>
      <c r="B99" s="36" t="str">
        <f>IFERROR(VLOOKUP(E99,Rec.!B:H,4,FALSE),"")</f>
        <v/>
      </c>
      <c r="C99" s="36" t="str">
        <f>IFERROR(VLOOKUP(E99,Rec.!B:H,5,FALSE),"")</f>
        <v/>
      </c>
      <c r="D99" s="20" t="str">
        <f>IFERROR(VLOOKUP(E99,Rec.!B:H,6,FALSE),"")</f>
        <v/>
      </c>
      <c r="E99" s="20" t="str">
        <f>IFERROR(VLOOKUP(ROW()-8,Q3.SL!B:Q,6,FALSE),"")</f>
        <v/>
      </c>
      <c r="F99" s="20" t="str">
        <f>VLOOKUP(E99,Q3.SL!G:O,6,FALSE)</f>
        <v/>
      </c>
      <c r="G99" s="39" t="str">
        <f>IF(ROW()-8&gt;Inf.!$I$10,"",VLOOKUP(E99,Q3.SL!G:O,4,FALSE))</f>
        <v/>
      </c>
      <c r="H99" s="20" t="str">
        <f>IF(ROW()-8&gt;Inf.!$I$10,"",VLOOKUP(E99,Q3.SL!G:O,5,FALSE))</f>
        <v/>
      </c>
      <c r="I99" s="58"/>
      <c r="J99" t="str">
        <f t="shared" ca="1" si="1"/>
        <v/>
      </c>
    </row>
    <row r="100" spans="1:10" ht="21.95" customHeight="1">
      <c r="A100" s="20" t="str">
        <f>VLOOKUP(E100,Q3.SL!G:O,8,FALSE)</f>
        <v/>
      </c>
      <c r="B100" s="36" t="str">
        <f>IFERROR(VLOOKUP(E100,Rec.!B:H,4,FALSE),"")</f>
        <v/>
      </c>
      <c r="C100" s="36" t="str">
        <f>IFERROR(VLOOKUP(E100,Rec.!B:H,5,FALSE),"")</f>
        <v/>
      </c>
      <c r="D100" s="20" t="str">
        <f>IFERROR(VLOOKUP(E100,Rec.!B:H,6,FALSE),"")</f>
        <v/>
      </c>
      <c r="E100" s="20" t="str">
        <f>IFERROR(VLOOKUP(ROW()-8,Q3.SL!B:Q,6,FALSE),"")</f>
        <v/>
      </c>
      <c r="F100" s="20" t="str">
        <f>VLOOKUP(E100,Q3.SL!G:O,6,FALSE)</f>
        <v/>
      </c>
      <c r="G100" s="39" t="str">
        <f>IF(ROW()-8&gt;Inf.!$I$10,"",VLOOKUP(E100,Q3.SL!G:O,4,FALSE))</f>
        <v/>
      </c>
      <c r="H100" s="20" t="str">
        <f>IF(ROW()-8&gt;Inf.!$I$10,"",VLOOKUP(E100,Q3.SL!G:O,5,FALSE))</f>
        <v/>
      </c>
      <c r="I100" s="58"/>
      <c r="J100" t="str">
        <f t="shared" ca="1" si="1"/>
        <v/>
      </c>
    </row>
    <row r="101" spans="1:10" ht="21.95" customHeight="1">
      <c r="A101" s="20" t="str">
        <f>VLOOKUP(E101,Q3.SL!G:O,8,FALSE)</f>
        <v/>
      </c>
      <c r="B101" s="36" t="str">
        <f>IFERROR(VLOOKUP(E101,Rec.!B:H,4,FALSE),"")</f>
        <v/>
      </c>
      <c r="C101" s="36" t="str">
        <f>IFERROR(VLOOKUP(E101,Rec.!B:H,5,FALSE),"")</f>
        <v/>
      </c>
      <c r="D101" s="20" t="str">
        <f>IFERROR(VLOOKUP(E101,Rec.!B:H,6,FALSE),"")</f>
        <v/>
      </c>
      <c r="E101" s="20" t="str">
        <f>IFERROR(VLOOKUP(ROW()-8,Q3.SL!B:Q,6,FALSE),"")</f>
        <v/>
      </c>
      <c r="F101" s="20" t="str">
        <f>VLOOKUP(E101,Q3.SL!G:O,6,FALSE)</f>
        <v/>
      </c>
      <c r="G101" s="39" t="str">
        <f>IF(ROW()-8&gt;Inf.!$I$10,"",VLOOKUP(E101,Q3.SL!G:O,4,FALSE))</f>
        <v/>
      </c>
      <c r="H101" s="20" t="str">
        <f>IF(ROW()-8&gt;Inf.!$I$10,"",VLOOKUP(E101,Q3.SL!G:O,5,FALSE))</f>
        <v/>
      </c>
      <c r="I101" s="58"/>
      <c r="J101" t="str">
        <f t="shared" ca="1" si="1"/>
        <v/>
      </c>
    </row>
    <row r="102" spans="1:10" ht="21.95" customHeight="1">
      <c r="A102" s="20" t="str">
        <f>VLOOKUP(E102,Q3.SL!G:O,8,FALSE)</f>
        <v/>
      </c>
      <c r="B102" s="36" t="str">
        <f>IFERROR(VLOOKUP(E102,Rec.!B:H,4,FALSE),"")</f>
        <v/>
      </c>
      <c r="C102" s="36" t="str">
        <f>IFERROR(VLOOKUP(E102,Rec.!B:H,5,FALSE),"")</f>
        <v/>
      </c>
      <c r="D102" s="20" t="str">
        <f>IFERROR(VLOOKUP(E102,Rec.!B:H,6,FALSE),"")</f>
        <v/>
      </c>
      <c r="E102" s="20" t="str">
        <f>IFERROR(VLOOKUP(ROW()-8,Q3.SL!B:Q,6,FALSE),"")</f>
        <v/>
      </c>
      <c r="F102" s="20" t="str">
        <f>VLOOKUP(E102,Q3.SL!G:O,6,FALSE)</f>
        <v/>
      </c>
      <c r="G102" s="39" t="str">
        <f>IF(ROW()-8&gt;Inf.!$I$10,"",VLOOKUP(E102,Q3.SL!G:O,4,FALSE))</f>
        <v/>
      </c>
      <c r="H102" s="20" t="str">
        <f>IF(ROW()-8&gt;Inf.!$I$10,"",VLOOKUP(E102,Q3.SL!G:O,5,FALSE))</f>
        <v/>
      </c>
      <c r="I102" s="58"/>
      <c r="J102" t="str">
        <f t="shared" ca="1" si="1"/>
        <v/>
      </c>
    </row>
    <row r="103" spans="1:10" ht="21.95" customHeight="1">
      <c r="A103" s="20" t="str">
        <f>VLOOKUP(E103,Q3.SL!G:O,8,FALSE)</f>
        <v/>
      </c>
      <c r="B103" s="36" t="str">
        <f>IFERROR(VLOOKUP(E103,Rec.!B:H,4,FALSE),"")</f>
        <v/>
      </c>
      <c r="C103" s="36" t="str">
        <f>IFERROR(VLOOKUP(E103,Rec.!B:H,5,FALSE),"")</f>
        <v/>
      </c>
      <c r="D103" s="20" t="str">
        <f>IFERROR(VLOOKUP(E103,Rec.!B:H,6,FALSE),"")</f>
        <v/>
      </c>
      <c r="E103" s="20" t="str">
        <f>IFERROR(VLOOKUP(ROW()-8,Q3.SL!B:Q,6,FALSE),"")</f>
        <v/>
      </c>
      <c r="F103" s="20" t="str">
        <f>VLOOKUP(E103,Q3.SL!G:O,6,FALSE)</f>
        <v/>
      </c>
      <c r="G103" s="39" t="str">
        <f>IF(ROW()-8&gt;Inf.!$I$10,"",VLOOKUP(E103,Q3.SL!G:O,4,FALSE))</f>
        <v/>
      </c>
      <c r="H103" s="20" t="str">
        <f>IF(ROW()-8&gt;Inf.!$I$10,"",VLOOKUP(E103,Q3.SL!G:O,5,FALSE))</f>
        <v/>
      </c>
      <c r="I103" s="58"/>
      <c r="J103" t="str">
        <f t="shared" ca="1" si="1"/>
        <v/>
      </c>
    </row>
    <row r="104" spans="1:10" ht="21.95" customHeight="1">
      <c r="A104" s="20" t="str">
        <f>VLOOKUP(E104,Q3.SL!G:O,8,FALSE)</f>
        <v/>
      </c>
      <c r="B104" s="36" t="str">
        <f>IFERROR(VLOOKUP(E104,Rec.!B:H,4,FALSE),"")</f>
        <v/>
      </c>
      <c r="C104" s="36" t="str">
        <f>IFERROR(VLOOKUP(E104,Rec.!B:H,5,FALSE),"")</f>
        <v/>
      </c>
      <c r="D104" s="20" t="str">
        <f>IFERROR(VLOOKUP(E104,Rec.!B:H,6,FALSE),"")</f>
        <v/>
      </c>
      <c r="E104" s="20" t="str">
        <f>IFERROR(VLOOKUP(ROW()-8,Q3.SL!B:Q,6,FALSE),"")</f>
        <v/>
      </c>
      <c r="F104" s="20" t="str">
        <f>VLOOKUP(E104,Q3.SL!G:O,6,FALSE)</f>
        <v/>
      </c>
      <c r="G104" s="39" t="str">
        <f>IF(ROW()-8&gt;Inf.!$I$10,"",VLOOKUP(E104,Q3.SL!G:O,4,FALSE))</f>
        <v/>
      </c>
      <c r="H104" s="20" t="str">
        <f>IF(ROW()-8&gt;Inf.!$I$10,"",VLOOKUP(E104,Q3.SL!G:O,5,FALSE))</f>
        <v/>
      </c>
      <c r="I104" s="58"/>
      <c r="J104" t="str">
        <f t="shared" ca="1" si="1"/>
        <v/>
      </c>
    </row>
    <row r="105" spans="1:10" ht="21.95" customHeight="1">
      <c r="A105" s="20" t="str">
        <f>VLOOKUP(E105,Q3.SL!G:O,8,FALSE)</f>
        <v/>
      </c>
      <c r="B105" s="36" t="str">
        <f>IFERROR(VLOOKUP(E105,Rec.!B:H,4,FALSE),"")</f>
        <v/>
      </c>
      <c r="C105" s="36" t="str">
        <f>IFERROR(VLOOKUP(E105,Rec.!B:H,5,FALSE),"")</f>
        <v/>
      </c>
      <c r="D105" s="20" t="str">
        <f>IFERROR(VLOOKUP(E105,Rec.!B:H,6,FALSE),"")</f>
        <v/>
      </c>
      <c r="E105" s="20" t="str">
        <f>IFERROR(VLOOKUP(ROW()-8,Q3.SL!B:Q,6,FALSE),"")</f>
        <v/>
      </c>
      <c r="F105" s="20" t="str">
        <f>VLOOKUP(E105,Q3.SL!G:O,6,FALSE)</f>
        <v/>
      </c>
      <c r="G105" s="39" t="str">
        <f>IF(ROW()-8&gt;Inf.!$I$10,"",VLOOKUP(E105,Q3.SL!G:O,4,FALSE))</f>
        <v/>
      </c>
      <c r="H105" s="20" t="str">
        <f>IF(ROW()-8&gt;Inf.!$I$10,"",VLOOKUP(E105,Q3.SL!G:O,5,FALSE))</f>
        <v/>
      </c>
      <c r="I105" s="58"/>
      <c r="J105" t="str">
        <f t="shared" ca="1" si="1"/>
        <v/>
      </c>
    </row>
    <row r="106" spans="1:10" ht="21.95" customHeight="1">
      <c r="A106" s="20" t="str">
        <f>VLOOKUP(E106,Q3.SL!G:O,8,FALSE)</f>
        <v/>
      </c>
      <c r="B106" s="36" t="str">
        <f>IFERROR(VLOOKUP(E106,Rec.!B:H,4,FALSE),"")</f>
        <v/>
      </c>
      <c r="C106" s="36" t="str">
        <f>IFERROR(VLOOKUP(E106,Rec.!B:H,5,FALSE),"")</f>
        <v/>
      </c>
      <c r="D106" s="20" t="str">
        <f>IFERROR(VLOOKUP(E106,Rec.!B:H,6,FALSE),"")</f>
        <v/>
      </c>
      <c r="E106" s="20" t="str">
        <f>IFERROR(VLOOKUP(ROW()-8,Q3.SL!B:Q,6,FALSE),"")</f>
        <v/>
      </c>
      <c r="F106" s="20" t="str">
        <f>VLOOKUP(E106,Q3.SL!G:O,6,FALSE)</f>
        <v/>
      </c>
      <c r="G106" s="39" t="str">
        <f>IF(ROW()-8&gt;Inf.!$I$10,"",VLOOKUP(E106,Q3.SL!G:O,4,FALSE))</f>
        <v/>
      </c>
      <c r="H106" s="20" t="str">
        <f>IF(ROW()-8&gt;Inf.!$I$10,"",VLOOKUP(E106,Q3.SL!G:O,5,FALSE))</f>
        <v/>
      </c>
      <c r="I106" s="58"/>
      <c r="J106" t="str">
        <f t="shared" ca="1" si="1"/>
        <v/>
      </c>
    </row>
    <row r="107" spans="1:10" ht="21.95" customHeight="1">
      <c r="A107" s="20" t="str">
        <f>VLOOKUP(E107,Q3.SL!G:O,8,FALSE)</f>
        <v/>
      </c>
      <c r="B107" s="36" t="str">
        <f>IFERROR(VLOOKUP(E107,Rec.!B:H,4,FALSE),"")</f>
        <v/>
      </c>
      <c r="C107" s="36" t="str">
        <f>IFERROR(VLOOKUP(E107,Rec.!B:H,5,FALSE),"")</f>
        <v/>
      </c>
      <c r="D107" s="20" t="str">
        <f>IFERROR(VLOOKUP(E107,Rec.!B:H,6,FALSE),"")</f>
        <v/>
      </c>
      <c r="E107" s="20" t="str">
        <f>IFERROR(VLOOKUP(ROW()-8,Q3.SL!B:Q,6,FALSE),"")</f>
        <v/>
      </c>
      <c r="F107" s="20" t="str">
        <f>VLOOKUP(E107,Q3.SL!G:O,6,FALSE)</f>
        <v/>
      </c>
      <c r="G107" s="39" t="str">
        <f>IF(ROW()-8&gt;Inf.!$I$10,"",VLOOKUP(E107,Q3.SL!G:O,4,FALSE))</f>
        <v/>
      </c>
      <c r="H107" s="20" t="str">
        <f>IF(ROW()-8&gt;Inf.!$I$10,"",VLOOKUP(E107,Q3.SL!G:O,5,FALSE))</f>
        <v/>
      </c>
      <c r="I107" s="58"/>
      <c r="J107" t="str">
        <f t="shared" ca="1" si="1"/>
        <v/>
      </c>
    </row>
    <row r="108" spans="1:10" ht="21.95" customHeight="1">
      <c r="A108" s="20" t="str">
        <f>VLOOKUP(E108,Q3.SL!G:O,8,FALSE)</f>
        <v/>
      </c>
      <c r="B108" s="36" t="str">
        <f>IFERROR(VLOOKUP(E108,Rec.!B:H,4,FALSE),"")</f>
        <v/>
      </c>
      <c r="C108" s="36" t="str">
        <f>IFERROR(VLOOKUP(E108,Rec.!B:H,5,FALSE),"")</f>
        <v/>
      </c>
      <c r="D108" s="20" t="str">
        <f>IFERROR(VLOOKUP(E108,Rec.!B:H,6,FALSE),"")</f>
        <v/>
      </c>
      <c r="E108" s="20" t="str">
        <f>IFERROR(VLOOKUP(ROW()-8,Q3.SL!B:Q,6,FALSE),"")</f>
        <v/>
      </c>
      <c r="F108" s="20" t="str">
        <f>VLOOKUP(E108,Q3.SL!G:O,6,FALSE)</f>
        <v/>
      </c>
      <c r="G108" s="39" t="str">
        <f>IF(ROW()-8&gt;Inf.!$I$10,"",VLOOKUP(E108,Q3.SL!G:O,4,FALSE))</f>
        <v/>
      </c>
      <c r="H108" s="20" t="str">
        <f>IF(ROW()-8&gt;Inf.!$I$10,"",VLOOKUP(E108,Q3.SL!G:O,5,FALSE))</f>
        <v/>
      </c>
      <c r="I108" s="58"/>
      <c r="J108" t="str">
        <f t="shared" ca="1" si="1"/>
        <v/>
      </c>
    </row>
    <row r="109" spans="1:10" ht="21.95" customHeight="1">
      <c r="A109" s="20" t="str">
        <f>VLOOKUP(E109,Q3.SL!G:O,8,FALSE)</f>
        <v/>
      </c>
      <c r="B109" s="36" t="str">
        <f>IFERROR(VLOOKUP(E109,Rec.!B:H,4,FALSE),"")</f>
        <v/>
      </c>
      <c r="C109" s="36" t="str">
        <f>IFERROR(VLOOKUP(E109,Rec.!B:H,5,FALSE),"")</f>
        <v/>
      </c>
      <c r="D109" s="20" t="str">
        <f>IFERROR(VLOOKUP(E109,Rec.!B:H,6,FALSE),"")</f>
        <v/>
      </c>
      <c r="E109" s="20" t="str">
        <f>IFERROR(VLOOKUP(ROW()-8,Q3.SL!B:Q,6,FALSE),"")</f>
        <v/>
      </c>
      <c r="F109" s="20" t="str">
        <f>VLOOKUP(E109,Q3.SL!G:O,6,FALSE)</f>
        <v/>
      </c>
      <c r="G109" s="39" t="str">
        <f>IF(ROW()-8&gt;Inf.!$I$10,"",VLOOKUP(E109,Q3.SL!G:O,4,FALSE))</f>
        <v/>
      </c>
      <c r="H109" s="20" t="str">
        <f>IF(ROW()-8&gt;Inf.!$I$10,"",VLOOKUP(E109,Q3.SL!G:O,5,FALSE))</f>
        <v/>
      </c>
      <c r="I109" s="58"/>
      <c r="J109" t="str">
        <f t="shared" ca="1" si="1"/>
        <v/>
      </c>
    </row>
    <row r="110" spans="1:10" ht="21.95" customHeight="1">
      <c r="A110" s="20" t="str">
        <f>VLOOKUP(E110,Q3.SL!G:O,8,FALSE)</f>
        <v/>
      </c>
      <c r="B110" s="36" t="str">
        <f>IFERROR(VLOOKUP(E110,Rec.!B:H,4,FALSE),"")</f>
        <v/>
      </c>
      <c r="C110" s="36" t="str">
        <f>IFERROR(VLOOKUP(E110,Rec.!B:H,5,FALSE),"")</f>
        <v/>
      </c>
      <c r="D110" s="20" t="str">
        <f>IFERROR(VLOOKUP(E110,Rec.!B:H,6,FALSE),"")</f>
        <v/>
      </c>
      <c r="E110" s="20" t="str">
        <f>IFERROR(VLOOKUP(ROW()-8,Q3.SL!B:Q,6,FALSE),"")</f>
        <v/>
      </c>
      <c r="F110" s="20" t="str">
        <f>VLOOKUP(E110,Q3.SL!G:O,6,FALSE)</f>
        <v/>
      </c>
      <c r="G110" s="39" t="str">
        <f>IF(ROW()-8&gt;Inf.!$I$10,"",VLOOKUP(E110,Q3.SL!G:O,4,FALSE))</f>
        <v/>
      </c>
      <c r="H110" s="20" t="str">
        <f>IF(ROW()-8&gt;Inf.!$I$10,"",VLOOKUP(E110,Q3.SL!G:O,5,FALSE))</f>
        <v/>
      </c>
      <c r="I110" s="58"/>
      <c r="J110" t="str">
        <f t="shared" ca="1" si="1"/>
        <v/>
      </c>
    </row>
    <row r="111" spans="1:10" ht="21.95" customHeight="1">
      <c r="A111" s="20" t="str">
        <f>VLOOKUP(E111,Q3.SL!G:O,8,FALSE)</f>
        <v/>
      </c>
      <c r="B111" s="36" t="str">
        <f>IFERROR(VLOOKUP(E111,Rec.!B:H,4,FALSE),"")</f>
        <v/>
      </c>
      <c r="C111" s="36" t="str">
        <f>IFERROR(VLOOKUP(E111,Rec.!B:H,5,FALSE),"")</f>
        <v/>
      </c>
      <c r="D111" s="20" t="str">
        <f>IFERROR(VLOOKUP(E111,Rec.!B:H,6,FALSE),"")</f>
        <v/>
      </c>
      <c r="E111" s="20" t="str">
        <f>IFERROR(VLOOKUP(ROW()-8,Q3.SL!B:Q,6,FALSE),"")</f>
        <v/>
      </c>
      <c r="F111" s="20" t="str">
        <f>VLOOKUP(E111,Q3.SL!G:O,6,FALSE)</f>
        <v/>
      </c>
      <c r="G111" s="39" t="str">
        <f>IF(ROW()-8&gt;Inf.!$I$10,"",VLOOKUP(E111,Q3.SL!G:O,4,FALSE))</f>
        <v/>
      </c>
      <c r="H111" s="20" t="str">
        <f>IF(ROW()-8&gt;Inf.!$I$10,"",VLOOKUP(E111,Q3.SL!G:O,5,FALSE))</f>
        <v/>
      </c>
      <c r="I111" s="58"/>
      <c r="J111" t="str">
        <f t="shared" ca="1" si="1"/>
        <v/>
      </c>
    </row>
    <row r="112" spans="1:10" ht="21.95" customHeight="1">
      <c r="A112" s="20" t="str">
        <f>VLOOKUP(E112,Q3.SL!G:O,8,FALSE)</f>
        <v/>
      </c>
      <c r="B112" s="36" t="str">
        <f>IFERROR(VLOOKUP(E112,Rec.!B:H,4,FALSE),"")</f>
        <v/>
      </c>
      <c r="C112" s="36" t="str">
        <f>IFERROR(VLOOKUP(E112,Rec.!B:H,5,FALSE),"")</f>
        <v/>
      </c>
      <c r="D112" s="20" t="str">
        <f>IFERROR(VLOOKUP(E112,Rec.!B:H,6,FALSE),"")</f>
        <v/>
      </c>
      <c r="E112" s="20" t="str">
        <f>IFERROR(VLOOKUP(ROW()-8,Q3.SL!B:Q,6,FALSE),"")</f>
        <v/>
      </c>
      <c r="F112" s="20" t="str">
        <f>VLOOKUP(E112,Q3.SL!G:O,6,FALSE)</f>
        <v/>
      </c>
      <c r="G112" s="39" t="str">
        <f>IF(ROW()-8&gt;Inf.!$I$10,"",VLOOKUP(E112,Q3.SL!G:O,4,FALSE))</f>
        <v/>
      </c>
      <c r="H112" s="20" t="str">
        <f>IF(ROW()-8&gt;Inf.!$I$10,"",VLOOKUP(E112,Q3.SL!G:O,5,FALSE))</f>
        <v/>
      </c>
      <c r="I112" s="58"/>
      <c r="J112" t="str">
        <f t="shared" ca="1" si="1"/>
        <v/>
      </c>
    </row>
    <row r="113" spans="1:10" ht="21.95" customHeight="1">
      <c r="A113" s="20" t="str">
        <f>VLOOKUP(E113,Q3.SL!G:O,8,FALSE)</f>
        <v/>
      </c>
      <c r="B113" s="36" t="str">
        <f>IFERROR(VLOOKUP(E113,Rec.!B:H,4,FALSE),"")</f>
        <v/>
      </c>
      <c r="C113" s="36" t="str">
        <f>IFERROR(VLOOKUP(E113,Rec.!B:H,5,FALSE),"")</f>
        <v/>
      </c>
      <c r="D113" s="20" t="str">
        <f>IFERROR(VLOOKUP(E113,Rec.!B:H,6,FALSE),"")</f>
        <v/>
      </c>
      <c r="E113" s="20" t="str">
        <f>IFERROR(VLOOKUP(ROW()-8,Q3.SL!B:Q,6,FALSE),"")</f>
        <v/>
      </c>
      <c r="F113" s="20" t="str">
        <f>VLOOKUP(E113,Q3.SL!G:O,6,FALSE)</f>
        <v/>
      </c>
      <c r="G113" s="39" t="str">
        <f>IF(ROW()-8&gt;Inf.!$I$10,"",VLOOKUP(E113,Q3.SL!G:O,4,FALSE))</f>
        <v/>
      </c>
      <c r="H113" s="20" t="str">
        <f>IF(ROW()-8&gt;Inf.!$I$10,"",VLOOKUP(E113,Q3.SL!G:O,5,FALSE))</f>
        <v/>
      </c>
      <c r="I113" s="58"/>
      <c r="J113" t="str">
        <f t="shared" ca="1" si="1"/>
        <v/>
      </c>
    </row>
    <row r="114" spans="1:10" ht="21.95" customHeight="1">
      <c r="A114" s="20" t="str">
        <f>VLOOKUP(E114,Q3.SL!G:O,8,FALSE)</f>
        <v/>
      </c>
      <c r="B114" s="36" t="str">
        <f>IFERROR(VLOOKUP(E114,Rec.!B:H,4,FALSE),"")</f>
        <v/>
      </c>
      <c r="C114" s="36" t="str">
        <f>IFERROR(VLOOKUP(E114,Rec.!B:H,5,FALSE),"")</f>
        <v/>
      </c>
      <c r="D114" s="20" t="str">
        <f>IFERROR(VLOOKUP(E114,Rec.!B:H,6,FALSE),"")</f>
        <v/>
      </c>
      <c r="E114" s="20" t="str">
        <f>IFERROR(VLOOKUP(ROW()-8,Q3.SL!B:Q,6,FALSE),"")</f>
        <v/>
      </c>
      <c r="F114" s="20" t="str">
        <f>VLOOKUP(E114,Q3.SL!G:O,6,FALSE)</f>
        <v/>
      </c>
      <c r="G114" s="39" t="str">
        <f>IF(ROW()-8&gt;Inf.!$I$10,"",VLOOKUP(E114,Q3.SL!G:O,4,FALSE))</f>
        <v/>
      </c>
      <c r="H114" s="20" t="str">
        <f>IF(ROW()-8&gt;Inf.!$I$10,"",VLOOKUP(E114,Q3.SL!G:O,5,FALSE))</f>
        <v/>
      </c>
      <c r="I114" s="58"/>
      <c r="J114" t="str">
        <f t="shared" ca="1" si="1"/>
        <v/>
      </c>
    </row>
    <row r="115" spans="1:10" ht="21.95" customHeight="1">
      <c r="A115" s="20" t="str">
        <f>VLOOKUP(E115,Q3.SL!G:O,8,FALSE)</f>
        <v/>
      </c>
      <c r="B115" s="36" t="str">
        <f>IFERROR(VLOOKUP(E115,Rec.!B:H,4,FALSE),"")</f>
        <v/>
      </c>
      <c r="C115" s="36" t="str">
        <f>IFERROR(VLOOKUP(E115,Rec.!B:H,5,FALSE),"")</f>
        <v/>
      </c>
      <c r="D115" s="20" t="str">
        <f>IFERROR(VLOOKUP(E115,Rec.!B:H,6,FALSE),"")</f>
        <v/>
      </c>
      <c r="E115" s="20" t="str">
        <f>IFERROR(VLOOKUP(ROW()-8,Q3.SL!B:Q,6,FALSE),"")</f>
        <v/>
      </c>
      <c r="F115" s="20" t="str">
        <f>VLOOKUP(E115,Q3.SL!G:O,6,FALSE)</f>
        <v/>
      </c>
      <c r="G115" s="39" t="str">
        <f>IF(ROW()-8&gt;Inf.!$I$10,"",VLOOKUP(E115,Q3.SL!G:O,4,FALSE))</f>
        <v/>
      </c>
      <c r="H115" s="20" t="str">
        <f>IF(ROW()-8&gt;Inf.!$I$10,"",VLOOKUP(E115,Q3.SL!G:O,5,FALSE))</f>
        <v/>
      </c>
      <c r="I115" s="58"/>
      <c r="J115" t="str">
        <f t="shared" ca="1" si="1"/>
        <v/>
      </c>
    </row>
    <row r="116" spans="1:10" ht="21.95" customHeight="1">
      <c r="A116" s="20" t="str">
        <f>VLOOKUP(E116,Q3.SL!G:O,8,FALSE)</f>
        <v/>
      </c>
      <c r="B116" s="36" t="str">
        <f>IFERROR(VLOOKUP(E116,Rec.!B:H,4,FALSE),"")</f>
        <v/>
      </c>
      <c r="C116" s="36" t="str">
        <f>IFERROR(VLOOKUP(E116,Rec.!B:H,5,FALSE),"")</f>
        <v/>
      </c>
      <c r="D116" s="20" t="str">
        <f>IFERROR(VLOOKUP(E116,Rec.!B:H,6,FALSE),"")</f>
        <v/>
      </c>
      <c r="E116" s="20" t="str">
        <f>IFERROR(VLOOKUP(ROW()-8,Q3.SL!B:Q,6,FALSE),"")</f>
        <v/>
      </c>
      <c r="F116" s="20" t="str">
        <f>VLOOKUP(E116,Q3.SL!G:O,6,FALSE)</f>
        <v/>
      </c>
      <c r="G116" s="39" t="str">
        <f>IF(ROW()-8&gt;Inf.!$I$10,"",VLOOKUP(E116,Q3.SL!G:O,4,FALSE))</f>
        <v/>
      </c>
      <c r="H116" s="20" t="str">
        <f>IF(ROW()-8&gt;Inf.!$I$10,"",VLOOKUP(E116,Q3.SL!G:O,5,FALSE))</f>
        <v/>
      </c>
      <c r="I116" s="58"/>
      <c r="J116" t="str">
        <f t="shared" ca="1" si="1"/>
        <v/>
      </c>
    </row>
    <row r="117" spans="1:10" ht="21.95" customHeight="1">
      <c r="A117" s="20" t="str">
        <f>VLOOKUP(E117,Q3.SL!G:O,8,FALSE)</f>
        <v/>
      </c>
      <c r="B117" s="36" t="str">
        <f>IFERROR(VLOOKUP(E117,Rec.!B:H,4,FALSE),"")</f>
        <v/>
      </c>
      <c r="C117" s="36" t="str">
        <f>IFERROR(VLOOKUP(E117,Rec.!B:H,5,FALSE),"")</f>
        <v/>
      </c>
      <c r="D117" s="20" t="str">
        <f>IFERROR(VLOOKUP(E117,Rec.!B:H,6,FALSE),"")</f>
        <v/>
      </c>
      <c r="E117" s="20" t="str">
        <f>IFERROR(VLOOKUP(ROW()-8,Q3.SL!B:Q,6,FALSE),"")</f>
        <v/>
      </c>
      <c r="F117" s="20" t="str">
        <f>VLOOKUP(E117,Q3.SL!G:O,6,FALSE)</f>
        <v/>
      </c>
      <c r="G117" s="39" t="str">
        <f>IF(ROW()-8&gt;Inf.!$I$10,"",VLOOKUP(E117,Q3.SL!G:O,4,FALSE))</f>
        <v/>
      </c>
      <c r="H117" s="20" t="str">
        <f>IF(ROW()-8&gt;Inf.!$I$10,"",VLOOKUP(E117,Q3.SL!G:O,5,FALSE))</f>
        <v/>
      </c>
      <c r="I117" s="58"/>
      <c r="J117" t="str">
        <f t="shared" ca="1" si="1"/>
        <v/>
      </c>
    </row>
    <row r="118" spans="1:10" ht="21.95" customHeight="1">
      <c r="A118" s="20" t="str">
        <f>VLOOKUP(E118,Q3.SL!G:O,8,FALSE)</f>
        <v/>
      </c>
      <c r="B118" s="36" t="str">
        <f>IFERROR(VLOOKUP(E118,Rec.!B:H,4,FALSE),"")</f>
        <v/>
      </c>
      <c r="C118" s="36" t="str">
        <f>IFERROR(VLOOKUP(E118,Rec.!B:H,5,FALSE),"")</f>
        <v/>
      </c>
      <c r="D118" s="20" t="str">
        <f>IFERROR(VLOOKUP(E118,Rec.!B:H,6,FALSE),"")</f>
        <v/>
      </c>
      <c r="E118" s="20" t="str">
        <f>IFERROR(VLOOKUP(ROW()-8,Q3.SL!B:Q,6,FALSE),"")</f>
        <v/>
      </c>
      <c r="F118" s="20" t="str">
        <f>VLOOKUP(E118,Q3.SL!G:O,6,FALSE)</f>
        <v/>
      </c>
      <c r="G118" s="39" t="str">
        <f>IF(ROW()-8&gt;Inf.!$I$10,"",VLOOKUP(E118,Q3.SL!G:O,4,FALSE))</f>
        <v/>
      </c>
      <c r="H118" s="20" t="str">
        <f>IF(ROW()-8&gt;Inf.!$I$10,"",VLOOKUP(E118,Q3.SL!G:O,5,FALSE))</f>
        <v/>
      </c>
      <c r="I118" s="58"/>
      <c r="J118" t="str">
        <f t="shared" ca="1" si="1"/>
        <v/>
      </c>
    </row>
    <row r="119" spans="1:10" ht="21.95" customHeight="1">
      <c r="A119" s="20" t="str">
        <f>VLOOKUP(E119,Q3.SL!G:O,8,FALSE)</f>
        <v/>
      </c>
      <c r="B119" s="36" t="str">
        <f>IFERROR(VLOOKUP(E119,Rec.!B:H,4,FALSE),"")</f>
        <v/>
      </c>
      <c r="C119" s="36" t="str">
        <f>IFERROR(VLOOKUP(E119,Rec.!B:H,5,FALSE),"")</f>
        <v/>
      </c>
      <c r="D119" s="20" t="str">
        <f>IFERROR(VLOOKUP(E119,Rec.!B:H,6,FALSE),"")</f>
        <v/>
      </c>
      <c r="E119" s="20" t="str">
        <f>IFERROR(VLOOKUP(ROW()-8,Q3.SL!B:Q,6,FALSE),"")</f>
        <v/>
      </c>
      <c r="F119" s="20" t="str">
        <f>VLOOKUP(E119,Q3.SL!G:O,6,FALSE)</f>
        <v/>
      </c>
      <c r="G119" s="39" t="str">
        <f>IF(ROW()-8&gt;Inf.!$I$10,"",VLOOKUP(E119,Q3.SL!G:O,4,FALSE))</f>
        <v/>
      </c>
      <c r="H119" s="20" t="str">
        <f>IF(ROW()-8&gt;Inf.!$I$10,"",VLOOKUP(E119,Q3.SL!G:O,5,FALSE))</f>
        <v/>
      </c>
      <c r="I119" s="58"/>
      <c r="J119" t="str">
        <f t="shared" ca="1" si="1"/>
        <v/>
      </c>
    </row>
    <row r="120" spans="1:10" ht="21.95" customHeight="1">
      <c r="A120" s="20" t="str">
        <f>VLOOKUP(E120,Q3.SL!G:O,8,FALSE)</f>
        <v/>
      </c>
      <c r="B120" s="36" t="str">
        <f>IFERROR(VLOOKUP(E120,Rec.!B:H,4,FALSE),"")</f>
        <v/>
      </c>
      <c r="C120" s="36" t="str">
        <f>IFERROR(VLOOKUP(E120,Rec.!B:H,5,FALSE),"")</f>
        <v/>
      </c>
      <c r="D120" s="20" t="str">
        <f>IFERROR(VLOOKUP(E120,Rec.!B:H,6,FALSE),"")</f>
        <v/>
      </c>
      <c r="E120" s="20" t="str">
        <f>IFERROR(VLOOKUP(ROW()-8,Q3.SL!B:Q,6,FALSE),"")</f>
        <v/>
      </c>
      <c r="F120" s="20" t="str">
        <f>VLOOKUP(E120,Q3.SL!G:O,6,FALSE)</f>
        <v/>
      </c>
      <c r="G120" s="39" t="str">
        <f>IF(ROW()-8&gt;Inf.!$I$10,"",VLOOKUP(E120,Q3.SL!G:O,4,FALSE))</f>
        <v/>
      </c>
      <c r="H120" s="20" t="str">
        <f>IF(ROW()-8&gt;Inf.!$I$10,"",VLOOKUP(E120,Q3.SL!G:O,5,FALSE))</f>
        <v/>
      </c>
      <c r="I120" s="58"/>
      <c r="J120" t="str">
        <f t="shared" ca="1" si="1"/>
        <v/>
      </c>
    </row>
    <row r="121" spans="1:10" ht="21.95" customHeight="1">
      <c r="A121" s="20" t="str">
        <f>VLOOKUP(E121,Q3.SL!G:O,8,FALSE)</f>
        <v/>
      </c>
      <c r="B121" s="36" t="str">
        <f>IFERROR(VLOOKUP(E121,Rec.!B:H,4,FALSE),"")</f>
        <v/>
      </c>
      <c r="C121" s="36" t="str">
        <f>IFERROR(VLOOKUP(E121,Rec.!B:H,5,FALSE),"")</f>
        <v/>
      </c>
      <c r="D121" s="20" t="str">
        <f>IFERROR(VLOOKUP(E121,Rec.!B:H,6,FALSE),"")</f>
        <v/>
      </c>
      <c r="E121" s="20" t="str">
        <f>IFERROR(VLOOKUP(ROW()-8,Q3.SL!B:Q,6,FALSE),"")</f>
        <v/>
      </c>
      <c r="F121" s="20" t="str">
        <f>VLOOKUP(E121,Q3.SL!G:O,6,FALSE)</f>
        <v/>
      </c>
      <c r="G121" s="39" t="str">
        <f>IF(ROW()-8&gt;Inf.!$I$10,"",VLOOKUP(E121,Q3.SL!G:O,4,FALSE))</f>
        <v/>
      </c>
      <c r="H121" s="20" t="str">
        <f>IF(ROW()-8&gt;Inf.!$I$10,"",VLOOKUP(E121,Q3.SL!G:O,5,FALSE))</f>
        <v/>
      </c>
      <c r="I121" s="58"/>
      <c r="J121" t="str">
        <f t="shared" ca="1" si="1"/>
        <v/>
      </c>
    </row>
    <row r="122" spans="1:10" ht="21.95" customHeight="1">
      <c r="A122" s="20" t="str">
        <f>VLOOKUP(E122,Q3.SL!G:O,8,FALSE)</f>
        <v/>
      </c>
      <c r="B122" s="36" t="str">
        <f>IFERROR(VLOOKUP(E122,Rec.!B:H,4,FALSE),"")</f>
        <v/>
      </c>
      <c r="C122" s="36" t="str">
        <f>IFERROR(VLOOKUP(E122,Rec.!B:H,5,FALSE),"")</f>
        <v/>
      </c>
      <c r="D122" s="20" t="str">
        <f>IFERROR(VLOOKUP(E122,Rec.!B:H,6,FALSE),"")</f>
        <v/>
      </c>
      <c r="E122" s="20" t="str">
        <f>IFERROR(VLOOKUP(ROW()-8,Q3.SL!B:Q,6,FALSE),"")</f>
        <v/>
      </c>
      <c r="F122" s="20" t="str">
        <f>VLOOKUP(E122,Q3.SL!G:O,6,FALSE)</f>
        <v/>
      </c>
      <c r="G122" s="39" t="str">
        <f>IF(ROW()-8&gt;Inf.!$I$10,"",VLOOKUP(E122,Q3.SL!G:O,4,FALSE))</f>
        <v/>
      </c>
      <c r="H122" s="20" t="str">
        <f>IF(ROW()-8&gt;Inf.!$I$10,"",VLOOKUP(E122,Q3.SL!G:O,5,FALSE))</f>
        <v/>
      </c>
      <c r="I122" s="58"/>
      <c r="J122" t="str">
        <f t="shared" ca="1" si="1"/>
        <v/>
      </c>
    </row>
    <row r="123" spans="1:10" ht="21.95" customHeight="1">
      <c r="A123" s="20" t="str">
        <f>VLOOKUP(E123,Q3.SL!G:O,8,FALSE)</f>
        <v/>
      </c>
      <c r="B123" s="36" t="str">
        <f>IFERROR(VLOOKUP(E123,Rec.!B:H,4,FALSE),"")</f>
        <v/>
      </c>
      <c r="C123" s="36" t="str">
        <f>IFERROR(VLOOKUP(E123,Rec.!B:H,5,FALSE),"")</f>
        <v/>
      </c>
      <c r="D123" s="20" t="str">
        <f>IFERROR(VLOOKUP(E123,Rec.!B:H,6,FALSE),"")</f>
        <v/>
      </c>
      <c r="E123" s="20" t="str">
        <f>IFERROR(VLOOKUP(ROW()-8,Q3.SL!B:Q,6,FALSE),"")</f>
        <v/>
      </c>
      <c r="F123" s="20" t="str">
        <f>VLOOKUP(E123,Q3.SL!G:O,6,FALSE)</f>
        <v/>
      </c>
      <c r="G123" s="39" t="str">
        <f>IF(ROW()-8&gt;Inf.!$I$10,"",VLOOKUP(E123,Q3.SL!G:O,4,FALSE))</f>
        <v/>
      </c>
      <c r="H123" s="20" t="str">
        <f>IF(ROW()-8&gt;Inf.!$I$10,"",VLOOKUP(E123,Q3.SL!G:O,5,FALSE))</f>
        <v/>
      </c>
      <c r="I123" s="58"/>
      <c r="J123" t="str">
        <f t="shared" ca="1" si="1"/>
        <v/>
      </c>
    </row>
    <row r="124" spans="1:10" ht="21.95" customHeight="1">
      <c r="A124" s="20" t="str">
        <f>VLOOKUP(E124,Q3.SL!G:O,8,FALSE)</f>
        <v/>
      </c>
      <c r="B124" s="36" t="str">
        <f>IFERROR(VLOOKUP(E124,Rec.!B:H,4,FALSE),"")</f>
        <v/>
      </c>
      <c r="C124" s="36" t="str">
        <f>IFERROR(VLOOKUP(E124,Rec.!B:H,5,FALSE),"")</f>
        <v/>
      </c>
      <c r="D124" s="20" t="str">
        <f>IFERROR(VLOOKUP(E124,Rec.!B:H,6,FALSE),"")</f>
        <v/>
      </c>
      <c r="E124" s="20" t="str">
        <f>IFERROR(VLOOKUP(ROW()-8,Q3.SL!B:Q,6,FALSE),"")</f>
        <v/>
      </c>
      <c r="F124" s="20" t="str">
        <f>VLOOKUP(E124,Q3.SL!G:O,6,FALSE)</f>
        <v/>
      </c>
      <c r="G124" s="39" t="str">
        <f>IF(ROW()-8&gt;Inf.!$I$10,"",VLOOKUP(E124,Q3.SL!G:O,4,FALSE))</f>
        <v/>
      </c>
      <c r="H124" s="20" t="str">
        <f>IF(ROW()-8&gt;Inf.!$I$10,"",VLOOKUP(E124,Q3.SL!G:O,5,FALSE))</f>
        <v/>
      </c>
      <c r="I124" s="58"/>
      <c r="J124" t="str">
        <f t="shared" ca="1" si="1"/>
        <v/>
      </c>
    </row>
    <row r="125" spans="1:10" ht="21.95" customHeight="1">
      <c r="A125" s="20" t="str">
        <f>VLOOKUP(E125,Q3.SL!G:O,8,FALSE)</f>
        <v/>
      </c>
      <c r="B125" s="36" t="str">
        <f>IFERROR(VLOOKUP(E125,Rec.!B:H,4,FALSE),"")</f>
        <v/>
      </c>
      <c r="C125" s="36" t="str">
        <f>IFERROR(VLOOKUP(E125,Rec.!B:H,5,FALSE),"")</f>
        <v/>
      </c>
      <c r="D125" s="20" t="str">
        <f>IFERROR(VLOOKUP(E125,Rec.!B:H,6,FALSE),"")</f>
        <v/>
      </c>
      <c r="E125" s="20" t="str">
        <f>IFERROR(VLOOKUP(ROW()-8,Q3.SL!B:Q,6,FALSE),"")</f>
        <v/>
      </c>
      <c r="F125" s="20" t="str">
        <f>VLOOKUP(E125,Q3.SL!G:O,6,FALSE)</f>
        <v/>
      </c>
      <c r="G125" s="39" t="str">
        <f>IF(ROW()-8&gt;Inf.!$I$10,"",VLOOKUP(E125,Q3.SL!G:O,4,FALSE))</f>
        <v/>
      </c>
      <c r="H125" s="20" t="str">
        <f>IF(ROW()-8&gt;Inf.!$I$10,"",VLOOKUP(E125,Q3.SL!G:O,5,FALSE))</f>
        <v/>
      </c>
      <c r="I125" s="58"/>
      <c r="J125" t="str">
        <f t="shared" ca="1" si="1"/>
        <v/>
      </c>
    </row>
    <row r="126" spans="1:10" ht="21.95" customHeight="1">
      <c r="A126" s="20" t="str">
        <f>VLOOKUP(E126,Q3.SL!G:O,8,FALSE)</f>
        <v/>
      </c>
      <c r="B126" s="36" t="str">
        <f>IFERROR(VLOOKUP(E126,Rec.!B:H,4,FALSE),"")</f>
        <v/>
      </c>
      <c r="C126" s="36" t="str">
        <f>IFERROR(VLOOKUP(E126,Rec.!B:H,5,FALSE),"")</f>
        <v/>
      </c>
      <c r="D126" s="20" t="str">
        <f>IFERROR(VLOOKUP(E126,Rec.!B:H,6,FALSE),"")</f>
        <v/>
      </c>
      <c r="E126" s="20" t="str">
        <f>IFERROR(VLOOKUP(ROW()-8,Q3.SL!B:Q,6,FALSE),"")</f>
        <v/>
      </c>
      <c r="F126" s="20" t="str">
        <f>VLOOKUP(E126,Q3.SL!G:O,6,FALSE)</f>
        <v/>
      </c>
      <c r="G126" s="39" t="str">
        <f>IF(ROW()-8&gt;Inf.!$I$10,"",VLOOKUP(E126,Q3.SL!G:O,4,FALSE))</f>
        <v/>
      </c>
      <c r="H126" s="20" t="str">
        <f>IF(ROW()-8&gt;Inf.!$I$10,"",VLOOKUP(E126,Q3.SL!G:O,5,FALSE))</f>
        <v/>
      </c>
      <c r="I126" s="58"/>
      <c r="J126" t="str">
        <f t="shared" ca="1" si="1"/>
        <v/>
      </c>
    </row>
    <row r="127" spans="1:10" ht="21.95" customHeight="1">
      <c r="A127" s="20" t="str">
        <f>VLOOKUP(E127,Q3.SL!G:O,8,FALSE)</f>
        <v/>
      </c>
      <c r="B127" s="36" t="str">
        <f>IFERROR(VLOOKUP(E127,Rec.!B:H,4,FALSE),"")</f>
        <v/>
      </c>
      <c r="C127" s="36" t="str">
        <f>IFERROR(VLOOKUP(E127,Rec.!B:H,5,FALSE),"")</f>
        <v/>
      </c>
      <c r="D127" s="20" t="str">
        <f>IFERROR(VLOOKUP(E127,Rec.!B:H,6,FALSE),"")</f>
        <v/>
      </c>
      <c r="E127" s="20" t="str">
        <f>IFERROR(VLOOKUP(ROW()-8,Q3.SL!B:Q,6,FALSE),"")</f>
        <v/>
      </c>
      <c r="F127" s="20" t="str">
        <f>VLOOKUP(E127,Q3.SL!G:O,6,FALSE)</f>
        <v/>
      </c>
      <c r="G127" s="39" t="str">
        <f>IF(ROW()-8&gt;Inf.!$I$10,"",VLOOKUP(E127,Q3.SL!G:O,4,FALSE))</f>
        <v/>
      </c>
      <c r="H127" s="20" t="str">
        <f>IF(ROW()-8&gt;Inf.!$I$10,"",VLOOKUP(E127,Q3.SL!G:O,5,FALSE))</f>
        <v/>
      </c>
      <c r="I127" s="58"/>
      <c r="J127" t="str">
        <f t="shared" ca="1" si="1"/>
        <v/>
      </c>
    </row>
    <row r="128" spans="1:10" ht="21.95" customHeight="1">
      <c r="A128" s="20" t="str">
        <f>VLOOKUP(E128,Q3.SL!G:O,8,FALSE)</f>
        <v/>
      </c>
      <c r="B128" s="36" t="str">
        <f>IFERROR(VLOOKUP(E128,Rec.!B:H,4,FALSE),"")</f>
        <v/>
      </c>
      <c r="C128" s="36" t="str">
        <f>IFERROR(VLOOKUP(E128,Rec.!B:H,5,FALSE),"")</f>
        <v/>
      </c>
      <c r="D128" s="20" t="str">
        <f>IFERROR(VLOOKUP(E128,Rec.!B:H,6,FALSE),"")</f>
        <v/>
      </c>
      <c r="E128" s="20" t="str">
        <f>IFERROR(VLOOKUP(ROW()-8,Q3.SL!B:Q,6,FALSE),"")</f>
        <v/>
      </c>
      <c r="F128" s="20" t="str">
        <f>VLOOKUP(E128,Q3.SL!G:O,6,FALSE)</f>
        <v/>
      </c>
      <c r="G128" s="39" t="str">
        <f>IF(ROW()-8&gt;Inf.!$I$10,"",VLOOKUP(E128,Q3.SL!G:O,4,FALSE))</f>
        <v/>
      </c>
      <c r="H128" s="20" t="str">
        <f>IF(ROW()-8&gt;Inf.!$I$10,"",VLOOKUP(E128,Q3.SL!G:O,5,FALSE))</f>
        <v/>
      </c>
      <c r="I128" s="58"/>
      <c r="J128" t="str">
        <f t="shared" ca="1" si="1"/>
        <v/>
      </c>
    </row>
    <row r="129" spans="1:10" ht="21.95" customHeight="1">
      <c r="A129" s="20" t="str">
        <f>VLOOKUP(E129,Q3.SL!G:O,8,FALSE)</f>
        <v/>
      </c>
      <c r="B129" s="36" t="str">
        <f>IFERROR(VLOOKUP(E129,Rec.!B:H,4,FALSE),"")</f>
        <v/>
      </c>
      <c r="C129" s="36" t="str">
        <f>IFERROR(VLOOKUP(E129,Rec.!B:H,5,FALSE),"")</f>
        <v/>
      </c>
      <c r="D129" s="20" t="str">
        <f>IFERROR(VLOOKUP(E129,Rec.!B:H,6,FALSE),"")</f>
        <v/>
      </c>
      <c r="E129" s="20" t="str">
        <f>IFERROR(VLOOKUP(ROW()-8,Q3.SL!B:Q,6,FALSE),"")</f>
        <v/>
      </c>
      <c r="F129" s="20" t="str">
        <f>VLOOKUP(E129,Q3.SL!G:O,6,FALSE)</f>
        <v/>
      </c>
      <c r="G129" s="39" t="str">
        <f>IF(ROW()-8&gt;Inf.!$I$10,"",VLOOKUP(E129,Q3.SL!G:O,4,FALSE))</f>
        <v/>
      </c>
      <c r="H129" s="20" t="str">
        <f>IF(ROW()-8&gt;Inf.!$I$10,"",VLOOKUP(E129,Q3.SL!G:O,5,FALSE))</f>
        <v/>
      </c>
      <c r="I129" s="58"/>
      <c r="J129" t="str">
        <f t="shared" ca="1" si="1"/>
        <v/>
      </c>
    </row>
    <row r="130" spans="1:10" ht="21.95" customHeight="1">
      <c r="A130" s="20" t="str">
        <f>VLOOKUP(E130,Q3.SL!G:O,8,FALSE)</f>
        <v/>
      </c>
      <c r="B130" s="36" t="str">
        <f>IFERROR(VLOOKUP(E130,Rec.!B:H,4,FALSE),"")</f>
        <v/>
      </c>
      <c r="C130" s="36" t="str">
        <f>IFERROR(VLOOKUP(E130,Rec.!B:H,5,FALSE),"")</f>
        <v/>
      </c>
      <c r="D130" s="20" t="str">
        <f>IFERROR(VLOOKUP(E130,Rec.!B:H,6,FALSE),"")</f>
        <v/>
      </c>
      <c r="E130" s="20" t="str">
        <f>IFERROR(VLOOKUP(ROW()-8,Q3.SL!B:Q,6,FALSE),"")</f>
        <v/>
      </c>
      <c r="F130" s="20" t="str">
        <f>VLOOKUP(E130,Q3.SL!G:O,6,FALSE)</f>
        <v/>
      </c>
      <c r="G130" s="39" t="str">
        <f>IF(ROW()-8&gt;Inf.!$I$10,"",VLOOKUP(E130,Q3.SL!G:O,4,FALSE))</f>
        <v/>
      </c>
      <c r="H130" s="20" t="str">
        <f>IF(ROW()-8&gt;Inf.!$I$10,"",VLOOKUP(E130,Q3.SL!G:O,5,FALSE))</f>
        <v/>
      </c>
      <c r="I130" s="58"/>
      <c r="J130" t="str">
        <f t="shared" ca="1" si="1"/>
        <v/>
      </c>
    </row>
    <row r="131" spans="1:10" ht="21.95" customHeight="1">
      <c r="A131" s="20" t="str">
        <f>VLOOKUP(E131,Q3.SL!G:O,8,FALSE)</f>
        <v/>
      </c>
      <c r="B131" s="36" t="str">
        <f>IFERROR(VLOOKUP(E131,Rec.!B:H,4,FALSE),"")</f>
        <v/>
      </c>
      <c r="C131" s="36" t="str">
        <f>IFERROR(VLOOKUP(E131,Rec.!B:H,5,FALSE),"")</f>
        <v/>
      </c>
      <c r="D131" s="20" t="str">
        <f>IFERROR(VLOOKUP(E131,Rec.!B:H,6,FALSE),"")</f>
        <v/>
      </c>
      <c r="E131" s="20" t="str">
        <f>IFERROR(VLOOKUP(ROW()-8,Q3.SL!B:Q,6,FALSE),"")</f>
        <v/>
      </c>
      <c r="F131" s="20" t="str">
        <f>VLOOKUP(E131,Q3.SL!G:O,6,FALSE)</f>
        <v/>
      </c>
      <c r="G131" s="39" t="str">
        <f>IF(ROW()-8&gt;Inf.!$I$10,"",VLOOKUP(E131,Q3.SL!G:O,4,FALSE))</f>
        <v/>
      </c>
      <c r="H131" s="20" t="str">
        <f>IF(ROW()-8&gt;Inf.!$I$10,"",VLOOKUP(E131,Q3.SL!G:O,5,FALSE))</f>
        <v/>
      </c>
      <c r="I131" s="58"/>
      <c r="J131" t="str">
        <f t="shared" ca="1" si="1"/>
        <v/>
      </c>
    </row>
    <row r="132" spans="1:10" ht="21.95" customHeight="1">
      <c r="A132" s="20" t="str">
        <f>VLOOKUP(E132,Q3.SL!G:O,8,FALSE)</f>
        <v/>
      </c>
      <c r="B132" s="36" t="str">
        <f>IFERROR(VLOOKUP(E132,Rec.!B:H,4,FALSE),"")</f>
        <v/>
      </c>
      <c r="C132" s="36" t="str">
        <f>IFERROR(VLOOKUP(E132,Rec.!B:H,5,FALSE),"")</f>
        <v/>
      </c>
      <c r="D132" s="20" t="str">
        <f>IFERROR(VLOOKUP(E132,Rec.!B:H,6,FALSE),"")</f>
        <v/>
      </c>
      <c r="E132" s="20" t="str">
        <f>IFERROR(VLOOKUP(ROW()-8,Q3.SL!B:Q,6,FALSE),"")</f>
        <v/>
      </c>
      <c r="F132" s="20" t="str">
        <f>VLOOKUP(E132,Q3.SL!G:O,6,FALSE)</f>
        <v/>
      </c>
      <c r="G132" s="39" t="str">
        <f>IF(ROW()-8&gt;Inf.!$I$10,"",VLOOKUP(E132,Q3.SL!G:O,4,FALSE))</f>
        <v/>
      </c>
      <c r="H132" s="20" t="str">
        <f>IF(ROW()-8&gt;Inf.!$I$10,"",VLOOKUP(E132,Q3.SL!G:O,5,FALSE))</f>
        <v/>
      </c>
      <c r="I132" s="58"/>
      <c r="J132" t="str">
        <f t="shared" ca="1" si="1"/>
        <v/>
      </c>
    </row>
    <row r="133" spans="1:10" ht="21.95" customHeight="1">
      <c r="A133" s="20" t="str">
        <f>VLOOKUP(E133,Q3.SL!G:O,8,FALSE)</f>
        <v/>
      </c>
      <c r="B133" s="36" t="str">
        <f>IFERROR(VLOOKUP(E133,Rec.!B:H,4,FALSE),"")</f>
        <v/>
      </c>
      <c r="C133" s="36" t="str">
        <f>IFERROR(VLOOKUP(E133,Rec.!B:H,5,FALSE),"")</f>
        <v/>
      </c>
      <c r="D133" s="20" t="str">
        <f>IFERROR(VLOOKUP(E133,Rec.!B:H,6,FALSE),"")</f>
        <v/>
      </c>
      <c r="E133" s="20" t="str">
        <f>IFERROR(VLOOKUP(ROW()-8,Q3.SL!B:Q,6,FALSE),"")</f>
        <v/>
      </c>
      <c r="F133" s="20" t="str">
        <f>VLOOKUP(E133,Q3.SL!G:O,6,FALSE)</f>
        <v/>
      </c>
      <c r="G133" s="39" t="str">
        <f>IF(ROW()-8&gt;Inf.!$I$10,"",VLOOKUP(E133,Q3.SL!G:O,4,FALSE))</f>
        <v/>
      </c>
      <c r="H133" s="20" t="str">
        <f>IF(ROW()-8&gt;Inf.!$I$10,"",VLOOKUP(E133,Q3.SL!G:O,5,FALSE))</f>
        <v/>
      </c>
      <c r="I133" s="58"/>
      <c r="J133" t="str">
        <f t="shared" ca="1" si="1"/>
        <v/>
      </c>
    </row>
    <row r="134" spans="1:10" ht="21.95" customHeight="1">
      <c r="A134" s="20" t="str">
        <f>VLOOKUP(E134,Q3.SL!G:O,8,FALSE)</f>
        <v/>
      </c>
      <c r="B134" s="36" t="str">
        <f>IFERROR(VLOOKUP(E134,Rec.!B:H,4,FALSE),"")</f>
        <v/>
      </c>
      <c r="C134" s="36" t="str">
        <f>IFERROR(VLOOKUP(E134,Rec.!B:H,5,FALSE),"")</f>
        <v/>
      </c>
      <c r="D134" s="20" t="str">
        <f>IFERROR(VLOOKUP(E134,Rec.!B:H,6,FALSE),"")</f>
        <v/>
      </c>
      <c r="E134" s="20" t="str">
        <f>IFERROR(VLOOKUP(ROW()-8,Q3.SL!B:Q,6,FALSE),"")</f>
        <v/>
      </c>
      <c r="F134" s="20" t="str">
        <f>VLOOKUP(E134,Q3.SL!G:O,6,FALSE)</f>
        <v/>
      </c>
      <c r="G134" s="39" t="str">
        <f>IF(ROW()-8&gt;Inf.!$I$10,"",VLOOKUP(E134,Q3.SL!G:O,4,FALSE))</f>
        <v/>
      </c>
      <c r="H134" s="20" t="str">
        <f>IF(ROW()-8&gt;Inf.!$I$10,"",VLOOKUP(E134,Q3.SL!G:O,5,FALSE))</f>
        <v/>
      </c>
      <c r="I134" s="58"/>
      <c r="J134" t="str">
        <f t="shared" ca="1" si="1"/>
        <v/>
      </c>
    </row>
    <row r="135" spans="1:10" ht="21.95" customHeight="1">
      <c r="A135" s="20" t="str">
        <f>VLOOKUP(E135,Q3.SL!G:O,8,FALSE)</f>
        <v/>
      </c>
      <c r="B135" s="36" t="str">
        <f>IFERROR(VLOOKUP(E135,Rec.!B:H,4,FALSE),"")</f>
        <v/>
      </c>
      <c r="C135" s="36" t="str">
        <f>IFERROR(VLOOKUP(E135,Rec.!B:H,5,FALSE),"")</f>
        <v/>
      </c>
      <c r="D135" s="20" t="str">
        <f>IFERROR(VLOOKUP(E135,Rec.!B:H,6,FALSE),"")</f>
        <v/>
      </c>
      <c r="E135" s="20" t="str">
        <f>IFERROR(VLOOKUP(ROW()-8,Q3.SL!B:Q,6,FALSE),"")</f>
        <v/>
      </c>
      <c r="F135" s="20" t="str">
        <f>VLOOKUP(E135,Q3.SL!G:O,6,FALSE)</f>
        <v/>
      </c>
      <c r="G135" s="39" t="str">
        <f>IF(ROW()-8&gt;Inf.!$I$10,"",VLOOKUP(E135,Q3.SL!G:O,4,FALSE))</f>
        <v/>
      </c>
      <c r="H135" s="20" t="str">
        <f>IF(ROW()-8&gt;Inf.!$I$10,"",VLOOKUP(E135,Q3.SL!G:O,5,FALSE))</f>
        <v/>
      </c>
      <c r="I135" s="58"/>
      <c r="J135" t="str">
        <f t="shared" ca="1" si="1"/>
        <v/>
      </c>
    </row>
    <row r="136" spans="1:10" ht="21.95" customHeight="1">
      <c r="A136" s="20" t="str">
        <f>VLOOKUP(E136,Q3.SL!G:O,8,FALSE)</f>
        <v/>
      </c>
      <c r="B136" s="36" t="str">
        <f>IFERROR(VLOOKUP(E136,Rec.!B:H,4,FALSE),"")</f>
        <v/>
      </c>
      <c r="C136" s="36" t="str">
        <f>IFERROR(VLOOKUP(E136,Rec.!B:H,5,FALSE),"")</f>
        <v/>
      </c>
      <c r="D136" s="20" t="str">
        <f>IFERROR(VLOOKUP(E136,Rec.!B:H,6,FALSE),"")</f>
        <v/>
      </c>
      <c r="E136" s="20" t="str">
        <f>IFERROR(VLOOKUP(ROW()-8,Q3.SL!B:Q,6,FALSE),"")</f>
        <v/>
      </c>
      <c r="F136" s="20" t="str">
        <f>VLOOKUP(E136,Q3.SL!G:O,6,FALSE)</f>
        <v/>
      </c>
      <c r="G136" s="39" t="str">
        <f>IF(ROW()-8&gt;Inf.!$I$10,"",VLOOKUP(E136,Q3.SL!G:O,4,FALSE))</f>
        <v/>
      </c>
      <c r="H136" s="20" t="str">
        <f>IF(ROW()-8&gt;Inf.!$I$10,"",VLOOKUP(E136,Q3.SL!G:O,5,FALSE))</f>
        <v/>
      </c>
      <c r="I136" s="58"/>
      <c r="J136" t="str">
        <f t="shared" ca="1" si="1"/>
        <v/>
      </c>
    </row>
    <row r="137" spans="1:10" ht="21.95" customHeight="1">
      <c r="A137" s="20" t="str">
        <f>VLOOKUP(E137,Q3.SL!G:O,8,FALSE)</f>
        <v/>
      </c>
      <c r="B137" s="36" t="str">
        <f>IFERROR(VLOOKUP(E137,Rec.!B:H,4,FALSE),"")</f>
        <v/>
      </c>
      <c r="C137" s="36" t="str">
        <f>IFERROR(VLOOKUP(E137,Rec.!B:H,5,FALSE),"")</f>
        <v/>
      </c>
      <c r="D137" s="20" t="str">
        <f>IFERROR(VLOOKUP(E137,Rec.!B:H,6,FALSE),"")</f>
        <v/>
      </c>
      <c r="E137" s="20" t="str">
        <f>IFERROR(VLOOKUP(ROW()-8,Q3.SL!B:Q,6,FALSE),"")</f>
        <v/>
      </c>
      <c r="F137" s="20" t="str">
        <f>VLOOKUP(E137,Q3.SL!G:O,6,FALSE)</f>
        <v/>
      </c>
      <c r="G137" s="39" t="str">
        <f>IF(ROW()-8&gt;Inf.!$I$10,"",VLOOKUP(E137,Q3.SL!G:O,4,FALSE))</f>
        <v/>
      </c>
      <c r="H137" s="20" t="str">
        <f>IF(ROW()-8&gt;Inf.!$I$10,"",VLOOKUP(E137,Q3.SL!G:O,5,FALSE))</f>
        <v/>
      </c>
      <c r="I137" s="58"/>
      <c r="J137" t="str">
        <f t="shared" ref="J137:J200" ca="1" si="2">IFERROR(_xlfn.RANK.AVG(A137,A:A,1),"")</f>
        <v/>
      </c>
    </row>
    <row r="138" spans="1:10" ht="21.95" customHeight="1">
      <c r="A138" s="20" t="str">
        <f>VLOOKUP(E138,Q3.SL!G:O,8,FALSE)</f>
        <v/>
      </c>
      <c r="B138" s="36" t="str">
        <f>IFERROR(VLOOKUP(E138,Rec.!B:H,4,FALSE),"")</f>
        <v/>
      </c>
      <c r="C138" s="36" t="str">
        <f>IFERROR(VLOOKUP(E138,Rec.!B:H,5,FALSE),"")</f>
        <v/>
      </c>
      <c r="D138" s="20" t="str">
        <f>IFERROR(VLOOKUP(E138,Rec.!B:H,6,FALSE),"")</f>
        <v/>
      </c>
      <c r="E138" s="20" t="str">
        <f>IFERROR(VLOOKUP(ROW()-8,Q3.SL!B:Q,6,FALSE),"")</f>
        <v/>
      </c>
      <c r="F138" s="20" t="str">
        <f>VLOOKUP(E138,Q3.SL!G:O,6,FALSE)</f>
        <v/>
      </c>
      <c r="G138" s="39" t="str">
        <f>IF(ROW()-8&gt;Inf.!$I$10,"",VLOOKUP(E138,Q3.SL!G:O,4,FALSE))</f>
        <v/>
      </c>
      <c r="H138" s="20" t="str">
        <f>IF(ROW()-8&gt;Inf.!$I$10,"",VLOOKUP(E138,Q3.SL!G:O,5,FALSE))</f>
        <v/>
      </c>
      <c r="I138" s="58"/>
      <c r="J138" t="str">
        <f t="shared" ca="1" si="2"/>
        <v/>
      </c>
    </row>
    <row r="139" spans="1:10" ht="21.95" customHeight="1">
      <c r="A139" s="20" t="str">
        <f>VLOOKUP(E139,Q3.SL!G:O,8,FALSE)</f>
        <v/>
      </c>
      <c r="B139" s="36" t="str">
        <f>IFERROR(VLOOKUP(E139,Rec.!B:H,4,FALSE),"")</f>
        <v/>
      </c>
      <c r="C139" s="36" t="str">
        <f>IFERROR(VLOOKUP(E139,Rec.!B:H,5,FALSE),"")</f>
        <v/>
      </c>
      <c r="D139" s="20" t="str">
        <f>IFERROR(VLOOKUP(E139,Rec.!B:H,6,FALSE),"")</f>
        <v/>
      </c>
      <c r="E139" s="20" t="str">
        <f>IFERROR(VLOOKUP(ROW()-8,Q3.SL!B:Q,6,FALSE),"")</f>
        <v/>
      </c>
      <c r="F139" s="20" t="str">
        <f>VLOOKUP(E139,Q3.SL!G:O,6,FALSE)</f>
        <v/>
      </c>
      <c r="G139" s="39" t="str">
        <f>IF(ROW()-8&gt;Inf.!$I$10,"",VLOOKUP(E139,Q3.SL!G:O,4,FALSE))</f>
        <v/>
      </c>
      <c r="H139" s="20" t="str">
        <f>IF(ROW()-8&gt;Inf.!$I$10,"",VLOOKUP(E139,Q3.SL!G:O,5,FALSE))</f>
        <v/>
      </c>
      <c r="I139" s="58"/>
      <c r="J139" t="str">
        <f t="shared" ca="1" si="2"/>
        <v/>
      </c>
    </row>
    <row r="140" spans="1:10" ht="21.95" customHeight="1">
      <c r="A140" s="20" t="str">
        <f>VLOOKUP(E140,Q3.SL!G:O,8,FALSE)</f>
        <v/>
      </c>
      <c r="B140" s="36" t="str">
        <f>IFERROR(VLOOKUP(E140,Rec.!B:H,4,FALSE),"")</f>
        <v/>
      </c>
      <c r="C140" s="36" t="str">
        <f>IFERROR(VLOOKUP(E140,Rec.!B:H,5,FALSE),"")</f>
        <v/>
      </c>
      <c r="D140" s="20" t="str">
        <f>IFERROR(VLOOKUP(E140,Rec.!B:H,6,FALSE),"")</f>
        <v/>
      </c>
      <c r="E140" s="20" t="str">
        <f>IFERROR(VLOOKUP(ROW()-8,Q3.SL!B:Q,6,FALSE),"")</f>
        <v/>
      </c>
      <c r="F140" s="20" t="str">
        <f>VLOOKUP(E140,Q3.SL!G:O,6,FALSE)</f>
        <v/>
      </c>
      <c r="G140" s="39" t="str">
        <f>IF(ROW()-8&gt;Inf.!$I$10,"",VLOOKUP(E140,Q3.SL!G:O,4,FALSE))</f>
        <v/>
      </c>
      <c r="H140" s="20" t="str">
        <f>IF(ROW()-8&gt;Inf.!$I$10,"",VLOOKUP(E140,Q3.SL!G:O,5,FALSE))</f>
        <v/>
      </c>
      <c r="I140" s="58"/>
      <c r="J140" t="str">
        <f t="shared" ca="1" si="2"/>
        <v/>
      </c>
    </row>
    <row r="141" spans="1:10" ht="21.95" customHeight="1">
      <c r="A141" s="20" t="str">
        <f>VLOOKUP(E141,Q3.SL!G:O,8,FALSE)</f>
        <v/>
      </c>
      <c r="B141" s="36" t="str">
        <f>IFERROR(VLOOKUP(E141,Rec.!B:H,4,FALSE),"")</f>
        <v/>
      </c>
      <c r="C141" s="36" t="str">
        <f>IFERROR(VLOOKUP(E141,Rec.!B:H,5,FALSE),"")</f>
        <v/>
      </c>
      <c r="D141" s="20" t="str">
        <f>IFERROR(VLOOKUP(E141,Rec.!B:H,6,FALSE),"")</f>
        <v/>
      </c>
      <c r="E141" s="20" t="str">
        <f>IFERROR(VLOOKUP(ROW()-8,Q3.SL!B:Q,6,FALSE),"")</f>
        <v/>
      </c>
      <c r="F141" s="20" t="str">
        <f>VLOOKUP(E141,Q3.SL!G:O,6,FALSE)</f>
        <v/>
      </c>
      <c r="G141" s="39" t="str">
        <f>IF(ROW()-8&gt;Inf.!$I$10,"",VLOOKUP(E141,Q3.SL!G:O,4,FALSE))</f>
        <v/>
      </c>
      <c r="H141" s="20" t="str">
        <f>IF(ROW()-8&gt;Inf.!$I$10,"",VLOOKUP(E141,Q3.SL!G:O,5,FALSE))</f>
        <v/>
      </c>
      <c r="I141" s="58"/>
      <c r="J141" t="str">
        <f t="shared" ca="1" si="2"/>
        <v/>
      </c>
    </row>
    <row r="142" spans="1:10" ht="21.95" customHeight="1">
      <c r="A142" s="20" t="str">
        <f>VLOOKUP(E142,Q3.SL!G:O,8,FALSE)</f>
        <v/>
      </c>
      <c r="B142" s="36" t="str">
        <f>IFERROR(VLOOKUP(E142,Rec.!B:H,4,FALSE),"")</f>
        <v/>
      </c>
      <c r="C142" s="36" t="str">
        <f>IFERROR(VLOOKUP(E142,Rec.!B:H,5,FALSE),"")</f>
        <v/>
      </c>
      <c r="D142" s="20" t="str">
        <f>IFERROR(VLOOKUP(E142,Rec.!B:H,6,FALSE),"")</f>
        <v/>
      </c>
      <c r="E142" s="20" t="str">
        <f>IFERROR(VLOOKUP(ROW()-8,Q3.SL!B:Q,6,FALSE),"")</f>
        <v/>
      </c>
      <c r="F142" s="20" t="str">
        <f>VLOOKUP(E142,Q3.SL!G:O,6,FALSE)</f>
        <v/>
      </c>
      <c r="G142" s="39" t="str">
        <f>IF(ROW()-8&gt;Inf.!$I$10,"",VLOOKUP(E142,Q3.SL!G:O,4,FALSE))</f>
        <v/>
      </c>
      <c r="H142" s="20" t="str">
        <f>IF(ROW()-8&gt;Inf.!$I$10,"",VLOOKUP(E142,Q3.SL!G:O,5,FALSE))</f>
        <v/>
      </c>
      <c r="I142" s="58"/>
      <c r="J142" t="str">
        <f t="shared" ca="1" si="2"/>
        <v/>
      </c>
    </row>
    <row r="143" spans="1:10" ht="21.95" customHeight="1">
      <c r="A143" s="20" t="str">
        <f>VLOOKUP(E143,Q3.SL!G:O,8,FALSE)</f>
        <v/>
      </c>
      <c r="B143" s="36" t="str">
        <f>IFERROR(VLOOKUP(E143,Rec.!B:H,4,FALSE),"")</f>
        <v/>
      </c>
      <c r="C143" s="36" t="str">
        <f>IFERROR(VLOOKUP(E143,Rec.!B:H,5,FALSE),"")</f>
        <v/>
      </c>
      <c r="D143" s="20" t="str">
        <f>IFERROR(VLOOKUP(E143,Rec.!B:H,6,FALSE),"")</f>
        <v/>
      </c>
      <c r="E143" s="20" t="str">
        <f>IFERROR(VLOOKUP(ROW()-8,Q3.SL!B:Q,6,FALSE),"")</f>
        <v/>
      </c>
      <c r="F143" s="20" t="str">
        <f>VLOOKUP(E143,Q3.SL!G:O,6,FALSE)</f>
        <v/>
      </c>
      <c r="G143" s="39" t="str">
        <f>IF(ROW()-8&gt;Inf.!$I$10,"",VLOOKUP(E143,Q3.SL!G:O,4,FALSE))</f>
        <v/>
      </c>
      <c r="H143" s="20" t="str">
        <f>IF(ROW()-8&gt;Inf.!$I$10,"",VLOOKUP(E143,Q3.SL!G:O,5,FALSE))</f>
        <v/>
      </c>
      <c r="I143" s="58"/>
      <c r="J143" t="str">
        <f t="shared" ca="1" si="2"/>
        <v/>
      </c>
    </row>
    <row r="144" spans="1:10" ht="21.95" customHeight="1">
      <c r="A144" s="20" t="str">
        <f>VLOOKUP(E144,Q3.SL!G:O,8,FALSE)</f>
        <v/>
      </c>
      <c r="B144" s="36" t="str">
        <f>IFERROR(VLOOKUP(E144,Rec.!B:H,4,FALSE),"")</f>
        <v/>
      </c>
      <c r="C144" s="36" t="str">
        <f>IFERROR(VLOOKUP(E144,Rec.!B:H,5,FALSE),"")</f>
        <v/>
      </c>
      <c r="D144" s="20" t="str">
        <f>IFERROR(VLOOKUP(E144,Rec.!B:H,6,FALSE),"")</f>
        <v/>
      </c>
      <c r="E144" s="20" t="str">
        <f>IFERROR(VLOOKUP(ROW()-8,Q3.SL!B:Q,6,FALSE),"")</f>
        <v/>
      </c>
      <c r="F144" s="20" t="str">
        <f>VLOOKUP(E144,Q3.SL!G:O,6,FALSE)</f>
        <v/>
      </c>
      <c r="G144" s="39" t="str">
        <f>IF(ROW()-8&gt;Inf.!$I$10,"",VLOOKUP(E144,Q3.SL!G:O,4,FALSE))</f>
        <v/>
      </c>
      <c r="H144" s="20" t="str">
        <f>IF(ROW()-8&gt;Inf.!$I$10,"",VLOOKUP(E144,Q3.SL!G:O,5,FALSE))</f>
        <v/>
      </c>
      <c r="I144" s="58"/>
      <c r="J144" t="str">
        <f t="shared" ca="1" si="2"/>
        <v/>
      </c>
    </row>
    <row r="145" spans="1:10" ht="21.95" customHeight="1">
      <c r="A145" s="20" t="str">
        <f>VLOOKUP(E145,Q3.SL!G:O,8,FALSE)</f>
        <v/>
      </c>
      <c r="B145" s="36" t="str">
        <f>IFERROR(VLOOKUP(E145,Rec.!B:H,4,FALSE),"")</f>
        <v/>
      </c>
      <c r="C145" s="36" t="str">
        <f>IFERROR(VLOOKUP(E145,Rec.!B:H,5,FALSE),"")</f>
        <v/>
      </c>
      <c r="D145" s="20" t="str">
        <f>IFERROR(VLOOKUP(E145,Rec.!B:H,6,FALSE),"")</f>
        <v/>
      </c>
      <c r="E145" s="20" t="str">
        <f>IFERROR(VLOOKUP(ROW()-8,Q3.SL!B:Q,6,FALSE),"")</f>
        <v/>
      </c>
      <c r="F145" s="20" t="str">
        <f>VLOOKUP(E145,Q3.SL!G:O,6,FALSE)</f>
        <v/>
      </c>
      <c r="G145" s="39" t="str">
        <f>IF(ROW()-8&gt;Inf.!$I$10,"",VLOOKUP(E145,Q3.SL!G:O,4,FALSE))</f>
        <v/>
      </c>
      <c r="H145" s="20" t="str">
        <f>IF(ROW()-8&gt;Inf.!$I$10,"",VLOOKUP(E145,Q3.SL!G:O,5,FALSE))</f>
        <v/>
      </c>
      <c r="I145" s="58"/>
      <c r="J145" t="str">
        <f t="shared" ca="1" si="2"/>
        <v/>
      </c>
    </row>
    <row r="146" spans="1:10" ht="21.95" customHeight="1">
      <c r="A146" s="20" t="str">
        <f>VLOOKUP(E146,Q3.SL!G:O,8,FALSE)</f>
        <v/>
      </c>
      <c r="B146" s="36" t="str">
        <f>IFERROR(VLOOKUP(E146,Rec.!B:H,4,FALSE),"")</f>
        <v/>
      </c>
      <c r="C146" s="36" t="str">
        <f>IFERROR(VLOOKUP(E146,Rec.!B:H,5,FALSE),"")</f>
        <v/>
      </c>
      <c r="D146" s="20" t="str">
        <f>IFERROR(VLOOKUP(E146,Rec.!B:H,6,FALSE),"")</f>
        <v/>
      </c>
      <c r="E146" s="20" t="str">
        <f>IFERROR(VLOOKUP(ROW()-8,Q3.SL!B:Q,6,FALSE),"")</f>
        <v/>
      </c>
      <c r="F146" s="20" t="str">
        <f>VLOOKUP(E146,Q3.SL!G:O,6,FALSE)</f>
        <v/>
      </c>
      <c r="G146" s="39" t="str">
        <f>IF(ROW()-8&gt;Inf.!$I$10,"",VLOOKUP(E146,Q3.SL!G:O,4,FALSE))</f>
        <v/>
      </c>
      <c r="H146" s="20" t="str">
        <f>IF(ROW()-8&gt;Inf.!$I$10,"",VLOOKUP(E146,Q3.SL!G:O,5,FALSE))</f>
        <v/>
      </c>
      <c r="I146" s="58"/>
      <c r="J146" t="str">
        <f t="shared" ca="1" si="2"/>
        <v/>
      </c>
    </row>
    <row r="147" spans="1:10" ht="21.95" customHeight="1">
      <c r="A147" s="20" t="str">
        <f>VLOOKUP(E147,Q3.SL!G:O,8,FALSE)</f>
        <v/>
      </c>
      <c r="B147" s="36" t="str">
        <f>IFERROR(VLOOKUP(E147,Rec.!B:H,4,FALSE),"")</f>
        <v/>
      </c>
      <c r="C147" s="36" t="str">
        <f>IFERROR(VLOOKUP(E147,Rec.!B:H,5,FALSE),"")</f>
        <v/>
      </c>
      <c r="D147" s="20" t="str">
        <f>IFERROR(VLOOKUP(E147,Rec.!B:H,6,FALSE),"")</f>
        <v/>
      </c>
      <c r="E147" s="20" t="str">
        <f>IFERROR(VLOOKUP(ROW()-8,Q3.SL!B:Q,6,FALSE),"")</f>
        <v/>
      </c>
      <c r="F147" s="20" t="str">
        <f>VLOOKUP(E147,Q3.SL!G:O,6,FALSE)</f>
        <v/>
      </c>
      <c r="G147" s="39" t="str">
        <f>IF(ROW()-8&gt;Inf.!$I$10,"",VLOOKUP(E147,Q3.SL!G:O,4,FALSE))</f>
        <v/>
      </c>
      <c r="H147" s="20" t="str">
        <f>IF(ROW()-8&gt;Inf.!$I$10,"",VLOOKUP(E147,Q3.SL!G:O,5,FALSE))</f>
        <v/>
      </c>
      <c r="I147" s="58"/>
      <c r="J147" t="str">
        <f t="shared" ca="1" si="2"/>
        <v/>
      </c>
    </row>
    <row r="148" spans="1:10" ht="21.95" customHeight="1">
      <c r="A148" s="20" t="str">
        <f>VLOOKUP(E148,Q3.SL!G:O,8,FALSE)</f>
        <v/>
      </c>
      <c r="B148" s="36" t="str">
        <f>IFERROR(VLOOKUP(E148,Rec.!B:H,4,FALSE),"")</f>
        <v/>
      </c>
      <c r="C148" s="36" t="str">
        <f>IFERROR(VLOOKUP(E148,Rec.!B:H,5,FALSE),"")</f>
        <v/>
      </c>
      <c r="D148" s="20" t="str">
        <f>IFERROR(VLOOKUP(E148,Rec.!B:H,6,FALSE),"")</f>
        <v/>
      </c>
      <c r="E148" s="20" t="str">
        <f>IFERROR(VLOOKUP(ROW()-8,Q3.SL!B:Q,6,FALSE),"")</f>
        <v/>
      </c>
      <c r="F148" s="20" t="str">
        <f>VLOOKUP(E148,Q3.SL!G:O,6,FALSE)</f>
        <v/>
      </c>
      <c r="G148" s="39" t="str">
        <f>IF(ROW()-8&gt;Inf.!$I$10,"",VLOOKUP(E148,Q3.SL!G:O,4,FALSE))</f>
        <v/>
      </c>
      <c r="H148" s="20" t="str">
        <f>IF(ROW()-8&gt;Inf.!$I$10,"",VLOOKUP(E148,Q3.SL!G:O,5,FALSE))</f>
        <v/>
      </c>
      <c r="I148" s="58"/>
      <c r="J148" t="str">
        <f t="shared" ca="1" si="2"/>
        <v/>
      </c>
    </row>
    <row r="149" spans="1:10" ht="21.95" customHeight="1">
      <c r="A149" s="20" t="str">
        <f>VLOOKUP(E149,Q3.SL!G:O,8,FALSE)</f>
        <v/>
      </c>
      <c r="B149" s="36" t="str">
        <f>IFERROR(VLOOKUP(E149,Rec.!B:H,4,FALSE),"")</f>
        <v/>
      </c>
      <c r="C149" s="36" t="str">
        <f>IFERROR(VLOOKUP(E149,Rec.!B:H,5,FALSE),"")</f>
        <v/>
      </c>
      <c r="D149" s="20" t="str">
        <f>IFERROR(VLOOKUP(E149,Rec.!B:H,6,FALSE),"")</f>
        <v/>
      </c>
      <c r="E149" s="20" t="str">
        <f>IFERROR(VLOOKUP(ROW()-8,Q3.SL!B:Q,6,FALSE),"")</f>
        <v/>
      </c>
      <c r="F149" s="20" t="str">
        <f>VLOOKUP(E149,Q3.SL!G:O,6,FALSE)</f>
        <v/>
      </c>
      <c r="G149" s="39" t="str">
        <f>IF(ROW()-8&gt;Inf.!$I$10,"",VLOOKUP(E149,Q3.SL!G:O,4,FALSE))</f>
        <v/>
      </c>
      <c r="H149" s="20" t="str">
        <f>IF(ROW()-8&gt;Inf.!$I$10,"",VLOOKUP(E149,Q3.SL!G:O,5,FALSE))</f>
        <v/>
      </c>
      <c r="I149" s="58"/>
      <c r="J149" t="str">
        <f t="shared" ca="1" si="2"/>
        <v/>
      </c>
    </row>
    <row r="150" spans="1:10" ht="21.95" customHeight="1">
      <c r="A150" s="20" t="str">
        <f>VLOOKUP(E150,Q3.SL!G:O,8,FALSE)</f>
        <v/>
      </c>
      <c r="B150" s="36" t="str">
        <f>IFERROR(VLOOKUP(E150,Rec.!B:H,4,FALSE),"")</f>
        <v/>
      </c>
      <c r="C150" s="36" t="str">
        <f>IFERROR(VLOOKUP(E150,Rec.!B:H,5,FALSE),"")</f>
        <v/>
      </c>
      <c r="D150" s="20" t="str">
        <f>IFERROR(VLOOKUP(E150,Rec.!B:H,6,FALSE),"")</f>
        <v/>
      </c>
      <c r="E150" s="20" t="str">
        <f>IFERROR(VLOOKUP(ROW()-8,Q3.SL!B:Q,6,FALSE),"")</f>
        <v/>
      </c>
      <c r="F150" s="20" t="str">
        <f>VLOOKUP(E150,Q3.SL!G:O,6,FALSE)</f>
        <v/>
      </c>
      <c r="G150" s="39" t="str">
        <f>IF(ROW()-8&gt;Inf.!$I$10,"",VLOOKUP(E150,Q3.SL!G:O,4,FALSE))</f>
        <v/>
      </c>
      <c r="H150" s="20" t="str">
        <f>IF(ROW()-8&gt;Inf.!$I$10,"",VLOOKUP(E150,Q3.SL!G:O,5,FALSE))</f>
        <v/>
      </c>
      <c r="I150" s="58"/>
      <c r="J150" t="str">
        <f t="shared" ca="1" si="2"/>
        <v/>
      </c>
    </row>
    <row r="151" spans="1:10" ht="21.95" customHeight="1">
      <c r="A151" s="20" t="str">
        <f>VLOOKUP(E151,Q3.SL!G:O,8,FALSE)</f>
        <v/>
      </c>
      <c r="B151" s="36" t="str">
        <f>IFERROR(VLOOKUP(E151,Rec.!B:H,4,FALSE),"")</f>
        <v/>
      </c>
      <c r="C151" s="36" t="str">
        <f>IFERROR(VLOOKUP(E151,Rec.!B:H,5,FALSE),"")</f>
        <v/>
      </c>
      <c r="D151" s="20" t="str">
        <f>IFERROR(VLOOKUP(E151,Rec.!B:H,6,FALSE),"")</f>
        <v/>
      </c>
      <c r="E151" s="20" t="str">
        <f>IFERROR(VLOOKUP(ROW()-8,Q3.SL!B:Q,6,FALSE),"")</f>
        <v/>
      </c>
      <c r="F151" s="20" t="str">
        <f>VLOOKUP(E151,Q3.SL!G:O,6,FALSE)</f>
        <v/>
      </c>
      <c r="G151" s="39" t="str">
        <f>IF(ROW()-8&gt;Inf.!$I$10,"",VLOOKUP(E151,Q3.SL!G:O,4,FALSE))</f>
        <v/>
      </c>
      <c r="H151" s="20" t="str">
        <f>IF(ROW()-8&gt;Inf.!$I$10,"",VLOOKUP(E151,Q3.SL!G:O,5,FALSE))</f>
        <v/>
      </c>
      <c r="I151" s="58"/>
      <c r="J151" t="str">
        <f t="shared" ca="1" si="2"/>
        <v/>
      </c>
    </row>
    <row r="152" spans="1:10" ht="21.95" customHeight="1">
      <c r="A152" s="20" t="str">
        <f>VLOOKUP(E152,Q3.SL!G:O,8,FALSE)</f>
        <v/>
      </c>
      <c r="B152" s="36" t="str">
        <f>IFERROR(VLOOKUP(E152,Rec.!B:H,4,FALSE),"")</f>
        <v/>
      </c>
      <c r="C152" s="36" t="str">
        <f>IFERROR(VLOOKUP(E152,Rec.!B:H,5,FALSE),"")</f>
        <v/>
      </c>
      <c r="D152" s="20" t="str">
        <f>IFERROR(VLOOKUP(E152,Rec.!B:H,6,FALSE),"")</f>
        <v/>
      </c>
      <c r="E152" s="20" t="str">
        <f>IFERROR(VLOOKUP(ROW()-8,Q3.SL!B:Q,6,FALSE),"")</f>
        <v/>
      </c>
      <c r="F152" s="20" t="str">
        <f>VLOOKUP(E152,Q3.SL!G:O,6,FALSE)</f>
        <v/>
      </c>
      <c r="G152" s="39" t="str">
        <f>IF(ROW()-8&gt;Inf.!$I$10,"",VLOOKUP(E152,Q3.SL!G:O,4,FALSE))</f>
        <v/>
      </c>
      <c r="H152" s="20" t="str">
        <f>IF(ROW()-8&gt;Inf.!$I$10,"",VLOOKUP(E152,Q3.SL!G:O,5,FALSE))</f>
        <v/>
      </c>
      <c r="I152" s="58"/>
      <c r="J152" t="str">
        <f t="shared" ca="1" si="2"/>
        <v/>
      </c>
    </row>
    <row r="153" spans="1:10" ht="21.95" customHeight="1">
      <c r="A153" s="20" t="str">
        <f>VLOOKUP(E153,Q3.SL!G:O,8,FALSE)</f>
        <v/>
      </c>
      <c r="B153" s="36" t="str">
        <f>IFERROR(VLOOKUP(E153,Rec.!B:H,4,FALSE),"")</f>
        <v/>
      </c>
      <c r="C153" s="36" t="str">
        <f>IFERROR(VLOOKUP(E153,Rec.!B:H,5,FALSE),"")</f>
        <v/>
      </c>
      <c r="D153" s="20" t="str">
        <f>IFERROR(VLOOKUP(E153,Rec.!B:H,6,FALSE),"")</f>
        <v/>
      </c>
      <c r="E153" s="20" t="str">
        <f>IFERROR(VLOOKUP(ROW()-8,Q3.SL!B:Q,6,FALSE),"")</f>
        <v/>
      </c>
      <c r="F153" s="20" t="str">
        <f>VLOOKUP(E153,Q3.SL!G:O,6,FALSE)</f>
        <v/>
      </c>
      <c r="G153" s="39" t="str">
        <f>IF(ROW()-8&gt;Inf.!$I$10,"",VLOOKUP(E153,Q3.SL!G:O,4,FALSE))</f>
        <v/>
      </c>
      <c r="H153" s="20" t="str">
        <f>IF(ROW()-8&gt;Inf.!$I$10,"",VLOOKUP(E153,Q3.SL!G:O,5,FALSE))</f>
        <v/>
      </c>
      <c r="I153" s="58"/>
      <c r="J153" t="str">
        <f t="shared" ca="1" si="2"/>
        <v/>
      </c>
    </row>
    <row r="154" spans="1:10" ht="21.95" customHeight="1">
      <c r="A154" s="20" t="str">
        <f>VLOOKUP(E154,Q3.SL!G:O,8,FALSE)</f>
        <v/>
      </c>
      <c r="B154" s="36" t="str">
        <f>IFERROR(VLOOKUP(E154,Rec.!B:H,4,FALSE),"")</f>
        <v/>
      </c>
      <c r="C154" s="36" t="str">
        <f>IFERROR(VLOOKUP(E154,Rec.!B:H,5,FALSE),"")</f>
        <v/>
      </c>
      <c r="D154" s="20" t="str">
        <f>IFERROR(VLOOKUP(E154,Rec.!B:H,6,FALSE),"")</f>
        <v/>
      </c>
      <c r="E154" s="20" t="str">
        <f>IFERROR(VLOOKUP(ROW()-8,Q3.SL!B:Q,6,FALSE),"")</f>
        <v/>
      </c>
      <c r="F154" s="20" t="str">
        <f>VLOOKUP(E154,Q3.SL!G:O,6,FALSE)</f>
        <v/>
      </c>
      <c r="G154" s="39" t="str">
        <f>IF(ROW()-8&gt;Inf.!$I$10,"",VLOOKUP(E154,Q3.SL!G:O,4,FALSE))</f>
        <v/>
      </c>
      <c r="H154" s="20" t="str">
        <f>IF(ROW()-8&gt;Inf.!$I$10,"",VLOOKUP(E154,Q3.SL!G:O,5,FALSE))</f>
        <v/>
      </c>
      <c r="I154" s="58"/>
      <c r="J154" t="str">
        <f t="shared" ca="1" si="2"/>
        <v/>
      </c>
    </row>
    <row r="155" spans="1:10" ht="21.95" customHeight="1">
      <c r="A155" s="20" t="str">
        <f>VLOOKUP(E155,Q3.SL!G:O,8,FALSE)</f>
        <v/>
      </c>
      <c r="B155" s="36" t="str">
        <f>IFERROR(VLOOKUP(E155,Rec.!B:H,4,FALSE),"")</f>
        <v/>
      </c>
      <c r="C155" s="36" t="str">
        <f>IFERROR(VLOOKUP(E155,Rec.!B:H,5,FALSE),"")</f>
        <v/>
      </c>
      <c r="D155" s="20" t="str">
        <f>IFERROR(VLOOKUP(E155,Rec.!B:H,6,FALSE),"")</f>
        <v/>
      </c>
      <c r="E155" s="20" t="str">
        <f>IFERROR(VLOOKUP(ROW()-8,Q3.SL!B:Q,6,FALSE),"")</f>
        <v/>
      </c>
      <c r="F155" s="20" t="str">
        <f>VLOOKUP(E155,Q3.SL!G:O,6,FALSE)</f>
        <v/>
      </c>
      <c r="G155" s="39" t="str">
        <f>IF(ROW()-8&gt;Inf.!$I$10,"",VLOOKUP(E155,Q3.SL!G:O,4,FALSE))</f>
        <v/>
      </c>
      <c r="H155" s="20" t="str">
        <f>IF(ROW()-8&gt;Inf.!$I$10,"",VLOOKUP(E155,Q3.SL!G:O,5,FALSE))</f>
        <v/>
      </c>
      <c r="I155" s="58"/>
      <c r="J155" t="str">
        <f t="shared" ca="1" si="2"/>
        <v/>
      </c>
    </row>
    <row r="156" spans="1:10" ht="21.95" customHeight="1">
      <c r="A156" s="20" t="str">
        <f>VLOOKUP(E156,Q3.SL!G:O,8,FALSE)</f>
        <v/>
      </c>
      <c r="B156" s="36" t="str">
        <f>IFERROR(VLOOKUP(E156,Rec.!B:H,4,FALSE),"")</f>
        <v/>
      </c>
      <c r="C156" s="36" t="str">
        <f>IFERROR(VLOOKUP(E156,Rec.!B:H,5,FALSE),"")</f>
        <v/>
      </c>
      <c r="D156" s="20" t="str">
        <f>IFERROR(VLOOKUP(E156,Rec.!B:H,6,FALSE),"")</f>
        <v/>
      </c>
      <c r="E156" s="20" t="str">
        <f>IFERROR(VLOOKUP(ROW()-8,Q3.SL!B:Q,6,FALSE),"")</f>
        <v/>
      </c>
      <c r="F156" s="20" t="str">
        <f>VLOOKUP(E156,Q3.SL!G:O,6,FALSE)</f>
        <v/>
      </c>
      <c r="G156" s="39" t="str">
        <f>IF(ROW()-8&gt;Inf.!$I$10,"",VLOOKUP(E156,Q3.SL!G:O,4,FALSE))</f>
        <v/>
      </c>
      <c r="H156" s="20" t="str">
        <f>IF(ROW()-8&gt;Inf.!$I$10,"",VLOOKUP(E156,Q3.SL!G:O,5,FALSE))</f>
        <v/>
      </c>
      <c r="I156" s="58"/>
      <c r="J156" t="str">
        <f t="shared" ca="1" si="2"/>
        <v/>
      </c>
    </row>
    <row r="157" spans="1:10" ht="21.95" customHeight="1">
      <c r="A157" s="20" t="str">
        <f>VLOOKUP(E157,Q3.SL!G:O,8,FALSE)</f>
        <v/>
      </c>
      <c r="B157" s="36" t="str">
        <f>IFERROR(VLOOKUP(E157,Rec.!B:H,4,FALSE),"")</f>
        <v/>
      </c>
      <c r="C157" s="36" t="str">
        <f>IFERROR(VLOOKUP(E157,Rec.!B:H,5,FALSE),"")</f>
        <v/>
      </c>
      <c r="D157" s="20" t="str">
        <f>IFERROR(VLOOKUP(E157,Rec.!B:H,6,FALSE),"")</f>
        <v/>
      </c>
      <c r="E157" s="20" t="str">
        <f>IFERROR(VLOOKUP(ROW()-8,Q3.SL!B:Q,6,FALSE),"")</f>
        <v/>
      </c>
      <c r="F157" s="20" t="str">
        <f>VLOOKUP(E157,Q3.SL!G:O,6,FALSE)</f>
        <v/>
      </c>
      <c r="G157" s="39" t="str">
        <f>IF(ROW()-8&gt;Inf.!$I$10,"",VLOOKUP(E157,Q3.SL!G:O,4,FALSE))</f>
        <v/>
      </c>
      <c r="H157" s="20" t="str">
        <f>IF(ROW()-8&gt;Inf.!$I$10,"",VLOOKUP(E157,Q3.SL!G:O,5,FALSE))</f>
        <v/>
      </c>
      <c r="I157" s="58"/>
      <c r="J157" t="str">
        <f t="shared" ca="1" si="2"/>
        <v/>
      </c>
    </row>
    <row r="158" spans="1:10" ht="21.95" customHeight="1">
      <c r="A158" s="20" t="str">
        <f>VLOOKUP(E158,Q3.SL!G:O,8,FALSE)</f>
        <v/>
      </c>
      <c r="B158" s="36" t="str">
        <f>IFERROR(VLOOKUP(E158,Rec.!B:H,4,FALSE),"")</f>
        <v/>
      </c>
      <c r="C158" s="36" t="str">
        <f>IFERROR(VLOOKUP(E158,Rec.!B:H,5,FALSE),"")</f>
        <v/>
      </c>
      <c r="D158" s="20" t="str">
        <f>IFERROR(VLOOKUP(E158,Rec.!B:H,6,FALSE),"")</f>
        <v/>
      </c>
      <c r="E158" s="20" t="str">
        <f>IFERROR(VLOOKUP(ROW()-8,Q3.SL!B:Q,6,FALSE),"")</f>
        <v/>
      </c>
      <c r="F158" s="20" t="str">
        <f>VLOOKUP(E158,Q3.SL!G:O,6,FALSE)</f>
        <v/>
      </c>
      <c r="G158" s="39" t="str">
        <f>IF(ROW()-8&gt;Inf.!$I$10,"",VLOOKUP(E158,Q3.SL!G:O,4,FALSE))</f>
        <v/>
      </c>
      <c r="H158" s="20" t="str">
        <f>IF(ROW()-8&gt;Inf.!$I$10,"",VLOOKUP(E158,Q3.SL!G:O,5,FALSE))</f>
        <v/>
      </c>
      <c r="I158" s="58"/>
      <c r="J158" t="str">
        <f t="shared" ca="1" si="2"/>
        <v/>
      </c>
    </row>
    <row r="159" spans="1:10" ht="21.95" customHeight="1">
      <c r="A159" s="20" t="str">
        <f>VLOOKUP(E159,Q3.SL!G:O,8,FALSE)</f>
        <v/>
      </c>
      <c r="B159" s="36" t="str">
        <f>IFERROR(VLOOKUP(E159,Rec.!B:H,4,FALSE),"")</f>
        <v/>
      </c>
      <c r="C159" s="36" t="str">
        <f>IFERROR(VLOOKUP(E159,Rec.!B:H,5,FALSE),"")</f>
        <v/>
      </c>
      <c r="D159" s="20" t="str">
        <f>IFERROR(VLOOKUP(E159,Rec.!B:H,6,FALSE),"")</f>
        <v/>
      </c>
      <c r="E159" s="20" t="str">
        <f>IFERROR(VLOOKUP(ROW()-8,Q3.SL!B:Q,6,FALSE),"")</f>
        <v/>
      </c>
      <c r="F159" s="20" t="str">
        <f>VLOOKUP(E159,Q3.SL!G:O,6,FALSE)</f>
        <v/>
      </c>
      <c r="G159" s="39" t="str">
        <f>IF(ROW()-8&gt;Inf.!$I$10,"",VLOOKUP(E159,Q3.SL!G:O,4,FALSE))</f>
        <v/>
      </c>
      <c r="H159" s="20" t="str">
        <f>IF(ROW()-8&gt;Inf.!$I$10,"",VLOOKUP(E159,Q3.SL!G:O,5,FALSE))</f>
        <v/>
      </c>
      <c r="I159" s="58"/>
      <c r="J159" t="str">
        <f t="shared" ca="1" si="2"/>
        <v/>
      </c>
    </row>
    <row r="160" spans="1:10" ht="21.95" customHeight="1">
      <c r="A160" s="20" t="str">
        <f>VLOOKUP(E160,Q3.SL!G:O,8,FALSE)</f>
        <v/>
      </c>
      <c r="B160" s="36" t="str">
        <f>IFERROR(VLOOKUP(E160,Rec.!B:H,4,FALSE),"")</f>
        <v/>
      </c>
      <c r="C160" s="36" t="str">
        <f>IFERROR(VLOOKUP(E160,Rec.!B:H,5,FALSE),"")</f>
        <v/>
      </c>
      <c r="D160" s="20" t="str">
        <f>IFERROR(VLOOKUP(E160,Rec.!B:H,6,FALSE),"")</f>
        <v/>
      </c>
      <c r="E160" s="20" t="str">
        <f>IFERROR(VLOOKUP(ROW()-8,Q3.SL!B:Q,6,FALSE),"")</f>
        <v/>
      </c>
      <c r="F160" s="20" t="str">
        <f>VLOOKUP(E160,Q3.SL!G:O,6,FALSE)</f>
        <v/>
      </c>
      <c r="G160" s="39" t="str">
        <f>IF(ROW()-8&gt;Inf.!$I$10,"",VLOOKUP(E160,Q3.SL!G:O,4,FALSE))</f>
        <v/>
      </c>
      <c r="H160" s="20" t="str">
        <f>IF(ROW()-8&gt;Inf.!$I$10,"",VLOOKUP(E160,Q3.SL!G:O,5,FALSE))</f>
        <v/>
      </c>
      <c r="I160" s="58"/>
      <c r="J160" t="str">
        <f t="shared" ca="1" si="2"/>
        <v/>
      </c>
    </row>
    <row r="161" spans="1:10" ht="21.95" customHeight="1">
      <c r="A161" s="20" t="str">
        <f>VLOOKUP(E161,Q3.SL!G:O,8,FALSE)</f>
        <v/>
      </c>
      <c r="B161" s="36" t="str">
        <f>IFERROR(VLOOKUP(E161,Rec.!B:H,4,FALSE),"")</f>
        <v/>
      </c>
      <c r="C161" s="36" t="str">
        <f>IFERROR(VLOOKUP(E161,Rec.!B:H,5,FALSE),"")</f>
        <v/>
      </c>
      <c r="D161" s="20" t="str">
        <f>IFERROR(VLOOKUP(E161,Rec.!B:H,6,FALSE),"")</f>
        <v/>
      </c>
      <c r="E161" s="20" t="str">
        <f>IFERROR(VLOOKUP(ROW()-8,Q3.SL!B:Q,6,FALSE),"")</f>
        <v/>
      </c>
      <c r="F161" s="20" t="str">
        <f>VLOOKUP(E161,Q3.SL!G:O,6,FALSE)</f>
        <v/>
      </c>
      <c r="G161" s="39" t="str">
        <f>IF(ROW()-8&gt;Inf.!$I$10,"",VLOOKUP(E161,Q3.SL!G:O,4,FALSE))</f>
        <v/>
      </c>
      <c r="H161" s="20" t="str">
        <f>IF(ROW()-8&gt;Inf.!$I$10,"",VLOOKUP(E161,Q3.SL!G:O,5,FALSE))</f>
        <v/>
      </c>
      <c r="I161" s="58"/>
      <c r="J161" t="str">
        <f t="shared" ca="1" si="2"/>
        <v/>
      </c>
    </row>
    <row r="162" spans="1:10" ht="21.95" customHeight="1">
      <c r="A162" s="20" t="str">
        <f>VLOOKUP(E162,Q3.SL!G:O,8,FALSE)</f>
        <v/>
      </c>
      <c r="B162" s="36" t="str">
        <f>IFERROR(VLOOKUP(E162,Rec.!B:H,4,FALSE),"")</f>
        <v/>
      </c>
      <c r="C162" s="36" t="str">
        <f>IFERROR(VLOOKUP(E162,Rec.!B:H,5,FALSE),"")</f>
        <v/>
      </c>
      <c r="D162" s="20" t="str">
        <f>IFERROR(VLOOKUP(E162,Rec.!B:H,6,FALSE),"")</f>
        <v/>
      </c>
      <c r="E162" s="20" t="str">
        <f>IFERROR(VLOOKUP(ROW()-8,Q3.SL!B:Q,6,FALSE),"")</f>
        <v/>
      </c>
      <c r="F162" s="20" t="str">
        <f>VLOOKUP(E162,Q3.SL!G:O,6,FALSE)</f>
        <v/>
      </c>
      <c r="G162" s="39" t="str">
        <f>IF(ROW()-8&gt;Inf.!$I$10,"",VLOOKUP(E162,Q3.SL!G:O,4,FALSE))</f>
        <v/>
      </c>
      <c r="H162" s="20" t="str">
        <f>IF(ROW()-8&gt;Inf.!$I$10,"",VLOOKUP(E162,Q3.SL!G:O,5,FALSE))</f>
        <v/>
      </c>
      <c r="I162" s="58"/>
      <c r="J162" t="str">
        <f t="shared" ca="1" si="2"/>
        <v/>
      </c>
    </row>
    <row r="163" spans="1:10" ht="21.95" customHeight="1">
      <c r="A163" s="20" t="str">
        <f>VLOOKUP(E163,Q3.SL!G:O,8,FALSE)</f>
        <v/>
      </c>
      <c r="B163" s="36" t="str">
        <f>IFERROR(VLOOKUP(E163,Rec.!B:H,4,FALSE),"")</f>
        <v/>
      </c>
      <c r="C163" s="36" t="str">
        <f>IFERROR(VLOOKUP(E163,Rec.!B:H,5,FALSE),"")</f>
        <v/>
      </c>
      <c r="D163" s="20" t="str">
        <f>IFERROR(VLOOKUP(E163,Rec.!B:H,6,FALSE),"")</f>
        <v/>
      </c>
      <c r="E163" s="20" t="str">
        <f>IFERROR(VLOOKUP(ROW()-8,Q3.SL!B:Q,6,FALSE),"")</f>
        <v/>
      </c>
      <c r="F163" s="20" t="str">
        <f>VLOOKUP(E163,Q3.SL!G:O,6,FALSE)</f>
        <v/>
      </c>
      <c r="G163" s="39" t="str">
        <f>IF(ROW()-8&gt;Inf.!$I$10,"",VLOOKUP(E163,Q3.SL!G:O,4,FALSE))</f>
        <v/>
      </c>
      <c r="H163" s="20" t="str">
        <f>IF(ROW()-8&gt;Inf.!$I$10,"",VLOOKUP(E163,Q3.SL!G:O,5,FALSE))</f>
        <v/>
      </c>
      <c r="I163" s="58"/>
      <c r="J163" t="str">
        <f t="shared" ca="1" si="2"/>
        <v/>
      </c>
    </row>
    <row r="164" spans="1:10" ht="21.95" customHeight="1">
      <c r="A164" s="20" t="str">
        <f>VLOOKUP(E164,Q3.SL!G:O,8,FALSE)</f>
        <v/>
      </c>
      <c r="B164" s="36" t="str">
        <f>IFERROR(VLOOKUP(E164,Rec.!B:H,4,FALSE),"")</f>
        <v/>
      </c>
      <c r="C164" s="36" t="str">
        <f>IFERROR(VLOOKUP(E164,Rec.!B:H,5,FALSE),"")</f>
        <v/>
      </c>
      <c r="D164" s="20" t="str">
        <f>IFERROR(VLOOKUP(E164,Rec.!B:H,6,FALSE),"")</f>
        <v/>
      </c>
      <c r="E164" s="20" t="str">
        <f>IFERROR(VLOOKUP(ROW()-8,Q3.SL!B:Q,6,FALSE),"")</f>
        <v/>
      </c>
      <c r="F164" s="20" t="str">
        <f>VLOOKUP(E164,Q3.SL!G:O,6,FALSE)</f>
        <v/>
      </c>
      <c r="G164" s="39" t="str">
        <f>IF(ROW()-8&gt;Inf.!$I$10,"",VLOOKUP(E164,Q3.SL!G:O,4,FALSE))</f>
        <v/>
      </c>
      <c r="H164" s="20" t="str">
        <f>IF(ROW()-8&gt;Inf.!$I$10,"",VLOOKUP(E164,Q3.SL!G:O,5,FALSE))</f>
        <v/>
      </c>
      <c r="I164" s="58"/>
      <c r="J164" t="str">
        <f t="shared" ca="1" si="2"/>
        <v/>
      </c>
    </row>
    <row r="165" spans="1:10" ht="21.95" customHeight="1">
      <c r="A165" s="20" t="str">
        <f>VLOOKUP(E165,Q3.SL!G:O,8,FALSE)</f>
        <v/>
      </c>
      <c r="B165" s="36" t="str">
        <f>IFERROR(VLOOKUP(E165,Rec.!B:H,4,FALSE),"")</f>
        <v/>
      </c>
      <c r="C165" s="36" t="str">
        <f>IFERROR(VLOOKUP(E165,Rec.!B:H,5,FALSE),"")</f>
        <v/>
      </c>
      <c r="D165" s="20" t="str">
        <f>IFERROR(VLOOKUP(E165,Rec.!B:H,6,FALSE),"")</f>
        <v/>
      </c>
      <c r="E165" s="20" t="str">
        <f>IFERROR(VLOOKUP(ROW()-8,Q3.SL!B:Q,6,FALSE),"")</f>
        <v/>
      </c>
      <c r="F165" s="20" t="str">
        <f>VLOOKUP(E165,Q3.SL!G:O,6,FALSE)</f>
        <v/>
      </c>
      <c r="G165" s="39" t="str">
        <f>IF(ROW()-8&gt;Inf.!$I$10,"",VLOOKUP(E165,Q3.SL!G:O,4,FALSE))</f>
        <v/>
      </c>
      <c r="H165" s="20" t="str">
        <f>IF(ROW()-8&gt;Inf.!$I$10,"",VLOOKUP(E165,Q3.SL!G:O,5,FALSE))</f>
        <v/>
      </c>
      <c r="I165" s="58"/>
      <c r="J165" t="str">
        <f t="shared" ca="1" si="2"/>
        <v/>
      </c>
    </row>
    <row r="166" spans="1:10" ht="21.95" customHeight="1">
      <c r="A166" s="20" t="str">
        <f>VLOOKUP(E166,Q3.SL!G:O,8,FALSE)</f>
        <v/>
      </c>
      <c r="B166" s="36" t="str">
        <f>IFERROR(VLOOKUP(E166,Rec.!B:H,4,FALSE),"")</f>
        <v/>
      </c>
      <c r="C166" s="36" t="str">
        <f>IFERROR(VLOOKUP(E166,Rec.!B:H,5,FALSE),"")</f>
        <v/>
      </c>
      <c r="D166" s="20" t="str">
        <f>IFERROR(VLOOKUP(E166,Rec.!B:H,6,FALSE),"")</f>
        <v/>
      </c>
      <c r="E166" s="20" t="str">
        <f>IFERROR(VLOOKUP(ROW()-8,Q3.SL!B:Q,6,FALSE),"")</f>
        <v/>
      </c>
      <c r="F166" s="20" t="str">
        <f>VLOOKUP(E166,Q3.SL!G:O,6,FALSE)</f>
        <v/>
      </c>
      <c r="G166" s="39" t="str">
        <f>IF(ROW()-8&gt;Inf.!$I$10,"",VLOOKUP(E166,Q3.SL!G:O,4,FALSE))</f>
        <v/>
      </c>
      <c r="H166" s="20" t="str">
        <f>IF(ROW()-8&gt;Inf.!$I$10,"",VLOOKUP(E166,Q3.SL!G:O,5,FALSE))</f>
        <v/>
      </c>
      <c r="I166" s="58"/>
      <c r="J166" t="str">
        <f t="shared" ca="1" si="2"/>
        <v/>
      </c>
    </row>
    <row r="167" spans="1:10" ht="21.95" customHeight="1">
      <c r="A167" s="20" t="str">
        <f>VLOOKUP(E167,Q3.SL!G:O,8,FALSE)</f>
        <v/>
      </c>
      <c r="B167" s="36" t="str">
        <f>IFERROR(VLOOKUP(E167,Rec.!B:H,4,FALSE),"")</f>
        <v/>
      </c>
      <c r="C167" s="36" t="str">
        <f>IFERROR(VLOOKUP(E167,Rec.!B:H,5,FALSE),"")</f>
        <v/>
      </c>
      <c r="D167" s="20" t="str">
        <f>IFERROR(VLOOKUP(E167,Rec.!B:H,6,FALSE),"")</f>
        <v/>
      </c>
      <c r="E167" s="20" t="str">
        <f>IFERROR(VLOOKUP(ROW()-8,Q3.SL!B:Q,6,FALSE),"")</f>
        <v/>
      </c>
      <c r="F167" s="20" t="str">
        <f>VLOOKUP(E167,Q3.SL!G:O,6,FALSE)</f>
        <v/>
      </c>
      <c r="G167" s="39" t="str">
        <f>IF(ROW()-8&gt;Inf.!$I$10,"",VLOOKUP(E167,Q3.SL!G:O,4,FALSE))</f>
        <v/>
      </c>
      <c r="H167" s="20" t="str">
        <f>IF(ROW()-8&gt;Inf.!$I$10,"",VLOOKUP(E167,Q3.SL!G:O,5,FALSE))</f>
        <v/>
      </c>
      <c r="I167" s="58"/>
      <c r="J167" t="str">
        <f t="shared" ca="1" si="2"/>
        <v/>
      </c>
    </row>
    <row r="168" spans="1:10" ht="21.95" customHeight="1">
      <c r="A168" s="20" t="str">
        <f>VLOOKUP(E168,Q3.SL!G:O,8,FALSE)</f>
        <v/>
      </c>
      <c r="B168" s="36" t="str">
        <f>IFERROR(VLOOKUP(E168,Rec.!B:H,4,FALSE),"")</f>
        <v/>
      </c>
      <c r="C168" s="36" t="str">
        <f>IFERROR(VLOOKUP(E168,Rec.!B:H,5,FALSE),"")</f>
        <v/>
      </c>
      <c r="D168" s="20" t="str">
        <f>IFERROR(VLOOKUP(E168,Rec.!B:H,6,FALSE),"")</f>
        <v/>
      </c>
      <c r="E168" s="20" t="str">
        <f>IFERROR(VLOOKUP(ROW()-8,Q3.SL!B:Q,6,FALSE),"")</f>
        <v/>
      </c>
      <c r="F168" s="20" t="str">
        <f>VLOOKUP(E168,Q3.SL!G:O,6,FALSE)</f>
        <v/>
      </c>
      <c r="G168" s="39" t="str">
        <f>IF(ROW()-8&gt;Inf.!$I$10,"",VLOOKUP(E168,Q3.SL!G:O,4,FALSE))</f>
        <v/>
      </c>
      <c r="H168" s="20" t="str">
        <f>IF(ROW()-8&gt;Inf.!$I$10,"",VLOOKUP(E168,Q3.SL!G:O,5,FALSE))</f>
        <v/>
      </c>
      <c r="I168" s="58"/>
      <c r="J168" t="str">
        <f t="shared" ca="1" si="2"/>
        <v/>
      </c>
    </row>
    <row r="169" spans="1:10" ht="21.95" customHeight="1">
      <c r="A169" s="20" t="str">
        <f>VLOOKUP(E169,Q3.SL!G:O,8,FALSE)</f>
        <v/>
      </c>
      <c r="B169" s="36" t="str">
        <f>IFERROR(VLOOKUP(E169,Rec.!B:H,4,FALSE),"")</f>
        <v/>
      </c>
      <c r="C169" s="36" t="str">
        <f>IFERROR(VLOOKUP(E169,Rec.!B:H,5,FALSE),"")</f>
        <v/>
      </c>
      <c r="D169" s="20" t="str">
        <f>IFERROR(VLOOKUP(E169,Rec.!B:H,6,FALSE),"")</f>
        <v/>
      </c>
      <c r="E169" s="20" t="str">
        <f>IFERROR(VLOOKUP(ROW()-8,Q3.SL!B:Q,6,FALSE),"")</f>
        <v/>
      </c>
      <c r="F169" s="20" t="str">
        <f>VLOOKUP(E169,Q3.SL!G:O,6,FALSE)</f>
        <v/>
      </c>
      <c r="G169" s="39" t="str">
        <f>IF(ROW()-8&gt;Inf.!$I$10,"",VLOOKUP(E169,Q3.SL!G:O,4,FALSE))</f>
        <v/>
      </c>
      <c r="H169" s="20" t="str">
        <f>IF(ROW()-8&gt;Inf.!$I$10,"",VLOOKUP(E169,Q3.SL!G:O,5,FALSE))</f>
        <v/>
      </c>
      <c r="I169" s="58"/>
      <c r="J169" t="str">
        <f t="shared" ca="1" si="2"/>
        <v/>
      </c>
    </row>
    <row r="170" spans="1:10" ht="21.95" customHeight="1">
      <c r="A170" s="20" t="str">
        <f>VLOOKUP(E170,Q3.SL!G:O,8,FALSE)</f>
        <v/>
      </c>
      <c r="B170" s="36" t="str">
        <f>IFERROR(VLOOKUP(E170,Rec.!B:H,4,FALSE),"")</f>
        <v/>
      </c>
      <c r="C170" s="36" t="str">
        <f>IFERROR(VLOOKUP(E170,Rec.!B:H,5,FALSE),"")</f>
        <v/>
      </c>
      <c r="D170" s="20" t="str">
        <f>IFERROR(VLOOKUP(E170,Rec.!B:H,6,FALSE),"")</f>
        <v/>
      </c>
      <c r="E170" s="20" t="str">
        <f>IFERROR(VLOOKUP(ROW()-8,Q3.SL!B:Q,6,FALSE),"")</f>
        <v/>
      </c>
      <c r="F170" s="20" t="str">
        <f>VLOOKUP(E170,Q3.SL!G:O,6,FALSE)</f>
        <v/>
      </c>
      <c r="G170" s="39" t="str">
        <f>IF(ROW()-8&gt;Inf.!$I$10,"",VLOOKUP(E170,Q3.SL!G:O,4,FALSE))</f>
        <v/>
      </c>
      <c r="H170" s="20" t="str">
        <f>IF(ROW()-8&gt;Inf.!$I$10,"",VLOOKUP(E170,Q3.SL!G:O,5,FALSE))</f>
        <v/>
      </c>
      <c r="I170" s="58"/>
      <c r="J170" t="str">
        <f t="shared" ca="1" si="2"/>
        <v/>
      </c>
    </row>
    <row r="171" spans="1:10" ht="21.95" customHeight="1">
      <c r="A171" s="20" t="str">
        <f>VLOOKUP(E171,Q3.SL!G:O,8,FALSE)</f>
        <v/>
      </c>
      <c r="B171" s="36" t="str">
        <f>IFERROR(VLOOKUP(E171,Rec.!B:H,4,FALSE),"")</f>
        <v/>
      </c>
      <c r="C171" s="36" t="str">
        <f>IFERROR(VLOOKUP(E171,Rec.!B:H,5,FALSE),"")</f>
        <v/>
      </c>
      <c r="D171" s="20" t="str">
        <f>IFERROR(VLOOKUP(E171,Rec.!B:H,6,FALSE),"")</f>
        <v/>
      </c>
      <c r="E171" s="20" t="str">
        <f>IFERROR(VLOOKUP(ROW()-8,Q3.SL!B:Q,6,FALSE),"")</f>
        <v/>
      </c>
      <c r="F171" s="20" t="str">
        <f>VLOOKUP(E171,Q3.SL!G:O,6,FALSE)</f>
        <v/>
      </c>
      <c r="G171" s="39" t="str">
        <f>IF(ROW()-8&gt;Inf.!$I$10,"",VLOOKUP(E171,Q3.SL!G:O,4,FALSE))</f>
        <v/>
      </c>
      <c r="H171" s="20" t="str">
        <f>IF(ROW()-8&gt;Inf.!$I$10,"",VLOOKUP(E171,Q3.SL!G:O,5,FALSE))</f>
        <v/>
      </c>
      <c r="I171" s="58"/>
      <c r="J171" t="str">
        <f t="shared" ca="1" si="2"/>
        <v/>
      </c>
    </row>
    <row r="172" spans="1:10" ht="21.95" customHeight="1">
      <c r="A172" s="20" t="str">
        <f>VLOOKUP(E172,Q3.SL!G:O,8,FALSE)</f>
        <v/>
      </c>
      <c r="B172" s="36" t="str">
        <f>IFERROR(VLOOKUP(E172,Rec.!B:H,4,FALSE),"")</f>
        <v/>
      </c>
      <c r="C172" s="36" t="str">
        <f>IFERROR(VLOOKUP(E172,Rec.!B:H,5,FALSE),"")</f>
        <v/>
      </c>
      <c r="D172" s="20" t="str">
        <f>IFERROR(VLOOKUP(E172,Rec.!B:H,6,FALSE),"")</f>
        <v/>
      </c>
      <c r="E172" s="20" t="str">
        <f>IFERROR(VLOOKUP(ROW()-8,Q3.SL!B:Q,6,FALSE),"")</f>
        <v/>
      </c>
      <c r="F172" s="20" t="str">
        <f>VLOOKUP(E172,Q3.SL!G:O,6,FALSE)</f>
        <v/>
      </c>
      <c r="G172" s="39" t="str">
        <f>IF(ROW()-8&gt;Inf.!$I$10,"",VLOOKUP(E172,Q3.SL!G:O,4,FALSE))</f>
        <v/>
      </c>
      <c r="H172" s="20" t="str">
        <f>IF(ROW()-8&gt;Inf.!$I$10,"",VLOOKUP(E172,Q3.SL!G:O,5,FALSE))</f>
        <v/>
      </c>
      <c r="I172" s="58"/>
      <c r="J172" t="str">
        <f t="shared" ca="1" si="2"/>
        <v/>
      </c>
    </row>
    <row r="173" spans="1:10" ht="21.95" customHeight="1">
      <c r="A173" s="20" t="str">
        <f>VLOOKUP(E173,Q3.SL!G:O,8,FALSE)</f>
        <v/>
      </c>
      <c r="B173" s="36" t="str">
        <f>IFERROR(VLOOKUP(E173,Rec.!B:H,4,FALSE),"")</f>
        <v/>
      </c>
      <c r="C173" s="36" t="str">
        <f>IFERROR(VLOOKUP(E173,Rec.!B:H,5,FALSE),"")</f>
        <v/>
      </c>
      <c r="D173" s="20" t="str">
        <f>IFERROR(VLOOKUP(E173,Rec.!B:H,6,FALSE),"")</f>
        <v/>
      </c>
      <c r="E173" s="20" t="str">
        <f>IFERROR(VLOOKUP(ROW()-8,Q3.SL!B:Q,6,FALSE),"")</f>
        <v/>
      </c>
      <c r="F173" s="20" t="str">
        <f>VLOOKUP(E173,Q3.SL!G:O,6,FALSE)</f>
        <v/>
      </c>
      <c r="G173" s="39" t="str">
        <f>IF(ROW()-8&gt;Inf.!$I$10,"",VLOOKUP(E173,Q3.SL!G:O,4,FALSE))</f>
        <v/>
      </c>
      <c r="H173" s="20" t="str">
        <f>IF(ROW()-8&gt;Inf.!$I$10,"",VLOOKUP(E173,Q3.SL!G:O,5,FALSE))</f>
        <v/>
      </c>
      <c r="I173" s="58"/>
      <c r="J173" t="str">
        <f t="shared" ca="1" si="2"/>
        <v/>
      </c>
    </row>
    <row r="174" spans="1:10" ht="21.95" customHeight="1">
      <c r="A174" s="20" t="str">
        <f>VLOOKUP(E174,Q3.SL!G:O,8,FALSE)</f>
        <v/>
      </c>
      <c r="B174" s="36" t="str">
        <f>IFERROR(VLOOKUP(E174,Rec.!B:H,4,FALSE),"")</f>
        <v/>
      </c>
      <c r="C174" s="36" t="str">
        <f>IFERROR(VLOOKUP(E174,Rec.!B:H,5,FALSE),"")</f>
        <v/>
      </c>
      <c r="D174" s="20" t="str">
        <f>IFERROR(VLOOKUP(E174,Rec.!B:H,6,FALSE),"")</f>
        <v/>
      </c>
      <c r="E174" s="20" t="str">
        <f>IFERROR(VLOOKUP(ROW()-8,Q3.SL!B:Q,6,FALSE),"")</f>
        <v/>
      </c>
      <c r="F174" s="20" t="str">
        <f>VLOOKUP(E174,Q3.SL!G:O,6,FALSE)</f>
        <v/>
      </c>
      <c r="G174" s="39" t="str">
        <f>IF(ROW()-8&gt;Inf.!$I$10,"",VLOOKUP(E174,Q3.SL!G:O,4,FALSE))</f>
        <v/>
      </c>
      <c r="H174" s="20" t="str">
        <f>IF(ROW()-8&gt;Inf.!$I$10,"",VLOOKUP(E174,Q3.SL!G:O,5,FALSE))</f>
        <v/>
      </c>
      <c r="I174" s="58"/>
      <c r="J174" t="str">
        <f t="shared" ca="1" si="2"/>
        <v/>
      </c>
    </row>
    <row r="175" spans="1:10" ht="21.95" customHeight="1">
      <c r="A175" s="20" t="str">
        <f>VLOOKUP(E175,Q3.SL!G:O,8,FALSE)</f>
        <v/>
      </c>
      <c r="B175" s="36" t="str">
        <f>IFERROR(VLOOKUP(E175,Rec.!B:H,4,FALSE),"")</f>
        <v/>
      </c>
      <c r="C175" s="36" t="str">
        <f>IFERROR(VLOOKUP(E175,Rec.!B:H,5,FALSE),"")</f>
        <v/>
      </c>
      <c r="D175" s="20" t="str">
        <f>IFERROR(VLOOKUP(E175,Rec.!B:H,6,FALSE),"")</f>
        <v/>
      </c>
      <c r="E175" s="20" t="str">
        <f>IFERROR(VLOOKUP(ROW()-8,Q3.SL!B:Q,6,FALSE),"")</f>
        <v/>
      </c>
      <c r="F175" s="20" t="str">
        <f>VLOOKUP(E175,Q3.SL!G:O,6,FALSE)</f>
        <v/>
      </c>
      <c r="G175" s="39" t="str">
        <f>IF(ROW()-8&gt;Inf.!$I$10,"",VLOOKUP(E175,Q3.SL!G:O,4,FALSE))</f>
        <v/>
      </c>
      <c r="H175" s="20" t="str">
        <f>IF(ROW()-8&gt;Inf.!$I$10,"",VLOOKUP(E175,Q3.SL!G:O,5,FALSE))</f>
        <v/>
      </c>
      <c r="I175" s="58"/>
      <c r="J175" t="str">
        <f t="shared" ca="1" si="2"/>
        <v/>
      </c>
    </row>
    <row r="176" spans="1:10" ht="21.95" customHeight="1">
      <c r="A176" s="20" t="str">
        <f>VLOOKUP(E176,Q3.SL!G:O,8,FALSE)</f>
        <v/>
      </c>
      <c r="B176" s="36" t="str">
        <f>IFERROR(VLOOKUP(E176,Rec.!B:H,4,FALSE),"")</f>
        <v/>
      </c>
      <c r="C176" s="36" t="str">
        <f>IFERROR(VLOOKUP(E176,Rec.!B:H,5,FALSE),"")</f>
        <v/>
      </c>
      <c r="D176" s="20" t="str">
        <f>IFERROR(VLOOKUP(E176,Rec.!B:H,6,FALSE),"")</f>
        <v/>
      </c>
      <c r="E176" s="20" t="str">
        <f>IFERROR(VLOOKUP(ROW()-8,Q3.SL!B:Q,6,FALSE),"")</f>
        <v/>
      </c>
      <c r="F176" s="20" t="str">
        <f>VLOOKUP(E176,Q3.SL!G:O,6,FALSE)</f>
        <v/>
      </c>
      <c r="G176" s="39" t="str">
        <f>IF(ROW()-8&gt;Inf.!$I$10,"",VLOOKUP(E176,Q3.SL!G:O,4,FALSE))</f>
        <v/>
      </c>
      <c r="H176" s="20" t="str">
        <f>IF(ROW()-8&gt;Inf.!$I$10,"",VLOOKUP(E176,Q3.SL!G:O,5,FALSE))</f>
        <v/>
      </c>
      <c r="I176" s="58"/>
      <c r="J176" t="str">
        <f t="shared" ca="1" si="2"/>
        <v/>
      </c>
    </row>
    <row r="177" spans="1:10" ht="21.95" customHeight="1">
      <c r="A177" s="20" t="str">
        <f>VLOOKUP(E177,Q3.SL!G:O,8,FALSE)</f>
        <v/>
      </c>
      <c r="B177" s="36" t="str">
        <f>IFERROR(VLOOKUP(E177,Rec.!B:H,4,FALSE),"")</f>
        <v/>
      </c>
      <c r="C177" s="36" t="str">
        <f>IFERROR(VLOOKUP(E177,Rec.!B:H,5,FALSE),"")</f>
        <v/>
      </c>
      <c r="D177" s="20" t="str">
        <f>IFERROR(VLOOKUP(E177,Rec.!B:H,6,FALSE),"")</f>
        <v/>
      </c>
      <c r="E177" s="20" t="str">
        <f>IFERROR(VLOOKUP(ROW()-8,Q3.SL!B:Q,6,FALSE),"")</f>
        <v/>
      </c>
      <c r="F177" s="20" t="str">
        <f>VLOOKUP(E177,Q3.SL!G:O,6,FALSE)</f>
        <v/>
      </c>
      <c r="G177" s="39" t="str">
        <f>IF(ROW()-8&gt;Inf.!$I$10,"",VLOOKUP(E177,Q3.SL!G:O,4,FALSE))</f>
        <v/>
      </c>
      <c r="H177" s="20" t="str">
        <f>IF(ROW()-8&gt;Inf.!$I$10,"",VLOOKUP(E177,Q3.SL!G:O,5,FALSE))</f>
        <v/>
      </c>
      <c r="I177" s="58"/>
      <c r="J177" t="str">
        <f t="shared" ca="1" si="2"/>
        <v/>
      </c>
    </row>
    <row r="178" spans="1:10" ht="21.95" customHeight="1">
      <c r="A178" s="20" t="str">
        <f>VLOOKUP(E178,Q3.SL!G:O,8,FALSE)</f>
        <v/>
      </c>
      <c r="B178" s="36" t="str">
        <f>IFERROR(VLOOKUP(E178,Rec.!B:H,4,FALSE),"")</f>
        <v/>
      </c>
      <c r="C178" s="36" t="str">
        <f>IFERROR(VLOOKUP(E178,Rec.!B:H,5,FALSE),"")</f>
        <v/>
      </c>
      <c r="D178" s="20" t="str">
        <f>IFERROR(VLOOKUP(E178,Rec.!B:H,6,FALSE),"")</f>
        <v/>
      </c>
      <c r="E178" s="20" t="str">
        <f>IFERROR(VLOOKUP(ROW()-8,Q3.SL!B:Q,6,FALSE),"")</f>
        <v/>
      </c>
      <c r="F178" s="20" t="str">
        <f>VLOOKUP(E178,Q3.SL!G:O,6,FALSE)</f>
        <v/>
      </c>
      <c r="G178" s="39" t="str">
        <f>IF(ROW()-8&gt;Inf.!$I$10,"",VLOOKUP(E178,Q3.SL!G:O,4,FALSE))</f>
        <v/>
      </c>
      <c r="H178" s="20" t="str">
        <f>IF(ROW()-8&gt;Inf.!$I$10,"",VLOOKUP(E178,Q3.SL!G:O,5,FALSE))</f>
        <v/>
      </c>
      <c r="I178" s="58"/>
      <c r="J178" t="str">
        <f t="shared" ca="1" si="2"/>
        <v/>
      </c>
    </row>
    <row r="179" spans="1:10" ht="21.95" customHeight="1">
      <c r="A179" s="20" t="str">
        <f>VLOOKUP(E179,Q3.SL!G:O,8,FALSE)</f>
        <v/>
      </c>
      <c r="B179" s="36" t="str">
        <f>IFERROR(VLOOKUP(E179,Rec.!B:H,4,FALSE),"")</f>
        <v/>
      </c>
      <c r="C179" s="36" t="str">
        <f>IFERROR(VLOOKUP(E179,Rec.!B:H,5,FALSE),"")</f>
        <v/>
      </c>
      <c r="D179" s="20" t="str">
        <f>IFERROR(VLOOKUP(E179,Rec.!B:H,6,FALSE),"")</f>
        <v/>
      </c>
      <c r="E179" s="20" t="str">
        <f>IFERROR(VLOOKUP(ROW()-8,Q3.SL!B:Q,6,FALSE),"")</f>
        <v/>
      </c>
      <c r="F179" s="20" t="str">
        <f>VLOOKUP(E179,Q3.SL!G:O,6,FALSE)</f>
        <v/>
      </c>
      <c r="G179" s="39" t="str">
        <f>IF(ROW()-8&gt;Inf.!$I$10,"",VLOOKUP(E179,Q3.SL!G:O,4,FALSE))</f>
        <v/>
      </c>
      <c r="H179" s="20" t="str">
        <f>IF(ROW()-8&gt;Inf.!$I$10,"",VLOOKUP(E179,Q3.SL!G:O,5,FALSE))</f>
        <v/>
      </c>
      <c r="I179" s="58"/>
      <c r="J179" t="str">
        <f t="shared" ca="1" si="2"/>
        <v/>
      </c>
    </row>
    <row r="180" spans="1:10" ht="21.95" customHeight="1">
      <c r="A180" s="20" t="str">
        <f>VLOOKUP(E180,Q3.SL!G:O,8,FALSE)</f>
        <v/>
      </c>
      <c r="B180" s="36" t="str">
        <f>IFERROR(VLOOKUP(E180,Rec.!B:H,4,FALSE),"")</f>
        <v/>
      </c>
      <c r="C180" s="36" t="str">
        <f>IFERROR(VLOOKUP(E180,Rec.!B:H,5,FALSE),"")</f>
        <v/>
      </c>
      <c r="D180" s="20" t="str">
        <f>IFERROR(VLOOKUP(E180,Rec.!B:H,6,FALSE),"")</f>
        <v/>
      </c>
      <c r="E180" s="20" t="str">
        <f>IFERROR(VLOOKUP(ROW()-8,Q3.SL!B:Q,6,FALSE),"")</f>
        <v/>
      </c>
      <c r="F180" s="20" t="str">
        <f>VLOOKUP(E180,Q3.SL!G:O,6,FALSE)</f>
        <v/>
      </c>
      <c r="G180" s="39" t="str">
        <f>IF(ROW()-8&gt;Inf.!$I$10,"",VLOOKUP(E180,Q3.SL!G:O,4,FALSE))</f>
        <v/>
      </c>
      <c r="H180" s="20" t="str">
        <f>IF(ROW()-8&gt;Inf.!$I$10,"",VLOOKUP(E180,Q3.SL!G:O,5,FALSE))</f>
        <v/>
      </c>
      <c r="I180" s="58"/>
      <c r="J180" t="str">
        <f t="shared" ca="1" si="2"/>
        <v/>
      </c>
    </row>
    <row r="181" spans="1:10" ht="21.95" customHeight="1">
      <c r="A181" s="20" t="str">
        <f>VLOOKUP(E181,Q3.SL!G:O,8,FALSE)</f>
        <v/>
      </c>
      <c r="B181" s="36" t="str">
        <f>IFERROR(VLOOKUP(E181,Rec.!B:H,4,FALSE),"")</f>
        <v/>
      </c>
      <c r="C181" s="36" t="str">
        <f>IFERROR(VLOOKUP(E181,Rec.!B:H,5,FALSE),"")</f>
        <v/>
      </c>
      <c r="D181" s="20" t="str">
        <f>IFERROR(VLOOKUP(E181,Rec.!B:H,6,FALSE),"")</f>
        <v/>
      </c>
      <c r="E181" s="20" t="str">
        <f>IFERROR(VLOOKUP(ROW()-8,Q3.SL!B:Q,6,FALSE),"")</f>
        <v/>
      </c>
      <c r="F181" s="20" t="str">
        <f>VLOOKUP(E181,Q3.SL!G:O,6,FALSE)</f>
        <v/>
      </c>
      <c r="G181" s="39" t="str">
        <f>IF(ROW()-8&gt;Inf.!$I$10,"",VLOOKUP(E181,Q3.SL!G:O,4,FALSE))</f>
        <v/>
      </c>
      <c r="H181" s="20" t="str">
        <f>IF(ROW()-8&gt;Inf.!$I$10,"",VLOOKUP(E181,Q3.SL!G:O,5,FALSE))</f>
        <v/>
      </c>
      <c r="I181" s="58"/>
      <c r="J181" t="str">
        <f t="shared" ca="1" si="2"/>
        <v/>
      </c>
    </row>
    <row r="182" spans="1:10" ht="21.95" customHeight="1">
      <c r="A182" s="20" t="str">
        <f>VLOOKUP(E182,Q3.SL!G:O,8,FALSE)</f>
        <v/>
      </c>
      <c r="B182" s="36" t="str">
        <f>IFERROR(VLOOKUP(E182,Rec.!B:H,4,FALSE),"")</f>
        <v/>
      </c>
      <c r="C182" s="36" t="str">
        <f>IFERROR(VLOOKUP(E182,Rec.!B:H,5,FALSE),"")</f>
        <v/>
      </c>
      <c r="D182" s="20" t="str">
        <f>IFERROR(VLOOKUP(E182,Rec.!B:H,6,FALSE),"")</f>
        <v/>
      </c>
      <c r="E182" s="20" t="str">
        <f>IFERROR(VLOOKUP(ROW()-8,Q3.SL!B:Q,6,FALSE),"")</f>
        <v/>
      </c>
      <c r="F182" s="20" t="str">
        <f>VLOOKUP(E182,Q3.SL!G:O,6,FALSE)</f>
        <v/>
      </c>
      <c r="G182" s="39" t="str">
        <f>IF(ROW()-8&gt;Inf.!$I$10,"",VLOOKUP(E182,Q3.SL!G:O,4,FALSE))</f>
        <v/>
      </c>
      <c r="H182" s="20" t="str">
        <f>IF(ROW()-8&gt;Inf.!$I$10,"",VLOOKUP(E182,Q3.SL!G:O,5,FALSE))</f>
        <v/>
      </c>
      <c r="I182" s="58"/>
      <c r="J182" t="str">
        <f t="shared" ca="1" si="2"/>
        <v/>
      </c>
    </row>
    <row r="183" spans="1:10" ht="21.95" customHeight="1">
      <c r="A183" s="20" t="str">
        <f>VLOOKUP(E183,Q3.SL!G:O,8,FALSE)</f>
        <v/>
      </c>
      <c r="B183" s="36" t="str">
        <f>IFERROR(VLOOKUP(E183,Rec.!B:H,4,FALSE),"")</f>
        <v/>
      </c>
      <c r="C183" s="36" t="str">
        <f>IFERROR(VLOOKUP(E183,Rec.!B:H,5,FALSE),"")</f>
        <v/>
      </c>
      <c r="D183" s="20" t="str">
        <f>IFERROR(VLOOKUP(E183,Rec.!B:H,6,FALSE),"")</f>
        <v/>
      </c>
      <c r="E183" s="20" t="str">
        <f>IFERROR(VLOOKUP(ROW()-8,Q3.SL!B:Q,6,FALSE),"")</f>
        <v/>
      </c>
      <c r="F183" s="20" t="str">
        <f>VLOOKUP(E183,Q3.SL!G:O,6,FALSE)</f>
        <v/>
      </c>
      <c r="G183" s="39" t="str">
        <f>IF(ROW()-8&gt;Inf.!$I$10,"",VLOOKUP(E183,Q3.SL!G:O,4,FALSE))</f>
        <v/>
      </c>
      <c r="H183" s="20" t="str">
        <f>IF(ROW()-8&gt;Inf.!$I$10,"",VLOOKUP(E183,Q3.SL!G:O,5,FALSE))</f>
        <v/>
      </c>
      <c r="I183" s="58"/>
      <c r="J183" t="str">
        <f t="shared" ca="1" si="2"/>
        <v/>
      </c>
    </row>
    <row r="184" spans="1:10" ht="21.95" customHeight="1">
      <c r="A184" s="20" t="str">
        <f>VLOOKUP(E184,Q3.SL!G:O,8,FALSE)</f>
        <v/>
      </c>
      <c r="B184" s="36" t="str">
        <f>IFERROR(VLOOKUP(E184,Rec.!B:H,4,FALSE),"")</f>
        <v/>
      </c>
      <c r="C184" s="36" t="str">
        <f>IFERROR(VLOOKUP(E184,Rec.!B:H,5,FALSE),"")</f>
        <v/>
      </c>
      <c r="D184" s="20" t="str">
        <f>IFERROR(VLOOKUP(E184,Rec.!B:H,6,FALSE),"")</f>
        <v/>
      </c>
      <c r="E184" s="20" t="str">
        <f>IFERROR(VLOOKUP(ROW()-8,Q3.SL!B:Q,6,FALSE),"")</f>
        <v/>
      </c>
      <c r="F184" s="20" t="str">
        <f>VLOOKUP(E184,Q3.SL!G:O,6,FALSE)</f>
        <v/>
      </c>
      <c r="G184" s="39" t="str">
        <f>IF(ROW()-8&gt;Inf.!$I$10,"",VLOOKUP(E184,Q3.SL!G:O,4,FALSE))</f>
        <v/>
      </c>
      <c r="H184" s="20" t="str">
        <f>IF(ROW()-8&gt;Inf.!$I$10,"",VLOOKUP(E184,Q3.SL!G:O,5,FALSE))</f>
        <v/>
      </c>
      <c r="I184" s="58"/>
      <c r="J184" t="str">
        <f t="shared" ca="1" si="2"/>
        <v/>
      </c>
    </row>
    <row r="185" spans="1:10" ht="21.95" customHeight="1">
      <c r="A185" s="20" t="str">
        <f>VLOOKUP(E185,Q3.SL!G:O,8,FALSE)</f>
        <v/>
      </c>
      <c r="B185" s="36" t="str">
        <f>IFERROR(VLOOKUP(E185,Rec.!B:H,4,FALSE),"")</f>
        <v/>
      </c>
      <c r="C185" s="36" t="str">
        <f>IFERROR(VLOOKUP(E185,Rec.!B:H,5,FALSE),"")</f>
        <v/>
      </c>
      <c r="D185" s="20" t="str">
        <f>IFERROR(VLOOKUP(E185,Rec.!B:H,6,FALSE),"")</f>
        <v/>
      </c>
      <c r="E185" s="20" t="str">
        <f>IFERROR(VLOOKUP(ROW()-8,Q3.SL!B:Q,6,FALSE),"")</f>
        <v/>
      </c>
      <c r="F185" s="20" t="str">
        <f>VLOOKUP(E185,Q3.SL!G:O,6,FALSE)</f>
        <v/>
      </c>
      <c r="G185" s="39" t="str">
        <f>IF(ROW()-8&gt;Inf.!$I$10,"",VLOOKUP(E185,Q3.SL!G:O,4,FALSE))</f>
        <v/>
      </c>
      <c r="H185" s="20" t="str">
        <f>IF(ROW()-8&gt;Inf.!$I$10,"",VLOOKUP(E185,Q3.SL!G:O,5,FALSE))</f>
        <v/>
      </c>
      <c r="I185" s="58"/>
      <c r="J185" t="str">
        <f t="shared" ca="1" si="2"/>
        <v/>
      </c>
    </row>
    <row r="186" spans="1:10" ht="21.95" customHeight="1">
      <c r="A186" s="20" t="str">
        <f>VLOOKUP(E186,Q3.SL!G:O,8,FALSE)</f>
        <v/>
      </c>
      <c r="B186" s="36" t="str">
        <f>IFERROR(VLOOKUP(E186,Rec.!B:H,4,FALSE),"")</f>
        <v/>
      </c>
      <c r="C186" s="36" t="str">
        <f>IFERROR(VLOOKUP(E186,Rec.!B:H,5,FALSE),"")</f>
        <v/>
      </c>
      <c r="D186" s="20" t="str">
        <f>IFERROR(VLOOKUP(E186,Rec.!B:H,6,FALSE),"")</f>
        <v/>
      </c>
      <c r="E186" s="20" t="str">
        <f>IFERROR(VLOOKUP(ROW()-8,Q3.SL!B:Q,6,FALSE),"")</f>
        <v/>
      </c>
      <c r="F186" s="20" t="str">
        <f>VLOOKUP(E186,Q3.SL!G:O,6,FALSE)</f>
        <v/>
      </c>
      <c r="G186" s="39" t="str">
        <f>IF(ROW()-8&gt;Inf.!$I$10,"",VLOOKUP(E186,Q3.SL!G:O,4,FALSE))</f>
        <v/>
      </c>
      <c r="H186" s="20" t="str">
        <f>IF(ROW()-8&gt;Inf.!$I$10,"",VLOOKUP(E186,Q3.SL!G:O,5,FALSE))</f>
        <v/>
      </c>
      <c r="I186" s="58"/>
      <c r="J186" t="str">
        <f t="shared" ca="1" si="2"/>
        <v/>
      </c>
    </row>
    <row r="187" spans="1:10" ht="21.95" customHeight="1">
      <c r="A187" s="20" t="str">
        <f>VLOOKUP(E187,Q3.SL!G:O,8,FALSE)</f>
        <v/>
      </c>
      <c r="B187" s="36" t="str">
        <f>IFERROR(VLOOKUP(E187,Rec.!B:H,4,FALSE),"")</f>
        <v/>
      </c>
      <c r="C187" s="36" t="str">
        <f>IFERROR(VLOOKUP(E187,Rec.!B:H,5,FALSE),"")</f>
        <v/>
      </c>
      <c r="D187" s="20" t="str">
        <f>IFERROR(VLOOKUP(E187,Rec.!B:H,6,FALSE),"")</f>
        <v/>
      </c>
      <c r="E187" s="20" t="str">
        <f>IFERROR(VLOOKUP(ROW()-8,Q3.SL!B:Q,6,FALSE),"")</f>
        <v/>
      </c>
      <c r="F187" s="20" t="str">
        <f>VLOOKUP(E187,Q3.SL!G:O,6,FALSE)</f>
        <v/>
      </c>
      <c r="G187" s="39" t="str">
        <f>IF(ROW()-8&gt;Inf.!$I$10,"",VLOOKUP(E187,Q3.SL!G:O,4,FALSE))</f>
        <v/>
      </c>
      <c r="H187" s="20" t="str">
        <f>IF(ROW()-8&gt;Inf.!$I$10,"",VLOOKUP(E187,Q3.SL!G:O,5,FALSE))</f>
        <v/>
      </c>
      <c r="I187" s="58"/>
      <c r="J187" t="str">
        <f t="shared" ca="1" si="2"/>
        <v/>
      </c>
    </row>
    <row r="188" spans="1:10" ht="21.95" customHeight="1">
      <c r="A188" s="20" t="str">
        <f>VLOOKUP(E188,Q3.SL!G:O,8,FALSE)</f>
        <v/>
      </c>
      <c r="B188" s="36" t="str">
        <f>IFERROR(VLOOKUP(E188,Rec.!B:H,4,FALSE),"")</f>
        <v/>
      </c>
      <c r="C188" s="36" t="str">
        <f>IFERROR(VLOOKUP(E188,Rec.!B:H,5,FALSE),"")</f>
        <v/>
      </c>
      <c r="D188" s="20" t="str">
        <f>IFERROR(VLOOKUP(E188,Rec.!B:H,6,FALSE),"")</f>
        <v/>
      </c>
      <c r="E188" s="20" t="str">
        <f>IFERROR(VLOOKUP(ROW()-8,Q3.SL!B:Q,6,FALSE),"")</f>
        <v/>
      </c>
      <c r="F188" s="20" t="str">
        <f>VLOOKUP(E188,Q3.SL!G:O,6,FALSE)</f>
        <v/>
      </c>
      <c r="G188" s="39" t="str">
        <f>IF(ROW()-8&gt;Inf.!$I$10,"",VLOOKUP(E188,Q3.SL!G:O,4,FALSE))</f>
        <v/>
      </c>
      <c r="H188" s="20" t="str">
        <f>IF(ROW()-8&gt;Inf.!$I$10,"",VLOOKUP(E188,Q3.SL!G:O,5,FALSE))</f>
        <v/>
      </c>
      <c r="I188" s="58"/>
      <c r="J188" t="str">
        <f t="shared" ca="1" si="2"/>
        <v/>
      </c>
    </row>
    <row r="189" spans="1:10" ht="21.95" customHeight="1">
      <c r="A189" s="20" t="str">
        <f>VLOOKUP(E189,Q3.SL!G:O,8,FALSE)</f>
        <v/>
      </c>
      <c r="B189" s="36" t="str">
        <f>IFERROR(VLOOKUP(E189,Rec.!B:H,4,FALSE),"")</f>
        <v/>
      </c>
      <c r="C189" s="36" t="str">
        <f>IFERROR(VLOOKUP(E189,Rec.!B:H,5,FALSE),"")</f>
        <v/>
      </c>
      <c r="D189" s="20" t="str">
        <f>IFERROR(VLOOKUP(E189,Rec.!B:H,6,FALSE),"")</f>
        <v/>
      </c>
      <c r="E189" s="20" t="str">
        <f>IFERROR(VLOOKUP(ROW()-8,Q3.SL!B:Q,6,FALSE),"")</f>
        <v/>
      </c>
      <c r="F189" s="20" t="str">
        <f>VLOOKUP(E189,Q3.SL!G:O,6,FALSE)</f>
        <v/>
      </c>
      <c r="G189" s="39" t="str">
        <f>IF(ROW()-8&gt;Inf.!$I$10,"",VLOOKUP(E189,Q3.SL!G:O,4,FALSE))</f>
        <v/>
      </c>
      <c r="H189" s="20" t="str">
        <f>IF(ROW()-8&gt;Inf.!$I$10,"",VLOOKUP(E189,Q3.SL!G:O,5,FALSE))</f>
        <v/>
      </c>
      <c r="I189" s="58"/>
      <c r="J189" t="str">
        <f t="shared" ca="1" si="2"/>
        <v/>
      </c>
    </row>
    <row r="190" spans="1:10" ht="21.95" customHeight="1">
      <c r="A190" s="20" t="str">
        <f>VLOOKUP(E190,Q3.SL!G:O,8,FALSE)</f>
        <v/>
      </c>
      <c r="B190" s="36" t="str">
        <f>IFERROR(VLOOKUP(E190,Rec.!B:H,4,FALSE),"")</f>
        <v/>
      </c>
      <c r="C190" s="36" t="str">
        <f>IFERROR(VLOOKUP(E190,Rec.!B:H,5,FALSE),"")</f>
        <v/>
      </c>
      <c r="D190" s="20" t="str">
        <f>IFERROR(VLOOKUP(E190,Rec.!B:H,6,FALSE),"")</f>
        <v/>
      </c>
      <c r="E190" s="20" t="str">
        <f>IFERROR(VLOOKUP(ROW()-8,Q3.SL!B:Q,6,FALSE),"")</f>
        <v/>
      </c>
      <c r="F190" s="20" t="str">
        <f>VLOOKUP(E190,Q3.SL!G:O,6,FALSE)</f>
        <v/>
      </c>
      <c r="G190" s="39" t="str">
        <f>IF(ROW()-8&gt;Inf.!$I$10,"",VLOOKUP(E190,Q3.SL!G:O,4,FALSE))</f>
        <v/>
      </c>
      <c r="H190" s="20" t="str">
        <f>IF(ROW()-8&gt;Inf.!$I$10,"",VLOOKUP(E190,Q3.SL!G:O,5,FALSE))</f>
        <v/>
      </c>
      <c r="I190" s="58"/>
      <c r="J190" t="str">
        <f t="shared" ca="1" si="2"/>
        <v/>
      </c>
    </row>
    <row r="191" spans="1:10" ht="21.95" customHeight="1">
      <c r="A191" s="20" t="str">
        <f>VLOOKUP(E191,Q3.SL!G:O,8,FALSE)</f>
        <v/>
      </c>
      <c r="B191" s="36" t="str">
        <f>IFERROR(VLOOKUP(E191,Rec.!B:H,4,FALSE),"")</f>
        <v/>
      </c>
      <c r="C191" s="36" t="str">
        <f>IFERROR(VLOOKUP(E191,Rec.!B:H,5,FALSE),"")</f>
        <v/>
      </c>
      <c r="D191" s="20" t="str">
        <f>IFERROR(VLOOKUP(E191,Rec.!B:H,6,FALSE),"")</f>
        <v/>
      </c>
      <c r="E191" s="20" t="str">
        <f>IFERROR(VLOOKUP(ROW()-8,Q3.SL!B:Q,6,FALSE),"")</f>
        <v/>
      </c>
      <c r="F191" s="20" t="str">
        <f>VLOOKUP(E191,Q3.SL!G:O,6,FALSE)</f>
        <v/>
      </c>
      <c r="G191" s="39" t="str">
        <f>IF(ROW()-8&gt;Inf.!$I$10,"",VLOOKUP(E191,Q3.SL!G:O,4,FALSE))</f>
        <v/>
      </c>
      <c r="H191" s="20" t="str">
        <f>IF(ROW()-8&gt;Inf.!$I$10,"",VLOOKUP(E191,Q3.SL!G:O,5,FALSE))</f>
        <v/>
      </c>
      <c r="I191" s="58"/>
      <c r="J191" t="str">
        <f t="shared" ca="1" si="2"/>
        <v/>
      </c>
    </row>
    <row r="192" spans="1:10" ht="21.95" customHeight="1">
      <c r="A192" s="20" t="str">
        <f>VLOOKUP(E192,Q3.SL!G:O,8,FALSE)</f>
        <v/>
      </c>
      <c r="B192" s="36" t="str">
        <f>IFERROR(VLOOKUP(E192,Rec.!B:H,4,FALSE),"")</f>
        <v/>
      </c>
      <c r="C192" s="36" t="str">
        <f>IFERROR(VLOOKUP(E192,Rec.!B:H,5,FALSE),"")</f>
        <v/>
      </c>
      <c r="D192" s="20" t="str">
        <f>IFERROR(VLOOKUP(E192,Rec.!B:H,6,FALSE),"")</f>
        <v/>
      </c>
      <c r="E192" s="20" t="str">
        <f>IFERROR(VLOOKUP(ROW()-8,Q3.SL!B:Q,6,FALSE),"")</f>
        <v/>
      </c>
      <c r="F192" s="20" t="str">
        <f>VLOOKUP(E192,Q3.SL!G:O,6,FALSE)</f>
        <v/>
      </c>
      <c r="G192" s="39" t="str">
        <f>IF(ROW()-8&gt;Inf.!$I$10,"",VLOOKUP(E192,Q3.SL!G:O,4,FALSE))</f>
        <v/>
      </c>
      <c r="H192" s="20" t="str">
        <f>IF(ROW()-8&gt;Inf.!$I$10,"",VLOOKUP(E192,Q3.SL!G:O,5,FALSE))</f>
        <v/>
      </c>
      <c r="I192" s="58"/>
      <c r="J192" t="str">
        <f t="shared" ca="1" si="2"/>
        <v/>
      </c>
    </row>
    <row r="193" spans="1:10" ht="21.95" customHeight="1">
      <c r="A193" s="20" t="str">
        <f>VLOOKUP(E193,Q3.SL!G:O,8,FALSE)</f>
        <v/>
      </c>
      <c r="B193" s="36" t="str">
        <f>IFERROR(VLOOKUP(E193,Rec.!B:H,4,FALSE),"")</f>
        <v/>
      </c>
      <c r="C193" s="36" t="str">
        <f>IFERROR(VLOOKUP(E193,Rec.!B:H,5,FALSE),"")</f>
        <v/>
      </c>
      <c r="D193" s="20" t="str">
        <f>IFERROR(VLOOKUP(E193,Rec.!B:H,6,FALSE),"")</f>
        <v/>
      </c>
      <c r="E193" s="20" t="str">
        <f>IFERROR(VLOOKUP(ROW()-8,Q3.SL!B:Q,6,FALSE),"")</f>
        <v/>
      </c>
      <c r="F193" s="20" t="str">
        <f>VLOOKUP(E193,Q3.SL!G:O,6,FALSE)</f>
        <v/>
      </c>
      <c r="G193" s="39" t="str">
        <f>IF(ROW()-8&gt;Inf.!$I$10,"",VLOOKUP(E193,Q3.SL!G:O,4,FALSE))</f>
        <v/>
      </c>
      <c r="H193" s="20" t="str">
        <f>IF(ROW()-8&gt;Inf.!$I$10,"",VLOOKUP(E193,Q3.SL!G:O,5,FALSE))</f>
        <v/>
      </c>
      <c r="I193" s="58"/>
      <c r="J193" t="str">
        <f t="shared" ca="1" si="2"/>
        <v/>
      </c>
    </row>
    <row r="194" spans="1:10" ht="21.95" customHeight="1">
      <c r="A194" s="20" t="str">
        <f>VLOOKUP(E194,Q3.SL!G:O,8,FALSE)</f>
        <v/>
      </c>
      <c r="B194" s="36" t="str">
        <f>IFERROR(VLOOKUP(E194,Rec.!B:H,4,FALSE),"")</f>
        <v/>
      </c>
      <c r="C194" s="36" t="str">
        <f>IFERROR(VLOOKUP(E194,Rec.!B:H,5,FALSE),"")</f>
        <v/>
      </c>
      <c r="D194" s="20" t="str">
        <f>IFERROR(VLOOKUP(E194,Rec.!B:H,6,FALSE),"")</f>
        <v/>
      </c>
      <c r="E194" s="20" t="str">
        <f>IFERROR(VLOOKUP(ROW()-8,Q3.SL!B:Q,6,FALSE),"")</f>
        <v/>
      </c>
      <c r="F194" s="20" t="str">
        <f>VLOOKUP(E194,Q3.SL!G:O,6,FALSE)</f>
        <v/>
      </c>
      <c r="G194" s="39" t="str">
        <f>IF(ROW()-8&gt;Inf.!$I$10,"",VLOOKUP(E194,Q3.SL!G:O,4,FALSE))</f>
        <v/>
      </c>
      <c r="H194" s="20" t="str">
        <f>IF(ROW()-8&gt;Inf.!$I$10,"",VLOOKUP(E194,Q3.SL!G:O,5,FALSE))</f>
        <v/>
      </c>
      <c r="I194" s="58"/>
      <c r="J194" t="str">
        <f t="shared" ca="1" si="2"/>
        <v/>
      </c>
    </row>
    <row r="195" spans="1:10" ht="21.95" customHeight="1">
      <c r="A195" s="20" t="str">
        <f>VLOOKUP(E195,Q3.SL!G:O,8,FALSE)</f>
        <v/>
      </c>
      <c r="B195" s="36" t="str">
        <f>IFERROR(VLOOKUP(E195,Rec.!B:H,4,FALSE),"")</f>
        <v/>
      </c>
      <c r="C195" s="36" t="str">
        <f>IFERROR(VLOOKUP(E195,Rec.!B:H,5,FALSE),"")</f>
        <v/>
      </c>
      <c r="D195" s="20" t="str">
        <f>IFERROR(VLOOKUP(E195,Rec.!B:H,6,FALSE),"")</f>
        <v/>
      </c>
      <c r="E195" s="20" t="str">
        <f>IFERROR(VLOOKUP(ROW()-8,Q3.SL!B:Q,6,FALSE),"")</f>
        <v/>
      </c>
      <c r="F195" s="20" t="str">
        <f>VLOOKUP(E195,Q3.SL!G:O,6,FALSE)</f>
        <v/>
      </c>
      <c r="G195" s="39" t="str">
        <f>IF(ROW()-8&gt;Inf.!$I$10,"",VLOOKUP(E195,Q3.SL!G:O,4,FALSE))</f>
        <v/>
      </c>
      <c r="H195" s="20" t="str">
        <f>IF(ROW()-8&gt;Inf.!$I$10,"",VLOOKUP(E195,Q3.SL!G:O,5,FALSE))</f>
        <v/>
      </c>
      <c r="I195" s="58"/>
      <c r="J195" t="str">
        <f t="shared" ca="1" si="2"/>
        <v/>
      </c>
    </row>
    <row r="196" spans="1:10" ht="21.95" customHeight="1">
      <c r="A196" s="20" t="str">
        <f>VLOOKUP(E196,Q3.SL!G:O,8,FALSE)</f>
        <v/>
      </c>
      <c r="B196" s="36" t="str">
        <f>IFERROR(VLOOKUP(E196,Rec.!B:H,4,FALSE),"")</f>
        <v/>
      </c>
      <c r="C196" s="36" t="str">
        <f>IFERROR(VLOOKUP(E196,Rec.!B:H,5,FALSE),"")</f>
        <v/>
      </c>
      <c r="D196" s="20" t="str">
        <f>IFERROR(VLOOKUP(E196,Rec.!B:H,6,FALSE),"")</f>
        <v/>
      </c>
      <c r="E196" s="20" t="str">
        <f>IFERROR(VLOOKUP(ROW()-8,Q3.SL!B:Q,6,FALSE),"")</f>
        <v/>
      </c>
      <c r="F196" s="20" t="str">
        <f>VLOOKUP(E196,Q3.SL!G:O,6,FALSE)</f>
        <v/>
      </c>
      <c r="G196" s="39" t="str">
        <f>IF(ROW()-8&gt;Inf.!$I$10,"",VLOOKUP(E196,Q3.SL!G:O,4,FALSE))</f>
        <v/>
      </c>
      <c r="H196" s="20" t="str">
        <f>IF(ROW()-8&gt;Inf.!$I$10,"",VLOOKUP(E196,Q3.SL!G:O,5,FALSE))</f>
        <v/>
      </c>
      <c r="I196" s="58"/>
      <c r="J196" t="str">
        <f t="shared" ca="1" si="2"/>
        <v/>
      </c>
    </row>
    <row r="197" spans="1:10" ht="21.95" customHeight="1">
      <c r="A197" s="20" t="str">
        <f>VLOOKUP(E197,Q3.SL!G:O,8,FALSE)</f>
        <v/>
      </c>
      <c r="B197" s="36" t="str">
        <f>IFERROR(VLOOKUP(E197,Rec.!B:H,4,FALSE),"")</f>
        <v/>
      </c>
      <c r="C197" s="36" t="str">
        <f>IFERROR(VLOOKUP(E197,Rec.!B:H,5,FALSE),"")</f>
        <v/>
      </c>
      <c r="D197" s="20" t="str">
        <f>IFERROR(VLOOKUP(E197,Rec.!B:H,6,FALSE),"")</f>
        <v/>
      </c>
      <c r="E197" s="20" t="str">
        <f>IFERROR(VLOOKUP(ROW()-8,Q3.SL!B:Q,6,FALSE),"")</f>
        <v/>
      </c>
      <c r="F197" s="20" t="str">
        <f>VLOOKUP(E197,Q3.SL!G:O,6,FALSE)</f>
        <v/>
      </c>
      <c r="G197" s="39" t="str">
        <f>IF(ROW()-8&gt;Inf.!$I$10,"",VLOOKUP(E197,Q3.SL!G:O,4,FALSE))</f>
        <v/>
      </c>
      <c r="H197" s="20" t="str">
        <f>IF(ROW()-8&gt;Inf.!$I$10,"",VLOOKUP(E197,Q3.SL!G:O,5,FALSE))</f>
        <v/>
      </c>
      <c r="I197" s="58"/>
      <c r="J197" t="str">
        <f t="shared" ca="1" si="2"/>
        <v/>
      </c>
    </row>
    <row r="198" spans="1:10" ht="21.95" customHeight="1">
      <c r="A198" s="20" t="str">
        <f>VLOOKUP(E198,Q3.SL!G:O,8,FALSE)</f>
        <v/>
      </c>
      <c r="B198" s="36" t="str">
        <f>IFERROR(VLOOKUP(E198,Rec.!B:H,4,FALSE),"")</f>
        <v/>
      </c>
      <c r="C198" s="36" t="str">
        <f>IFERROR(VLOOKUP(E198,Rec.!B:H,5,FALSE),"")</f>
        <v/>
      </c>
      <c r="D198" s="20" t="str">
        <f>IFERROR(VLOOKUP(E198,Rec.!B:H,6,FALSE),"")</f>
        <v/>
      </c>
      <c r="E198" s="20" t="str">
        <f>IFERROR(VLOOKUP(ROW()-8,Q3.SL!B:Q,6,FALSE),"")</f>
        <v/>
      </c>
      <c r="F198" s="20" t="str">
        <f>VLOOKUP(E198,Q3.SL!G:O,6,FALSE)</f>
        <v/>
      </c>
      <c r="G198" s="39" t="str">
        <f>IF(ROW()-8&gt;Inf.!$I$10,"",VLOOKUP(E198,Q3.SL!G:O,4,FALSE))</f>
        <v/>
      </c>
      <c r="H198" s="20" t="str">
        <f>IF(ROW()-8&gt;Inf.!$I$10,"",VLOOKUP(E198,Q3.SL!G:O,5,FALSE))</f>
        <v/>
      </c>
      <c r="I198" s="58"/>
      <c r="J198" t="str">
        <f t="shared" ca="1" si="2"/>
        <v/>
      </c>
    </row>
    <row r="199" spans="1:10" ht="21.95" customHeight="1">
      <c r="A199" s="20" t="str">
        <f>VLOOKUP(E199,Q3.SL!G:O,8,FALSE)</f>
        <v/>
      </c>
      <c r="B199" s="36" t="str">
        <f>IFERROR(VLOOKUP(E199,Rec.!B:H,4,FALSE),"")</f>
        <v/>
      </c>
      <c r="C199" s="36" t="str">
        <f>IFERROR(VLOOKUP(E199,Rec.!B:H,5,FALSE),"")</f>
        <v/>
      </c>
      <c r="D199" s="20" t="str">
        <f>IFERROR(VLOOKUP(E199,Rec.!B:H,6,FALSE),"")</f>
        <v/>
      </c>
      <c r="E199" s="20" t="str">
        <f>IFERROR(VLOOKUP(ROW()-8,Q3.SL!B:Q,6,FALSE),"")</f>
        <v/>
      </c>
      <c r="F199" s="20" t="str">
        <f>VLOOKUP(E199,Q3.SL!G:O,6,FALSE)</f>
        <v/>
      </c>
      <c r="G199" s="39" t="str">
        <f>IF(ROW()-8&gt;Inf.!$I$10,"",VLOOKUP(E199,Q3.SL!G:O,4,FALSE))</f>
        <v/>
      </c>
      <c r="H199" s="20" t="str">
        <f>IF(ROW()-8&gt;Inf.!$I$10,"",VLOOKUP(E199,Q3.SL!G:O,5,FALSE))</f>
        <v/>
      </c>
      <c r="I199" s="58"/>
      <c r="J199" t="str">
        <f t="shared" ca="1" si="2"/>
        <v/>
      </c>
    </row>
    <row r="200" spans="1:10" ht="21.95" customHeight="1">
      <c r="A200" s="20" t="str">
        <f>VLOOKUP(E200,Q3.SL!G:O,8,FALSE)</f>
        <v/>
      </c>
      <c r="B200" s="36" t="str">
        <f>IFERROR(VLOOKUP(E200,Rec.!B:H,4,FALSE),"")</f>
        <v/>
      </c>
      <c r="C200" s="36" t="str">
        <f>IFERROR(VLOOKUP(E200,Rec.!B:H,5,FALSE),"")</f>
        <v/>
      </c>
      <c r="D200" s="20" t="str">
        <f>IFERROR(VLOOKUP(E200,Rec.!B:H,6,FALSE),"")</f>
        <v/>
      </c>
      <c r="E200" s="20" t="str">
        <f>IFERROR(VLOOKUP(ROW()-8,Q3.SL!B:Q,6,FALSE),"")</f>
        <v/>
      </c>
      <c r="F200" s="20" t="str">
        <f>VLOOKUP(E200,Q3.SL!G:O,6,FALSE)</f>
        <v/>
      </c>
      <c r="G200" s="39" t="str">
        <f>IF(ROW()-8&gt;Inf.!$I$10,"",VLOOKUP(E200,Q3.SL!G:O,4,FALSE))</f>
        <v/>
      </c>
      <c r="H200" s="20" t="str">
        <f>IF(ROW()-8&gt;Inf.!$I$10,"",VLOOKUP(E200,Q3.SL!G:O,5,FALSE))</f>
        <v/>
      </c>
      <c r="I200" s="58"/>
      <c r="J200" t="str">
        <f t="shared" ca="1" si="2"/>
        <v/>
      </c>
    </row>
    <row r="201" spans="1:10" ht="21.95" customHeight="1">
      <c r="A201" s="20" t="str">
        <f>VLOOKUP(E201,Q3.SL!G:O,8,FALSE)</f>
        <v/>
      </c>
      <c r="B201" s="36" t="str">
        <f>IFERROR(VLOOKUP(E201,Rec.!B:H,4,FALSE),"")</f>
        <v/>
      </c>
      <c r="C201" s="36" t="str">
        <f>IFERROR(VLOOKUP(E201,Rec.!B:H,5,FALSE),"")</f>
        <v/>
      </c>
      <c r="D201" s="20" t="str">
        <f>IFERROR(VLOOKUP(E201,Rec.!B:H,6,FALSE),"")</f>
        <v/>
      </c>
      <c r="E201" s="20" t="str">
        <f>IFERROR(VLOOKUP(ROW()-8,Q3.SL!B:Q,6,FALSE),"")</f>
        <v/>
      </c>
      <c r="F201" s="20" t="str">
        <f>VLOOKUP(E201,Q3.SL!G:O,6,FALSE)</f>
        <v/>
      </c>
      <c r="G201" s="39" t="str">
        <f>IF(ROW()-8&gt;Inf.!$I$10,"",VLOOKUP(E201,Q3.SL!G:O,4,FALSE))</f>
        <v/>
      </c>
      <c r="H201" s="20" t="str">
        <f>IF(ROW()-8&gt;Inf.!$I$10,"",VLOOKUP(E201,Q3.SL!G:O,5,FALSE))</f>
        <v/>
      </c>
      <c r="I201" s="58"/>
      <c r="J201" t="str">
        <f t="shared" ref="J201:J264" ca="1" si="3">IFERROR(_xlfn.RANK.AVG(A201,A:A,1),"")</f>
        <v/>
      </c>
    </row>
    <row r="202" spans="1:10" ht="21.95" customHeight="1">
      <c r="A202" s="20" t="str">
        <f>VLOOKUP(E202,Q3.SL!G:O,8,FALSE)</f>
        <v/>
      </c>
      <c r="B202" s="36" t="str">
        <f>IFERROR(VLOOKUP(E202,Rec.!B:H,4,FALSE),"")</f>
        <v/>
      </c>
      <c r="C202" s="36" t="str">
        <f>IFERROR(VLOOKUP(E202,Rec.!B:H,5,FALSE),"")</f>
        <v/>
      </c>
      <c r="D202" s="20" t="str">
        <f>IFERROR(VLOOKUP(E202,Rec.!B:H,6,FALSE),"")</f>
        <v/>
      </c>
      <c r="E202" s="20" t="str">
        <f>IFERROR(VLOOKUP(ROW()-8,Q3.SL!B:Q,6,FALSE),"")</f>
        <v/>
      </c>
      <c r="F202" s="20" t="str">
        <f>VLOOKUP(E202,Q3.SL!G:O,6,FALSE)</f>
        <v/>
      </c>
      <c r="G202" s="39" t="str">
        <f>IF(ROW()-8&gt;Inf.!$I$10,"",VLOOKUP(E202,Q3.SL!G:O,4,FALSE))</f>
        <v/>
      </c>
      <c r="H202" s="20" t="str">
        <f>IF(ROW()-8&gt;Inf.!$I$10,"",VLOOKUP(E202,Q3.SL!G:O,5,FALSE))</f>
        <v/>
      </c>
      <c r="I202" s="58"/>
      <c r="J202" t="str">
        <f t="shared" ca="1" si="3"/>
        <v/>
      </c>
    </row>
    <row r="203" spans="1:10" ht="21.95" customHeight="1">
      <c r="A203" s="20" t="str">
        <f>VLOOKUP(E203,Q3.SL!G:O,8,FALSE)</f>
        <v/>
      </c>
      <c r="B203" s="36" t="str">
        <f>IFERROR(VLOOKUP(E203,Rec.!B:H,4,FALSE),"")</f>
        <v/>
      </c>
      <c r="C203" s="36" t="str">
        <f>IFERROR(VLOOKUP(E203,Rec.!B:H,5,FALSE),"")</f>
        <v/>
      </c>
      <c r="D203" s="20" t="str">
        <f>IFERROR(VLOOKUP(E203,Rec.!B:H,6,FALSE),"")</f>
        <v/>
      </c>
      <c r="E203" s="20" t="str">
        <f>IFERROR(VLOOKUP(ROW()-8,Q3.SL!B:Q,6,FALSE),"")</f>
        <v/>
      </c>
      <c r="F203" s="20" t="str">
        <f>VLOOKUP(E203,Q3.SL!G:O,6,FALSE)</f>
        <v/>
      </c>
      <c r="G203" s="39" t="str">
        <f>IF(ROW()-8&gt;Inf.!$I$10,"",VLOOKUP(E203,Q3.SL!G:O,4,FALSE))</f>
        <v/>
      </c>
      <c r="H203" s="20" t="str">
        <f>IF(ROW()-8&gt;Inf.!$I$10,"",VLOOKUP(E203,Q3.SL!G:O,5,FALSE))</f>
        <v/>
      </c>
      <c r="I203" s="58"/>
      <c r="J203" t="str">
        <f t="shared" ca="1" si="3"/>
        <v/>
      </c>
    </row>
    <row r="204" spans="1:10" ht="21.95" customHeight="1">
      <c r="A204" s="20" t="str">
        <f>VLOOKUP(E204,Q3.SL!G:O,8,FALSE)</f>
        <v/>
      </c>
      <c r="B204" s="36" t="str">
        <f>IFERROR(VLOOKUP(E204,Rec.!B:H,4,FALSE),"")</f>
        <v/>
      </c>
      <c r="C204" s="36" t="str">
        <f>IFERROR(VLOOKUP(E204,Rec.!B:H,5,FALSE),"")</f>
        <v/>
      </c>
      <c r="D204" s="20" t="str">
        <f>IFERROR(VLOOKUP(E204,Rec.!B:H,6,FALSE),"")</f>
        <v/>
      </c>
      <c r="E204" s="20" t="str">
        <f>IFERROR(VLOOKUP(ROW()-8,Q3.SL!B:Q,6,FALSE),"")</f>
        <v/>
      </c>
      <c r="F204" s="20" t="str">
        <f>VLOOKUP(E204,Q3.SL!G:O,6,FALSE)</f>
        <v/>
      </c>
      <c r="G204" s="39" t="str">
        <f>IF(ROW()-8&gt;Inf.!$I$10,"",VLOOKUP(E204,Q3.SL!G:O,4,FALSE))</f>
        <v/>
      </c>
      <c r="H204" s="20" t="str">
        <f>IF(ROW()-8&gt;Inf.!$I$10,"",VLOOKUP(E204,Q3.SL!G:O,5,FALSE))</f>
        <v/>
      </c>
      <c r="I204" s="58"/>
      <c r="J204" t="str">
        <f t="shared" ca="1" si="3"/>
        <v/>
      </c>
    </row>
    <row r="205" spans="1:10" ht="21.95" customHeight="1">
      <c r="A205" s="20" t="str">
        <f>VLOOKUP(E205,Q3.SL!G:O,8,FALSE)</f>
        <v/>
      </c>
      <c r="B205" s="36" t="str">
        <f>IFERROR(VLOOKUP(E205,Rec.!B:H,4,FALSE),"")</f>
        <v/>
      </c>
      <c r="C205" s="36" t="str">
        <f>IFERROR(VLOOKUP(E205,Rec.!B:H,5,FALSE),"")</f>
        <v/>
      </c>
      <c r="D205" s="20" t="str">
        <f>IFERROR(VLOOKUP(E205,Rec.!B:H,6,FALSE),"")</f>
        <v/>
      </c>
      <c r="E205" s="20" t="str">
        <f>IFERROR(VLOOKUP(ROW()-8,Q3.SL!B:Q,6,FALSE),"")</f>
        <v/>
      </c>
      <c r="F205" s="20" t="str">
        <f>VLOOKUP(E205,Q3.SL!G:O,6,FALSE)</f>
        <v/>
      </c>
      <c r="G205" s="39" t="str">
        <f>IF(ROW()-8&gt;Inf.!$I$10,"",VLOOKUP(E205,Q3.SL!G:O,4,FALSE))</f>
        <v/>
      </c>
      <c r="H205" s="20" t="str">
        <f>IF(ROW()-8&gt;Inf.!$I$10,"",VLOOKUP(E205,Q3.SL!G:O,5,FALSE))</f>
        <v/>
      </c>
      <c r="I205" s="58"/>
      <c r="J205" t="str">
        <f t="shared" ca="1" si="3"/>
        <v/>
      </c>
    </row>
    <row r="206" spans="1:10" ht="21.95" customHeight="1">
      <c r="A206" s="20" t="str">
        <f>VLOOKUP(E206,Q3.SL!G:O,8,FALSE)</f>
        <v/>
      </c>
      <c r="B206" s="36" t="str">
        <f>IFERROR(VLOOKUP(E206,Rec.!B:H,4,FALSE),"")</f>
        <v/>
      </c>
      <c r="C206" s="36" t="str">
        <f>IFERROR(VLOOKUP(E206,Rec.!B:H,5,FALSE),"")</f>
        <v/>
      </c>
      <c r="D206" s="20" t="str">
        <f>IFERROR(VLOOKUP(E206,Rec.!B:H,6,FALSE),"")</f>
        <v/>
      </c>
      <c r="E206" s="20" t="str">
        <f>IFERROR(VLOOKUP(ROW()-8,Q3.SL!B:Q,6,FALSE),"")</f>
        <v/>
      </c>
      <c r="F206" s="20" t="str">
        <f>VLOOKUP(E206,Q3.SL!G:O,6,FALSE)</f>
        <v/>
      </c>
      <c r="G206" s="39" t="str">
        <f>IF(ROW()-8&gt;Inf.!$I$10,"",VLOOKUP(E206,Q3.SL!G:O,4,FALSE))</f>
        <v/>
      </c>
      <c r="H206" s="20" t="str">
        <f>IF(ROW()-8&gt;Inf.!$I$10,"",VLOOKUP(E206,Q3.SL!G:O,5,FALSE))</f>
        <v/>
      </c>
      <c r="I206" s="58"/>
      <c r="J206" t="str">
        <f t="shared" ca="1" si="3"/>
        <v/>
      </c>
    </row>
    <row r="207" spans="1:10" ht="21.95" customHeight="1">
      <c r="A207" s="20" t="str">
        <f>VLOOKUP(E207,Q3.SL!G:O,8,FALSE)</f>
        <v/>
      </c>
      <c r="B207" s="36" t="str">
        <f>IFERROR(VLOOKUP(E207,Rec.!B:H,4,FALSE),"")</f>
        <v/>
      </c>
      <c r="C207" s="36" t="str">
        <f>IFERROR(VLOOKUP(E207,Rec.!B:H,5,FALSE),"")</f>
        <v/>
      </c>
      <c r="D207" s="20" t="str">
        <f>IFERROR(VLOOKUP(E207,Rec.!B:H,6,FALSE),"")</f>
        <v/>
      </c>
      <c r="E207" s="20" t="str">
        <f>IFERROR(VLOOKUP(ROW()-8,Q3.SL!B:Q,6,FALSE),"")</f>
        <v/>
      </c>
      <c r="F207" s="20" t="str">
        <f>VLOOKUP(E207,Q3.SL!G:O,6,FALSE)</f>
        <v/>
      </c>
      <c r="G207" s="39" t="str">
        <f>IF(ROW()-8&gt;Inf.!$I$10,"",VLOOKUP(E207,Q3.SL!G:O,4,FALSE))</f>
        <v/>
      </c>
      <c r="H207" s="20" t="str">
        <f>IF(ROW()-8&gt;Inf.!$I$10,"",VLOOKUP(E207,Q3.SL!G:O,5,FALSE))</f>
        <v/>
      </c>
      <c r="I207" s="58"/>
      <c r="J207" t="str">
        <f t="shared" ca="1" si="3"/>
        <v/>
      </c>
    </row>
    <row r="208" spans="1:10" ht="21.95" customHeight="1">
      <c r="A208" s="20" t="str">
        <f>VLOOKUP(E208,Q3.SL!G:O,8,FALSE)</f>
        <v/>
      </c>
      <c r="B208" s="36" t="str">
        <f>IFERROR(VLOOKUP(E208,Rec.!B:H,4,FALSE),"")</f>
        <v/>
      </c>
      <c r="C208" s="36" t="str">
        <f>IFERROR(VLOOKUP(E208,Rec.!B:H,5,FALSE),"")</f>
        <v/>
      </c>
      <c r="D208" s="20" t="str">
        <f>IFERROR(VLOOKUP(E208,Rec.!B:H,6,FALSE),"")</f>
        <v/>
      </c>
      <c r="E208" s="20" t="str">
        <f>IFERROR(VLOOKUP(ROW()-8,Q3.SL!B:Q,6,FALSE),"")</f>
        <v/>
      </c>
      <c r="F208" s="20" t="str">
        <f>VLOOKUP(E208,Q3.SL!G:O,6,FALSE)</f>
        <v/>
      </c>
      <c r="G208" s="39" t="str">
        <f>IF(ROW()-8&gt;Inf.!$I$10,"",VLOOKUP(E208,Q3.SL!G:O,4,FALSE))</f>
        <v/>
      </c>
      <c r="H208" s="20" t="str">
        <f>IF(ROW()-8&gt;Inf.!$I$10,"",VLOOKUP(E208,Q3.SL!G:O,5,FALSE))</f>
        <v/>
      </c>
      <c r="I208" s="58"/>
      <c r="J208" t="str">
        <f t="shared" ca="1" si="3"/>
        <v/>
      </c>
    </row>
    <row r="209" spans="1:10" ht="21.95" customHeight="1">
      <c r="A209" s="20" t="str">
        <f>VLOOKUP(E209,Q3.SL!G:O,8,FALSE)</f>
        <v/>
      </c>
      <c r="B209" s="36" t="str">
        <f>IFERROR(VLOOKUP(E209,Rec.!B:H,4,FALSE),"")</f>
        <v/>
      </c>
      <c r="C209" s="36" t="str">
        <f>IFERROR(VLOOKUP(E209,Rec.!B:H,5,FALSE),"")</f>
        <v/>
      </c>
      <c r="D209" s="20" t="str">
        <f>IFERROR(VLOOKUP(E209,Rec.!B:H,6,FALSE),"")</f>
        <v/>
      </c>
      <c r="E209" s="20" t="str">
        <f>IFERROR(VLOOKUP(ROW()-8,Q3.SL!B:Q,6,FALSE),"")</f>
        <v/>
      </c>
      <c r="F209" s="20" t="str">
        <f>VLOOKUP(E209,Q3.SL!G:O,6,FALSE)</f>
        <v/>
      </c>
      <c r="G209" s="39" t="str">
        <f>IF(ROW()-8&gt;Inf.!$I$10,"",VLOOKUP(E209,Q3.SL!G:O,4,FALSE))</f>
        <v/>
      </c>
      <c r="H209" s="20" t="str">
        <f>IF(ROW()-8&gt;Inf.!$I$10,"",VLOOKUP(E209,Q3.SL!G:O,5,FALSE))</f>
        <v/>
      </c>
      <c r="I209" s="58"/>
      <c r="J209" t="str">
        <f t="shared" ca="1" si="3"/>
        <v/>
      </c>
    </row>
    <row r="210" spans="1:10" ht="21.95" customHeight="1">
      <c r="A210" s="20" t="str">
        <f>VLOOKUP(E210,Q3.SL!G:O,8,FALSE)</f>
        <v/>
      </c>
      <c r="B210" s="36" t="str">
        <f>IFERROR(VLOOKUP(E210,Rec.!B:H,4,FALSE),"")</f>
        <v/>
      </c>
      <c r="C210" s="36" t="str">
        <f>IFERROR(VLOOKUP(E210,Rec.!B:H,5,FALSE),"")</f>
        <v/>
      </c>
      <c r="D210" s="20" t="str">
        <f>IFERROR(VLOOKUP(E210,Rec.!B:H,6,FALSE),"")</f>
        <v/>
      </c>
      <c r="E210" s="20" t="str">
        <f>IFERROR(VLOOKUP(ROW()-8,Q3.SL!B:Q,6,FALSE),"")</f>
        <v/>
      </c>
      <c r="F210" s="20" t="str">
        <f>VLOOKUP(E210,Q3.SL!G:O,6,FALSE)</f>
        <v/>
      </c>
      <c r="G210" s="39" t="str">
        <f>IF(ROW()-8&gt;Inf.!$I$10,"",VLOOKUP(E210,Q3.SL!G:O,4,FALSE))</f>
        <v/>
      </c>
      <c r="H210" s="20" t="str">
        <f>IF(ROW()-8&gt;Inf.!$I$10,"",VLOOKUP(E210,Q3.SL!G:O,5,FALSE))</f>
        <v/>
      </c>
      <c r="I210" s="58"/>
      <c r="J210" t="str">
        <f t="shared" ca="1" si="3"/>
        <v/>
      </c>
    </row>
    <row r="211" spans="1:10" ht="21.95" customHeight="1">
      <c r="A211" s="20" t="str">
        <f>VLOOKUP(E211,Q3.SL!G:O,8,FALSE)</f>
        <v/>
      </c>
      <c r="B211" s="36" t="str">
        <f>IFERROR(VLOOKUP(E211,Rec.!B:H,4,FALSE),"")</f>
        <v/>
      </c>
      <c r="C211" s="36" t="str">
        <f>IFERROR(VLOOKUP(E211,Rec.!B:H,5,FALSE),"")</f>
        <v/>
      </c>
      <c r="D211" s="20" t="str">
        <f>IFERROR(VLOOKUP(E211,Rec.!B:H,6,FALSE),"")</f>
        <v/>
      </c>
      <c r="E211" s="20" t="str">
        <f>IFERROR(VLOOKUP(ROW()-8,Q3.SL!B:Q,6,FALSE),"")</f>
        <v/>
      </c>
      <c r="F211" s="20" t="str">
        <f>VLOOKUP(E211,Q3.SL!G:O,6,FALSE)</f>
        <v/>
      </c>
      <c r="G211" s="39" t="str">
        <f>IF(ROW()-8&gt;Inf.!$I$10,"",VLOOKUP(E211,Q3.SL!G:O,4,FALSE))</f>
        <v/>
      </c>
      <c r="H211" s="20" t="str">
        <f>IF(ROW()-8&gt;Inf.!$I$10,"",VLOOKUP(E211,Q3.SL!G:O,5,FALSE))</f>
        <v/>
      </c>
      <c r="I211" s="58"/>
      <c r="J211" t="str">
        <f t="shared" ca="1" si="3"/>
        <v/>
      </c>
    </row>
    <row r="212" spans="1:10" ht="21.95" customHeight="1">
      <c r="A212" s="20" t="str">
        <f>VLOOKUP(E212,Q3.SL!G:O,8,FALSE)</f>
        <v/>
      </c>
      <c r="B212" s="36" t="str">
        <f>IFERROR(VLOOKUP(E212,Rec.!B:H,4,FALSE),"")</f>
        <v/>
      </c>
      <c r="C212" s="36" t="str">
        <f>IFERROR(VLOOKUP(E212,Rec.!B:H,5,FALSE),"")</f>
        <v/>
      </c>
      <c r="D212" s="20" t="str">
        <f>IFERROR(VLOOKUP(E212,Rec.!B:H,6,FALSE),"")</f>
        <v/>
      </c>
      <c r="E212" s="20" t="str">
        <f>IFERROR(VLOOKUP(ROW()-8,Q3.SL!B:Q,6,FALSE),"")</f>
        <v/>
      </c>
      <c r="F212" s="20" t="str">
        <f>VLOOKUP(E212,Q3.SL!G:O,6,FALSE)</f>
        <v/>
      </c>
      <c r="G212" s="39" t="str">
        <f>IF(ROW()-8&gt;Inf.!$I$10,"",VLOOKUP(E212,Q3.SL!G:O,4,FALSE))</f>
        <v/>
      </c>
      <c r="H212" s="20" t="str">
        <f>IF(ROW()-8&gt;Inf.!$I$10,"",VLOOKUP(E212,Q3.SL!G:O,5,FALSE))</f>
        <v/>
      </c>
      <c r="I212" s="58"/>
      <c r="J212" t="str">
        <f t="shared" ca="1" si="3"/>
        <v/>
      </c>
    </row>
    <row r="213" spans="1:10" ht="21.95" customHeight="1">
      <c r="A213" s="20" t="str">
        <f>VLOOKUP(E213,Q3.SL!G:O,8,FALSE)</f>
        <v/>
      </c>
      <c r="B213" s="36" t="str">
        <f>IFERROR(VLOOKUP(E213,Rec.!B:H,4,FALSE),"")</f>
        <v/>
      </c>
      <c r="C213" s="36" t="str">
        <f>IFERROR(VLOOKUP(E213,Rec.!B:H,5,FALSE),"")</f>
        <v/>
      </c>
      <c r="D213" s="20" t="str">
        <f>IFERROR(VLOOKUP(E213,Rec.!B:H,6,FALSE),"")</f>
        <v/>
      </c>
      <c r="E213" s="20" t="str">
        <f>IFERROR(VLOOKUP(ROW()-8,Q3.SL!B:Q,6,FALSE),"")</f>
        <v/>
      </c>
      <c r="F213" s="20" t="str">
        <f>VLOOKUP(E213,Q3.SL!G:O,6,FALSE)</f>
        <v/>
      </c>
      <c r="G213" s="39" t="str">
        <f>IF(ROW()-8&gt;Inf.!$I$10,"",VLOOKUP(E213,Q3.SL!G:O,4,FALSE))</f>
        <v/>
      </c>
      <c r="H213" s="20" t="str">
        <f>IF(ROW()-8&gt;Inf.!$I$10,"",VLOOKUP(E213,Q3.SL!G:O,5,FALSE))</f>
        <v/>
      </c>
      <c r="I213" s="58"/>
      <c r="J213" t="str">
        <f t="shared" ca="1" si="3"/>
        <v/>
      </c>
    </row>
    <row r="214" spans="1:10" ht="21.95" customHeight="1">
      <c r="A214" s="20" t="str">
        <f>VLOOKUP(E214,Q3.SL!G:O,8,FALSE)</f>
        <v/>
      </c>
      <c r="B214" s="36" t="str">
        <f>IFERROR(VLOOKUP(E214,Rec.!B:H,4,FALSE),"")</f>
        <v/>
      </c>
      <c r="C214" s="36" t="str">
        <f>IFERROR(VLOOKUP(E214,Rec.!B:H,5,FALSE),"")</f>
        <v/>
      </c>
      <c r="D214" s="20" t="str">
        <f>IFERROR(VLOOKUP(E214,Rec.!B:H,6,FALSE),"")</f>
        <v/>
      </c>
      <c r="E214" s="20" t="str">
        <f>IFERROR(VLOOKUP(ROW()-8,Q3.SL!B:Q,6,FALSE),"")</f>
        <v/>
      </c>
      <c r="F214" s="20" t="str">
        <f>VLOOKUP(E214,Q3.SL!G:O,6,FALSE)</f>
        <v/>
      </c>
      <c r="G214" s="39" t="str">
        <f>IF(ROW()-8&gt;Inf.!$I$10,"",VLOOKUP(E214,Q3.SL!G:O,4,FALSE))</f>
        <v/>
      </c>
      <c r="H214" s="20" t="str">
        <f>IF(ROW()-8&gt;Inf.!$I$10,"",VLOOKUP(E214,Q3.SL!G:O,5,FALSE))</f>
        <v/>
      </c>
      <c r="I214" s="58"/>
      <c r="J214" t="str">
        <f t="shared" ca="1" si="3"/>
        <v/>
      </c>
    </row>
    <row r="215" spans="1:10" ht="21.95" customHeight="1">
      <c r="A215" s="20" t="str">
        <f>VLOOKUP(E215,Q3.SL!G:O,8,FALSE)</f>
        <v/>
      </c>
      <c r="B215" s="36" t="str">
        <f>IFERROR(VLOOKUP(E215,Rec.!B:H,4,FALSE),"")</f>
        <v/>
      </c>
      <c r="C215" s="36" t="str">
        <f>IFERROR(VLOOKUP(E215,Rec.!B:H,5,FALSE),"")</f>
        <v/>
      </c>
      <c r="D215" s="20" t="str">
        <f>IFERROR(VLOOKUP(E215,Rec.!B:H,6,FALSE),"")</f>
        <v/>
      </c>
      <c r="E215" s="20" t="str">
        <f>IFERROR(VLOOKUP(ROW()-8,Q3.SL!B:Q,6,FALSE),"")</f>
        <v/>
      </c>
      <c r="F215" s="20" t="str">
        <f>VLOOKUP(E215,Q3.SL!G:O,6,FALSE)</f>
        <v/>
      </c>
      <c r="G215" s="39" t="str">
        <f>IF(ROW()-8&gt;Inf.!$I$10,"",VLOOKUP(E215,Q3.SL!G:O,4,FALSE))</f>
        <v/>
      </c>
      <c r="H215" s="20" t="str">
        <f>IF(ROW()-8&gt;Inf.!$I$10,"",VLOOKUP(E215,Q3.SL!G:O,5,FALSE))</f>
        <v/>
      </c>
      <c r="I215" s="58"/>
      <c r="J215" t="str">
        <f t="shared" ca="1" si="3"/>
        <v/>
      </c>
    </row>
    <row r="216" spans="1:10" ht="21.95" customHeight="1">
      <c r="A216" s="20" t="str">
        <f>VLOOKUP(E216,Q3.SL!G:O,8,FALSE)</f>
        <v/>
      </c>
      <c r="B216" s="36" t="str">
        <f>IFERROR(VLOOKUP(E216,Rec.!B:H,4,FALSE),"")</f>
        <v/>
      </c>
      <c r="C216" s="36" t="str">
        <f>IFERROR(VLOOKUP(E216,Rec.!B:H,5,FALSE),"")</f>
        <v/>
      </c>
      <c r="D216" s="20" t="str">
        <f>IFERROR(VLOOKUP(E216,Rec.!B:H,6,FALSE),"")</f>
        <v/>
      </c>
      <c r="E216" s="20" t="str">
        <f>IFERROR(VLOOKUP(ROW()-8,Q3.SL!B:Q,6,FALSE),"")</f>
        <v/>
      </c>
      <c r="F216" s="20" t="str">
        <f>VLOOKUP(E216,Q3.SL!G:O,6,FALSE)</f>
        <v/>
      </c>
      <c r="G216" s="39" t="str">
        <f>IF(ROW()-8&gt;Inf.!$I$10,"",VLOOKUP(E216,Q3.SL!G:O,4,FALSE))</f>
        <v/>
      </c>
      <c r="H216" s="20" t="str">
        <f>IF(ROW()-8&gt;Inf.!$I$10,"",VLOOKUP(E216,Q3.SL!G:O,5,FALSE))</f>
        <v/>
      </c>
      <c r="I216" s="58"/>
      <c r="J216" t="str">
        <f t="shared" ca="1" si="3"/>
        <v/>
      </c>
    </row>
    <row r="217" spans="1:10" ht="21.95" customHeight="1">
      <c r="A217" s="20" t="str">
        <f>VLOOKUP(E217,Q3.SL!G:O,8,FALSE)</f>
        <v/>
      </c>
      <c r="B217" s="36" t="str">
        <f>IFERROR(VLOOKUP(E217,Rec.!B:H,4,FALSE),"")</f>
        <v/>
      </c>
      <c r="C217" s="36" t="str">
        <f>IFERROR(VLOOKUP(E217,Rec.!B:H,5,FALSE),"")</f>
        <v/>
      </c>
      <c r="D217" s="20" t="str">
        <f>IFERROR(VLOOKUP(E217,Rec.!B:H,6,FALSE),"")</f>
        <v/>
      </c>
      <c r="E217" s="20" t="str">
        <f>IFERROR(VLOOKUP(ROW()-8,Q3.SL!B:Q,6,FALSE),"")</f>
        <v/>
      </c>
      <c r="F217" s="20" t="str">
        <f>VLOOKUP(E217,Q3.SL!G:O,6,FALSE)</f>
        <v/>
      </c>
      <c r="G217" s="39" t="str">
        <f>IF(ROW()-8&gt;Inf.!$I$10,"",VLOOKUP(E217,Q3.SL!G:O,4,FALSE))</f>
        <v/>
      </c>
      <c r="H217" s="20" t="str">
        <f>IF(ROW()-8&gt;Inf.!$I$10,"",VLOOKUP(E217,Q3.SL!G:O,5,FALSE))</f>
        <v/>
      </c>
      <c r="I217" s="58"/>
      <c r="J217" t="str">
        <f t="shared" ca="1" si="3"/>
        <v/>
      </c>
    </row>
    <row r="218" spans="1:10" ht="21.95" customHeight="1">
      <c r="A218" s="20" t="str">
        <f>VLOOKUP(E218,Q3.SL!G:O,8,FALSE)</f>
        <v/>
      </c>
      <c r="B218" s="36" t="str">
        <f>IFERROR(VLOOKUP(E218,Rec.!B:H,4,FALSE),"")</f>
        <v/>
      </c>
      <c r="C218" s="36" t="str">
        <f>IFERROR(VLOOKUP(E218,Rec.!B:H,5,FALSE),"")</f>
        <v/>
      </c>
      <c r="D218" s="20" t="str">
        <f>IFERROR(VLOOKUP(E218,Rec.!B:H,6,FALSE),"")</f>
        <v/>
      </c>
      <c r="E218" s="20" t="str">
        <f>IFERROR(VLOOKUP(ROW()-8,Q3.SL!B:Q,6,FALSE),"")</f>
        <v/>
      </c>
      <c r="F218" s="20" t="str">
        <f>VLOOKUP(E218,Q3.SL!G:O,6,FALSE)</f>
        <v/>
      </c>
      <c r="G218" s="39" t="str">
        <f>IF(ROW()-8&gt;Inf.!$I$10,"",VLOOKUP(E218,Q3.SL!G:O,4,FALSE))</f>
        <v/>
      </c>
      <c r="H218" s="20" t="str">
        <f>IF(ROW()-8&gt;Inf.!$I$10,"",VLOOKUP(E218,Q3.SL!G:O,5,FALSE))</f>
        <v/>
      </c>
      <c r="I218" s="58"/>
      <c r="J218" t="str">
        <f t="shared" ca="1" si="3"/>
        <v/>
      </c>
    </row>
    <row r="219" spans="1:10" ht="21.95" customHeight="1">
      <c r="A219" s="20" t="str">
        <f>VLOOKUP(E219,Q3.SL!G:O,8,FALSE)</f>
        <v/>
      </c>
      <c r="B219" s="36" t="str">
        <f>IFERROR(VLOOKUP(E219,Rec.!B:H,4,FALSE),"")</f>
        <v/>
      </c>
      <c r="C219" s="36" t="str">
        <f>IFERROR(VLOOKUP(E219,Rec.!B:H,5,FALSE),"")</f>
        <v/>
      </c>
      <c r="D219" s="20" t="str">
        <f>IFERROR(VLOOKUP(E219,Rec.!B:H,6,FALSE),"")</f>
        <v/>
      </c>
      <c r="E219" s="20" t="str">
        <f>IFERROR(VLOOKUP(ROW()-8,Q3.SL!B:Q,6,FALSE),"")</f>
        <v/>
      </c>
      <c r="F219" s="20" t="str">
        <f>VLOOKUP(E219,Q3.SL!G:O,6,FALSE)</f>
        <v/>
      </c>
      <c r="G219" s="39" t="str">
        <f>IF(ROW()-8&gt;Inf.!$I$10,"",VLOOKUP(E219,Q3.SL!G:O,4,FALSE))</f>
        <v/>
      </c>
      <c r="H219" s="20" t="str">
        <f>IF(ROW()-8&gt;Inf.!$I$10,"",VLOOKUP(E219,Q3.SL!G:O,5,FALSE))</f>
        <v/>
      </c>
      <c r="I219" s="58"/>
      <c r="J219" t="str">
        <f t="shared" ca="1" si="3"/>
        <v/>
      </c>
    </row>
    <row r="220" spans="1:10" ht="21.95" customHeight="1">
      <c r="A220" s="20" t="str">
        <f>VLOOKUP(E220,Q3.SL!G:O,8,FALSE)</f>
        <v/>
      </c>
      <c r="B220" s="36" t="str">
        <f>IFERROR(VLOOKUP(E220,Rec.!B:H,4,FALSE),"")</f>
        <v/>
      </c>
      <c r="C220" s="36" t="str">
        <f>IFERROR(VLOOKUP(E220,Rec.!B:H,5,FALSE),"")</f>
        <v/>
      </c>
      <c r="D220" s="20" t="str">
        <f>IFERROR(VLOOKUP(E220,Rec.!B:H,6,FALSE),"")</f>
        <v/>
      </c>
      <c r="E220" s="20" t="str">
        <f>IFERROR(VLOOKUP(ROW()-8,Q3.SL!B:Q,6,FALSE),"")</f>
        <v/>
      </c>
      <c r="F220" s="20" t="str">
        <f>VLOOKUP(E220,Q3.SL!G:O,6,FALSE)</f>
        <v/>
      </c>
      <c r="G220" s="39" t="str">
        <f>IF(ROW()-8&gt;Inf.!$I$10,"",VLOOKUP(E220,Q3.SL!G:O,4,FALSE))</f>
        <v/>
      </c>
      <c r="H220" s="20" t="str">
        <f>IF(ROW()-8&gt;Inf.!$I$10,"",VLOOKUP(E220,Q3.SL!G:O,5,FALSE))</f>
        <v/>
      </c>
      <c r="I220" s="58"/>
      <c r="J220" t="str">
        <f t="shared" ca="1" si="3"/>
        <v/>
      </c>
    </row>
    <row r="221" spans="1:10" ht="21.95" customHeight="1">
      <c r="A221" s="20" t="str">
        <f>VLOOKUP(E221,Q3.SL!G:O,8,FALSE)</f>
        <v/>
      </c>
      <c r="B221" s="36" t="str">
        <f>IFERROR(VLOOKUP(E221,Rec.!B:H,4,FALSE),"")</f>
        <v/>
      </c>
      <c r="C221" s="36" t="str">
        <f>IFERROR(VLOOKUP(E221,Rec.!B:H,5,FALSE),"")</f>
        <v/>
      </c>
      <c r="D221" s="20" t="str">
        <f>IFERROR(VLOOKUP(E221,Rec.!B:H,6,FALSE),"")</f>
        <v/>
      </c>
      <c r="E221" s="20" t="str">
        <f>IFERROR(VLOOKUP(ROW()-8,Q3.SL!B:Q,6,FALSE),"")</f>
        <v/>
      </c>
      <c r="F221" s="20" t="str">
        <f>VLOOKUP(E221,Q3.SL!G:O,6,FALSE)</f>
        <v/>
      </c>
      <c r="G221" s="39" t="str">
        <f>IF(ROW()-8&gt;Inf.!$I$10,"",VLOOKUP(E221,Q3.SL!G:O,4,FALSE))</f>
        <v/>
      </c>
      <c r="H221" s="20" t="str">
        <f>IF(ROW()-8&gt;Inf.!$I$10,"",VLOOKUP(E221,Q3.SL!G:O,5,FALSE))</f>
        <v/>
      </c>
      <c r="I221" s="58"/>
      <c r="J221" t="str">
        <f t="shared" ca="1" si="3"/>
        <v/>
      </c>
    </row>
    <row r="222" spans="1:10" ht="21.95" customHeight="1">
      <c r="A222" s="20" t="str">
        <f>VLOOKUP(E222,Q3.SL!G:O,8,FALSE)</f>
        <v/>
      </c>
      <c r="B222" s="36" t="str">
        <f>IFERROR(VLOOKUP(E222,Rec.!B:H,4,FALSE),"")</f>
        <v/>
      </c>
      <c r="C222" s="36" t="str">
        <f>IFERROR(VLOOKUP(E222,Rec.!B:H,5,FALSE),"")</f>
        <v/>
      </c>
      <c r="D222" s="20" t="str">
        <f>IFERROR(VLOOKUP(E222,Rec.!B:H,6,FALSE),"")</f>
        <v/>
      </c>
      <c r="E222" s="20" t="str">
        <f>IFERROR(VLOOKUP(ROW()-8,Q3.SL!B:Q,6,FALSE),"")</f>
        <v/>
      </c>
      <c r="F222" s="20" t="str">
        <f>VLOOKUP(E222,Q3.SL!G:O,6,FALSE)</f>
        <v/>
      </c>
      <c r="G222" s="39" t="str">
        <f>IF(ROW()-8&gt;Inf.!$I$10,"",VLOOKUP(E222,Q3.SL!G:O,4,FALSE))</f>
        <v/>
      </c>
      <c r="H222" s="20" t="str">
        <f>IF(ROW()-8&gt;Inf.!$I$10,"",VLOOKUP(E222,Q3.SL!G:O,5,FALSE))</f>
        <v/>
      </c>
      <c r="I222" s="58"/>
      <c r="J222" t="str">
        <f t="shared" ca="1" si="3"/>
        <v/>
      </c>
    </row>
    <row r="223" spans="1:10" ht="21.95" customHeight="1">
      <c r="A223" s="20" t="str">
        <f>VLOOKUP(E223,Q3.SL!G:O,8,FALSE)</f>
        <v/>
      </c>
      <c r="B223" s="36" t="str">
        <f>IFERROR(VLOOKUP(E223,Rec.!B:H,4,FALSE),"")</f>
        <v/>
      </c>
      <c r="C223" s="36" t="str">
        <f>IFERROR(VLOOKUP(E223,Rec.!B:H,5,FALSE),"")</f>
        <v/>
      </c>
      <c r="D223" s="20" t="str">
        <f>IFERROR(VLOOKUP(E223,Rec.!B:H,6,FALSE),"")</f>
        <v/>
      </c>
      <c r="E223" s="20" t="str">
        <f>IFERROR(VLOOKUP(ROW()-8,Q3.SL!B:Q,6,FALSE),"")</f>
        <v/>
      </c>
      <c r="F223" s="20" t="str">
        <f>VLOOKUP(E223,Q3.SL!G:O,6,FALSE)</f>
        <v/>
      </c>
      <c r="G223" s="39" t="str">
        <f>IF(ROW()-8&gt;Inf.!$I$10,"",VLOOKUP(E223,Q3.SL!G:O,4,FALSE))</f>
        <v/>
      </c>
      <c r="H223" s="20" t="str">
        <f>IF(ROW()-8&gt;Inf.!$I$10,"",VLOOKUP(E223,Q3.SL!G:O,5,FALSE))</f>
        <v/>
      </c>
      <c r="I223" s="58"/>
      <c r="J223" t="str">
        <f t="shared" ca="1" si="3"/>
        <v/>
      </c>
    </row>
    <row r="224" spans="1:10" ht="21.95" customHeight="1">
      <c r="A224" s="20" t="str">
        <f>VLOOKUP(E224,Q3.SL!G:O,8,FALSE)</f>
        <v/>
      </c>
      <c r="B224" s="36" t="str">
        <f>IFERROR(VLOOKUP(E224,Rec.!B:H,4,FALSE),"")</f>
        <v/>
      </c>
      <c r="C224" s="36" t="str">
        <f>IFERROR(VLOOKUP(E224,Rec.!B:H,5,FALSE),"")</f>
        <v/>
      </c>
      <c r="D224" s="20" t="str">
        <f>IFERROR(VLOOKUP(E224,Rec.!B:H,6,FALSE),"")</f>
        <v/>
      </c>
      <c r="E224" s="20" t="str">
        <f>IFERROR(VLOOKUP(ROW()-8,Q3.SL!B:Q,6,FALSE),"")</f>
        <v/>
      </c>
      <c r="F224" s="20" t="str">
        <f>VLOOKUP(E224,Q3.SL!G:O,6,FALSE)</f>
        <v/>
      </c>
      <c r="G224" s="39" t="str">
        <f>IF(ROW()-8&gt;Inf.!$I$10,"",VLOOKUP(E224,Q3.SL!G:O,4,FALSE))</f>
        <v/>
      </c>
      <c r="H224" s="20" t="str">
        <f>IF(ROW()-8&gt;Inf.!$I$10,"",VLOOKUP(E224,Q3.SL!G:O,5,FALSE))</f>
        <v/>
      </c>
      <c r="I224" s="58"/>
      <c r="J224" t="str">
        <f t="shared" ca="1" si="3"/>
        <v/>
      </c>
    </row>
    <row r="225" spans="1:10" ht="21.95" customHeight="1">
      <c r="A225" s="20" t="str">
        <f>VLOOKUP(E225,Q3.SL!G:O,8,FALSE)</f>
        <v/>
      </c>
      <c r="B225" s="36" t="str">
        <f>IFERROR(VLOOKUP(E225,Rec.!B:H,4,FALSE),"")</f>
        <v/>
      </c>
      <c r="C225" s="36" t="str">
        <f>IFERROR(VLOOKUP(E225,Rec.!B:H,5,FALSE),"")</f>
        <v/>
      </c>
      <c r="D225" s="20" t="str">
        <f>IFERROR(VLOOKUP(E225,Rec.!B:H,6,FALSE),"")</f>
        <v/>
      </c>
      <c r="E225" s="20" t="str">
        <f>IFERROR(VLOOKUP(ROW()-8,Q3.SL!B:Q,6,FALSE),"")</f>
        <v/>
      </c>
      <c r="F225" s="20" t="str">
        <f>VLOOKUP(E225,Q3.SL!G:O,6,FALSE)</f>
        <v/>
      </c>
      <c r="G225" s="39" t="str">
        <f>IF(ROW()-8&gt;Inf.!$I$10,"",VLOOKUP(E225,Q3.SL!G:O,4,FALSE))</f>
        <v/>
      </c>
      <c r="H225" s="20" t="str">
        <f>IF(ROW()-8&gt;Inf.!$I$10,"",VLOOKUP(E225,Q3.SL!G:O,5,FALSE))</f>
        <v/>
      </c>
      <c r="I225" s="58"/>
      <c r="J225" t="str">
        <f t="shared" ca="1" si="3"/>
        <v/>
      </c>
    </row>
    <row r="226" spans="1:10" ht="21.95" customHeight="1">
      <c r="A226" s="20" t="str">
        <f>VLOOKUP(E226,Q3.SL!G:O,8,FALSE)</f>
        <v/>
      </c>
      <c r="B226" s="36" t="str">
        <f>IFERROR(VLOOKUP(E226,Rec.!B:H,4,FALSE),"")</f>
        <v/>
      </c>
      <c r="C226" s="36" t="str">
        <f>IFERROR(VLOOKUP(E226,Rec.!B:H,5,FALSE),"")</f>
        <v/>
      </c>
      <c r="D226" s="20" t="str">
        <f>IFERROR(VLOOKUP(E226,Rec.!B:H,6,FALSE),"")</f>
        <v/>
      </c>
      <c r="E226" s="20" t="str">
        <f>IFERROR(VLOOKUP(ROW()-8,Q3.SL!B:Q,6,FALSE),"")</f>
        <v/>
      </c>
      <c r="F226" s="20" t="str">
        <f>VLOOKUP(E226,Q3.SL!G:O,6,FALSE)</f>
        <v/>
      </c>
      <c r="G226" s="39" t="str">
        <f>IF(ROW()-8&gt;Inf.!$I$10,"",VLOOKUP(E226,Q3.SL!G:O,4,FALSE))</f>
        <v/>
      </c>
      <c r="H226" s="20" t="str">
        <f>IF(ROW()-8&gt;Inf.!$I$10,"",VLOOKUP(E226,Q3.SL!G:O,5,FALSE))</f>
        <v/>
      </c>
      <c r="I226" s="58"/>
      <c r="J226" t="str">
        <f t="shared" ca="1" si="3"/>
        <v/>
      </c>
    </row>
    <row r="227" spans="1:10" ht="21.95" customHeight="1">
      <c r="A227" s="20" t="str">
        <f>VLOOKUP(E227,Q3.SL!G:O,8,FALSE)</f>
        <v/>
      </c>
      <c r="B227" s="36" t="str">
        <f>IFERROR(VLOOKUP(E227,Rec.!B:H,4,FALSE),"")</f>
        <v/>
      </c>
      <c r="C227" s="36" t="str">
        <f>IFERROR(VLOOKUP(E227,Rec.!B:H,5,FALSE),"")</f>
        <v/>
      </c>
      <c r="D227" s="20" t="str">
        <f>IFERROR(VLOOKUP(E227,Rec.!B:H,6,FALSE),"")</f>
        <v/>
      </c>
      <c r="E227" s="20" t="str">
        <f>IFERROR(VLOOKUP(ROW()-8,Q3.SL!B:Q,6,FALSE),"")</f>
        <v/>
      </c>
      <c r="F227" s="20" t="str">
        <f>VLOOKUP(E227,Q3.SL!G:O,6,FALSE)</f>
        <v/>
      </c>
      <c r="G227" s="39" t="str">
        <f>IF(ROW()-8&gt;Inf.!$I$10,"",VLOOKUP(E227,Q3.SL!G:O,4,FALSE))</f>
        <v/>
      </c>
      <c r="H227" s="20" t="str">
        <f>IF(ROW()-8&gt;Inf.!$I$10,"",VLOOKUP(E227,Q3.SL!G:O,5,FALSE))</f>
        <v/>
      </c>
      <c r="I227" s="58"/>
      <c r="J227" t="str">
        <f t="shared" ca="1" si="3"/>
        <v/>
      </c>
    </row>
    <row r="228" spans="1:10" ht="21.95" customHeight="1">
      <c r="A228" s="20" t="str">
        <f>VLOOKUP(E228,Q3.SL!G:O,8,FALSE)</f>
        <v/>
      </c>
      <c r="B228" s="36" t="str">
        <f>IFERROR(VLOOKUP(E228,Rec.!B:H,4,FALSE),"")</f>
        <v/>
      </c>
      <c r="C228" s="36" t="str">
        <f>IFERROR(VLOOKUP(E228,Rec.!B:H,5,FALSE),"")</f>
        <v/>
      </c>
      <c r="D228" s="20" t="str">
        <f>IFERROR(VLOOKUP(E228,Rec.!B:H,6,FALSE),"")</f>
        <v/>
      </c>
      <c r="E228" s="20" t="str">
        <f>IFERROR(VLOOKUP(ROW()-8,Q3.SL!B:Q,6,FALSE),"")</f>
        <v/>
      </c>
      <c r="F228" s="20" t="str">
        <f>VLOOKUP(E228,Q3.SL!G:O,6,FALSE)</f>
        <v/>
      </c>
      <c r="G228" s="39" t="str">
        <f>IF(ROW()-8&gt;Inf.!$I$10,"",VLOOKUP(E228,Q3.SL!G:O,4,FALSE))</f>
        <v/>
      </c>
      <c r="H228" s="20" t="str">
        <f>IF(ROW()-8&gt;Inf.!$I$10,"",VLOOKUP(E228,Q3.SL!G:O,5,FALSE))</f>
        <v/>
      </c>
      <c r="I228" s="58"/>
      <c r="J228" t="str">
        <f t="shared" ca="1" si="3"/>
        <v/>
      </c>
    </row>
    <row r="229" spans="1:10" ht="21.95" customHeight="1">
      <c r="A229" s="20" t="str">
        <f>VLOOKUP(E229,Q3.SL!G:O,8,FALSE)</f>
        <v/>
      </c>
      <c r="B229" s="36" t="str">
        <f>IFERROR(VLOOKUP(E229,Rec.!B:H,4,FALSE),"")</f>
        <v/>
      </c>
      <c r="C229" s="36" t="str">
        <f>IFERROR(VLOOKUP(E229,Rec.!B:H,5,FALSE),"")</f>
        <v/>
      </c>
      <c r="D229" s="20" t="str">
        <f>IFERROR(VLOOKUP(E229,Rec.!B:H,6,FALSE),"")</f>
        <v/>
      </c>
      <c r="E229" s="20" t="str">
        <f>IFERROR(VLOOKUP(ROW()-8,Q3.SL!B:Q,6,FALSE),"")</f>
        <v/>
      </c>
      <c r="F229" s="20" t="str">
        <f>VLOOKUP(E229,Q3.SL!G:O,6,FALSE)</f>
        <v/>
      </c>
      <c r="G229" s="39" t="str">
        <f>IF(ROW()-8&gt;Inf.!$I$10,"",VLOOKUP(E229,Q3.SL!G:O,4,FALSE))</f>
        <v/>
      </c>
      <c r="H229" s="20" t="str">
        <f>IF(ROW()-8&gt;Inf.!$I$10,"",VLOOKUP(E229,Q3.SL!G:O,5,FALSE))</f>
        <v/>
      </c>
      <c r="I229" s="58"/>
      <c r="J229" t="str">
        <f t="shared" ca="1" si="3"/>
        <v/>
      </c>
    </row>
    <row r="230" spans="1:10" ht="21.95" customHeight="1">
      <c r="A230" s="20" t="str">
        <f>VLOOKUP(E230,Q3.SL!G:O,8,FALSE)</f>
        <v/>
      </c>
      <c r="B230" s="36" t="str">
        <f>IFERROR(VLOOKUP(E230,Rec.!B:H,4,FALSE),"")</f>
        <v/>
      </c>
      <c r="C230" s="36" t="str">
        <f>IFERROR(VLOOKUP(E230,Rec.!B:H,5,FALSE),"")</f>
        <v/>
      </c>
      <c r="D230" s="20" t="str">
        <f>IFERROR(VLOOKUP(E230,Rec.!B:H,6,FALSE),"")</f>
        <v/>
      </c>
      <c r="E230" s="20" t="str">
        <f>IFERROR(VLOOKUP(ROW()-8,Q3.SL!B:Q,6,FALSE),"")</f>
        <v/>
      </c>
      <c r="F230" s="20" t="str">
        <f>VLOOKUP(E230,Q3.SL!G:O,6,FALSE)</f>
        <v/>
      </c>
      <c r="G230" s="39" t="str">
        <f>IF(ROW()-8&gt;Inf.!$I$10,"",VLOOKUP(E230,Q3.SL!G:O,4,FALSE))</f>
        <v/>
      </c>
      <c r="H230" s="20" t="str">
        <f>IF(ROW()-8&gt;Inf.!$I$10,"",VLOOKUP(E230,Q3.SL!G:O,5,FALSE))</f>
        <v/>
      </c>
      <c r="I230" s="58"/>
      <c r="J230" t="str">
        <f t="shared" ca="1" si="3"/>
        <v/>
      </c>
    </row>
    <row r="231" spans="1:10" ht="21.95" customHeight="1">
      <c r="A231" s="20" t="str">
        <f>VLOOKUP(E231,Q3.SL!G:O,8,FALSE)</f>
        <v/>
      </c>
      <c r="B231" s="36" t="str">
        <f>IFERROR(VLOOKUP(E231,Rec.!B:H,4,FALSE),"")</f>
        <v/>
      </c>
      <c r="C231" s="36" t="str">
        <f>IFERROR(VLOOKUP(E231,Rec.!B:H,5,FALSE),"")</f>
        <v/>
      </c>
      <c r="D231" s="20" t="str">
        <f>IFERROR(VLOOKUP(E231,Rec.!B:H,6,FALSE),"")</f>
        <v/>
      </c>
      <c r="E231" s="20" t="str">
        <f>IFERROR(VLOOKUP(ROW()-8,Q3.SL!B:Q,6,FALSE),"")</f>
        <v/>
      </c>
      <c r="F231" s="20" t="str">
        <f>VLOOKUP(E231,Q3.SL!G:O,6,FALSE)</f>
        <v/>
      </c>
      <c r="G231" s="39" t="str">
        <f>IF(ROW()-8&gt;Inf.!$I$10,"",VLOOKUP(E231,Q3.SL!G:O,4,FALSE))</f>
        <v/>
      </c>
      <c r="H231" s="20" t="str">
        <f>IF(ROW()-8&gt;Inf.!$I$10,"",VLOOKUP(E231,Q3.SL!G:O,5,FALSE))</f>
        <v/>
      </c>
      <c r="I231" s="58"/>
      <c r="J231" t="str">
        <f t="shared" ca="1" si="3"/>
        <v/>
      </c>
    </row>
    <row r="232" spans="1:10" ht="21.95" customHeight="1">
      <c r="A232" s="20" t="str">
        <f>VLOOKUP(E232,Q3.SL!G:O,8,FALSE)</f>
        <v/>
      </c>
      <c r="B232" s="36" t="str">
        <f>IFERROR(VLOOKUP(E232,Rec.!B:H,4,FALSE),"")</f>
        <v/>
      </c>
      <c r="C232" s="36" t="str">
        <f>IFERROR(VLOOKUP(E232,Rec.!B:H,5,FALSE),"")</f>
        <v/>
      </c>
      <c r="D232" s="20" t="str">
        <f>IFERROR(VLOOKUP(E232,Rec.!B:H,6,FALSE),"")</f>
        <v/>
      </c>
      <c r="E232" s="20" t="str">
        <f>IFERROR(VLOOKUP(ROW()-8,Q3.SL!B:Q,6,FALSE),"")</f>
        <v/>
      </c>
      <c r="F232" s="20" t="str">
        <f>VLOOKUP(E232,Q3.SL!G:O,6,FALSE)</f>
        <v/>
      </c>
      <c r="G232" s="39" t="str">
        <f>IF(ROW()-8&gt;Inf.!$I$10,"",VLOOKUP(E232,Q3.SL!G:O,4,FALSE))</f>
        <v/>
      </c>
      <c r="H232" s="20" t="str">
        <f>IF(ROW()-8&gt;Inf.!$I$10,"",VLOOKUP(E232,Q3.SL!G:O,5,FALSE))</f>
        <v/>
      </c>
      <c r="I232" s="58"/>
      <c r="J232" t="str">
        <f t="shared" ca="1" si="3"/>
        <v/>
      </c>
    </row>
    <row r="233" spans="1:10" ht="21.95" customHeight="1">
      <c r="A233" s="20" t="str">
        <f>VLOOKUP(E233,Q3.SL!G:O,8,FALSE)</f>
        <v/>
      </c>
      <c r="B233" s="36" t="str">
        <f>IFERROR(VLOOKUP(E233,Rec.!B:H,4,FALSE),"")</f>
        <v/>
      </c>
      <c r="C233" s="36" t="str">
        <f>IFERROR(VLOOKUP(E233,Rec.!B:H,5,FALSE),"")</f>
        <v/>
      </c>
      <c r="D233" s="20" t="str">
        <f>IFERROR(VLOOKUP(E233,Rec.!B:H,6,FALSE),"")</f>
        <v/>
      </c>
      <c r="E233" s="20" t="str">
        <f>IFERROR(VLOOKUP(ROW()-8,Q3.SL!B:Q,6,FALSE),"")</f>
        <v/>
      </c>
      <c r="F233" s="20" t="str">
        <f>VLOOKUP(E233,Q3.SL!G:O,6,FALSE)</f>
        <v/>
      </c>
      <c r="G233" s="39" t="str">
        <f>IF(ROW()-8&gt;Inf.!$I$10,"",VLOOKUP(E233,Q3.SL!G:O,4,FALSE))</f>
        <v/>
      </c>
      <c r="H233" s="20" t="str">
        <f>IF(ROW()-8&gt;Inf.!$I$10,"",VLOOKUP(E233,Q3.SL!G:O,5,FALSE))</f>
        <v/>
      </c>
      <c r="I233" s="58"/>
      <c r="J233" t="str">
        <f t="shared" ca="1" si="3"/>
        <v/>
      </c>
    </row>
    <row r="234" spans="1:10" ht="21.95" customHeight="1">
      <c r="A234" s="20" t="str">
        <f>VLOOKUP(E234,Q3.SL!G:O,8,FALSE)</f>
        <v/>
      </c>
      <c r="B234" s="36" t="str">
        <f>IFERROR(VLOOKUP(E234,Rec.!B:H,4,FALSE),"")</f>
        <v/>
      </c>
      <c r="C234" s="36" t="str">
        <f>IFERROR(VLOOKUP(E234,Rec.!B:H,5,FALSE),"")</f>
        <v/>
      </c>
      <c r="D234" s="20" t="str">
        <f>IFERROR(VLOOKUP(E234,Rec.!B:H,6,FALSE),"")</f>
        <v/>
      </c>
      <c r="E234" s="20" t="str">
        <f>IFERROR(VLOOKUP(ROW()-8,Q3.SL!B:Q,6,FALSE),"")</f>
        <v/>
      </c>
      <c r="F234" s="20" t="str">
        <f>VLOOKUP(E234,Q3.SL!G:O,6,FALSE)</f>
        <v/>
      </c>
      <c r="G234" s="39" t="str">
        <f>IF(ROW()-8&gt;Inf.!$I$10,"",VLOOKUP(E234,Q3.SL!G:O,4,FALSE))</f>
        <v/>
      </c>
      <c r="H234" s="20" t="str">
        <f>IF(ROW()-8&gt;Inf.!$I$10,"",VLOOKUP(E234,Q3.SL!G:O,5,FALSE))</f>
        <v/>
      </c>
      <c r="I234" s="58"/>
      <c r="J234" t="str">
        <f t="shared" ca="1" si="3"/>
        <v/>
      </c>
    </row>
    <row r="235" spans="1:10" ht="21.95" customHeight="1">
      <c r="A235" s="20" t="str">
        <f>VLOOKUP(E235,Q3.SL!G:O,8,FALSE)</f>
        <v/>
      </c>
      <c r="B235" s="36" t="str">
        <f>IFERROR(VLOOKUP(E235,Rec.!B:H,4,FALSE),"")</f>
        <v/>
      </c>
      <c r="C235" s="36" t="str">
        <f>IFERROR(VLOOKUP(E235,Rec.!B:H,5,FALSE),"")</f>
        <v/>
      </c>
      <c r="D235" s="20" t="str">
        <f>IFERROR(VLOOKUP(E235,Rec.!B:H,6,FALSE),"")</f>
        <v/>
      </c>
      <c r="E235" s="20" t="str">
        <f>IFERROR(VLOOKUP(ROW()-8,Q3.SL!B:Q,6,FALSE),"")</f>
        <v/>
      </c>
      <c r="F235" s="20" t="str">
        <f>VLOOKUP(E235,Q3.SL!G:O,6,FALSE)</f>
        <v/>
      </c>
      <c r="G235" s="39" t="str">
        <f>IF(ROW()-8&gt;Inf.!$I$10,"",VLOOKUP(E235,Q3.SL!G:O,4,FALSE))</f>
        <v/>
      </c>
      <c r="H235" s="20" t="str">
        <f>IF(ROW()-8&gt;Inf.!$I$10,"",VLOOKUP(E235,Q3.SL!G:O,5,FALSE))</f>
        <v/>
      </c>
      <c r="I235" s="58"/>
      <c r="J235" t="str">
        <f t="shared" ca="1" si="3"/>
        <v/>
      </c>
    </row>
    <row r="236" spans="1:10" ht="21.95" customHeight="1">
      <c r="A236" s="20" t="str">
        <f>VLOOKUP(E236,Q3.SL!G:O,8,FALSE)</f>
        <v/>
      </c>
      <c r="B236" s="36" t="str">
        <f>IFERROR(VLOOKUP(E236,Rec.!B:H,4,FALSE),"")</f>
        <v/>
      </c>
      <c r="C236" s="36" t="str">
        <f>IFERROR(VLOOKUP(E236,Rec.!B:H,5,FALSE),"")</f>
        <v/>
      </c>
      <c r="D236" s="20" t="str">
        <f>IFERROR(VLOOKUP(E236,Rec.!B:H,6,FALSE),"")</f>
        <v/>
      </c>
      <c r="E236" s="20" t="str">
        <f>IFERROR(VLOOKUP(ROW()-8,Q3.SL!B:Q,6,FALSE),"")</f>
        <v/>
      </c>
      <c r="F236" s="20" t="str">
        <f>VLOOKUP(E236,Q3.SL!G:O,6,FALSE)</f>
        <v/>
      </c>
      <c r="G236" s="39" t="str">
        <f>IF(ROW()-8&gt;Inf.!$I$10,"",VLOOKUP(E236,Q3.SL!G:O,4,FALSE))</f>
        <v/>
      </c>
      <c r="H236" s="20" t="str">
        <f>IF(ROW()-8&gt;Inf.!$I$10,"",VLOOKUP(E236,Q3.SL!G:O,5,FALSE))</f>
        <v/>
      </c>
      <c r="I236" s="58"/>
      <c r="J236" t="str">
        <f t="shared" ca="1" si="3"/>
        <v/>
      </c>
    </row>
    <row r="237" spans="1:10" ht="21.95" customHeight="1">
      <c r="A237" s="20" t="str">
        <f>VLOOKUP(E237,Q3.SL!G:O,8,FALSE)</f>
        <v/>
      </c>
      <c r="B237" s="36" t="str">
        <f>IFERROR(VLOOKUP(E237,Rec.!B:H,4,FALSE),"")</f>
        <v/>
      </c>
      <c r="C237" s="36" t="str">
        <f>IFERROR(VLOOKUP(E237,Rec.!B:H,5,FALSE),"")</f>
        <v/>
      </c>
      <c r="D237" s="20" t="str">
        <f>IFERROR(VLOOKUP(E237,Rec.!B:H,6,FALSE),"")</f>
        <v/>
      </c>
      <c r="E237" s="20" t="str">
        <f>IFERROR(VLOOKUP(ROW()-8,Q3.SL!B:Q,6,FALSE),"")</f>
        <v/>
      </c>
      <c r="F237" s="20" t="str">
        <f>VLOOKUP(E237,Q3.SL!G:O,6,FALSE)</f>
        <v/>
      </c>
      <c r="G237" s="39" t="str">
        <f>IF(ROW()-8&gt;Inf.!$I$10,"",VLOOKUP(E237,Q3.SL!G:O,4,FALSE))</f>
        <v/>
      </c>
      <c r="H237" s="20" t="str">
        <f>IF(ROW()-8&gt;Inf.!$I$10,"",VLOOKUP(E237,Q3.SL!G:O,5,FALSE))</f>
        <v/>
      </c>
      <c r="I237" s="58"/>
      <c r="J237" t="str">
        <f t="shared" ca="1" si="3"/>
        <v/>
      </c>
    </row>
    <row r="238" spans="1:10" ht="21.95" customHeight="1">
      <c r="A238" s="20" t="str">
        <f>VLOOKUP(E238,Q3.SL!G:O,8,FALSE)</f>
        <v/>
      </c>
      <c r="B238" s="36" t="str">
        <f>IFERROR(VLOOKUP(E238,Rec.!B:H,4,FALSE),"")</f>
        <v/>
      </c>
      <c r="C238" s="36" t="str">
        <f>IFERROR(VLOOKUP(E238,Rec.!B:H,5,FALSE),"")</f>
        <v/>
      </c>
      <c r="D238" s="20" t="str">
        <f>IFERROR(VLOOKUP(E238,Rec.!B:H,6,FALSE),"")</f>
        <v/>
      </c>
      <c r="E238" s="20" t="str">
        <f>IFERROR(VLOOKUP(ROW()-8,Q3.SL!B:Q,6,FALSE),"")</f>
        <v/>
      </c>
      <c r="F238" s="20" t="str">
        <f>VLOOKUP(E238,Q3.SL!G:O,6,FALSE)</f>
        <v/>
      </c>
      <c r="G238" s="39" t="str">
        <f>IF(ROW()-8&gt;Inf.!$I$10,"",VLOOKUP(E238,Q3.SL!G:O,4,FALSE))</f>
        <v/>
      </c>
      <c r="H238" s="20" t="str">
        <f>IF(ROW()-8&gt;Inf.!$I$10,"",VLOOKUP(E238,Q3.SL!G:O,5,FALSE))</f>
        <v/>
      </c>
      <c r="I238" s="58"/>
      <c r="J238" t="str">
        <f t="shared" ca="1" si="3"/>
        <v/>
      </c>
    </row>
    <row r="239" spans="1:10" ht="21.95" customHeight="1">
      <c r="A239" s="20" t="str">
        <f>VLOOKUP(E239,Q3.SL!G:O,8,FALSE)</f>
        <v/>
      </c>
      <c r="B239" s="36" t="str">
        <f>IFERROR(VLOOKUP(E239,Rec.!B:H,4,FALSE),"")</f>
        <v/>
      </c>
      <c r="C239" s="36" t="str">
        <f>IFERROR(VLOOKUP(E239,Rec.!B:H,5,FALSE),"")</f>
        <v/>
      </c>
      <c r="D239" s="20" t="str">
        <f>IFERROR(VLOOKUP(E239,Rec.!B:H,6,FALSE),"")</f>
        <v/>
      </c>
      <c r="E239" s="20" t="str">
        <f>IFERROR(VLOOKUP(ROW()-8,Q3.SL!B:Q,6,FALSE),"")</f>
        <v/>
      </c>
      <c r="F239" s="20" t="str">
        <f>VLOOKUP(E239,Q3.SL!G:O,6,FALSE)</f>
        <v/>
      </c>
      <c r="G239" s="39" t="str">
        <f>IF(ROW()-8&gt;Inf.!$I$10,"",VLOOKUP(E239,Q3.SL!G:O,4,FALSE))</f>
        <v/>
      </c>
      <c r="H239" s="20" t="str">
        <f>IF(ROW()-8&gt;Inf.!$I$10,"",VLOOKUP(E239,Q3.SL!G:O,5,FALSE))</f>
        <v/>
      </c>
      <c r="I239" s="58"/>
      <c r="J239" t="str">
        <f t="shared" ca="1" si="3"/>
        <v/>
      </c>
    </row>
    <row r="240" spans="1:10" ht="21.95" customHeight="1">
      <c r="A240" s="20" t="str">
        <f>VLOOKUP(E240,Q3.SL!G:O,8,FALSE)</f>
        <v/>
      </c>
      <c r="B240" s="36" t="str">
        <f>IFERROR(VLOOKUP(E240,Rec.!B:H,4,FALSE),"")</f>
        <v/>
      </c>
      <c r="C240" s="36" t="str">
        <f>IFERROR(VLOOKUP(E240,Rec.!B:H,5,FALSE),"")</f>
        <v/>
      </c>
      <c r="D240" s="20" t="str">
        <f>IFERROR(VLOOKUP(E240,Rec.!B:H,6,FALSE),"")</f>
        <v/>
      </c>
      <c r="E240" s="20" t="str">
        <f>IFERROR(VLOOKUP(ROW()-8,Q3.SL!B:Q,6,FALSE),"")</f>
        <v/>
      </c>
      <c r="F240" s="20" t="str">
        <f>VLOOKUP(E240,Q3.SL!G:O,6,FALSE)</f>
        <v/>
      </c>
      <c r="G240" s="39" t="str">
        <f>IF(ROW()-8&gt;Inf.!$I$10,"",VLOOKUP(E240,Q3.SL!G:O,4,FALSE))</f>
        <v/>
      </c>
      <c r="H240" s="20" t="str">
        <f>IF(ROW()-8&gt;Inf.!$I$10,"",VLOOKUP(E240,Q3.SL!G:O,5,FALSE))</f>
        <v/>
      </c>
      <c r="I240" s="58"/>
      <c r="J240" t="str">
        <f t="shared" ca="1" si="3"/>
        <v/>
      </c>
    </row>
    <row r="241" spans="1:10" ht="21.95" customHeight="1">
      <c r="A241" s="20" t="str">
        <f>VLOOKUP(E241,Q3.SL!G:O,8,FALSE)</f>
        <v/>
      </c>
      <c r="B241" s="36" t="str">
        <f>IFERROR(VLOOKUP(E241,Rec.!B:H,4,FALSE),"")</f>
        <v/>
      </c>
      <c r="C241" s="36" t="str">
        <f>IFERROR(VLOOKUP(E241,Rec.!B:H,5,FALSE),"")</f>
        <v/>
      </c>
      <c r="D241" s="20" t="str">
        <f>IFERROR(VLOOKUP(E241,Rec.!B:H,6,FALSE),"")</f>
        <v/>
      </c>
      <c r="E241" s="20" t="str">
        <f>IFERROR(VLOOKUP(ROW()-8,Q3.SL!B:Q,6,FALSE),"")</f>
        <v/>
      </c>
      <c r="F241" s="20" t="str">
        <f>VLOOKUP(E241,Q3.SL!G:O,6,FALSE)</f>
        <v/>
      </c>
      <c r="G241" s="39" t="str">
        <f>IF(ROW()-8&gt;Inf.!$I$10,"",VLOOKUP(E241,Q3.SL!G:O,4,FALSE))</f>
        <v/>
      </c>
      <c r="H241" s="20" t="str">
        <f>IF(ROW()-8&gt;Inf.!$I$10,"",VLOOKUP(E241,Q3.SL!G:O,5,FALSE))</f>
        <v/>
      </c>
      <c r="I241" s="58"/>
      <c r="J241" t="str">
        <f t="shared" ca="1" si="3"/>
        <v/>
      </c>
    </row>
    <row r="242" spans="1:10" ht="21.95" customHeight="1">
      <c r="A242" s="20" t="str">
        <f>VLOOKUP(E242,Q3.SL!G:O,8,FALSE)</f>
        <v/>
      </c>
      <c r="B242" s="36" t="str">
        <f>IFERROR(VLOOKUP(E242,Rec.!B:H,4,FALSE),"")</f>
        <v/>
      </c>
      <c r="C242" s="36" t="str">
        <f>IFERROR(VLOOKUP(E242,Rec.!B:H,5,FALSE),"")</f>
        <v/>
      </c>
      <c r="D242" s="20" t="str">
        <f>IFERROR(VLOOKUP(E242,Rec.!B:H,6,FALSE),"")</f>
        <v/>
      </c>
      <c r="E242" s="20" t="str">
        <f>IFERROR(VLOOKUP(ROW()-8,Q3.SL!B:Q,6,FALSE),"")</f>
        <v/>
      </c>
      <c r="F242" s="20" t="str">
        <f>VLOOKUP(E242,Q3.SL!G:O,6,FALSE)</f>
        <v/>
      </c>
      <c r="G242" s="39" t="str">
        <f>IF(ROW()-8&gt;Inf.!$I$10,"",VLOOKUP(E242,Q3.SL!G:O,4,FALSE))</f>
        <v/>
      </c>
      <c r="H242" s="20" t="str">
        <f>IF(ROW()-8&gt;Inf.!$I$10,"",VLOOKUP(E242,Q3.SL!G:O,5,FALSE))</f>
        <v/>
      </c>
      <c r="I242" s="58"/>
      <c r="J242" t="str">
        <f t="shared" ca="1" si="3"/>
        <v/>
      </c>
    </row>
    <row r="243" spans="1:10" ht="21.95" customHeight="1">
      <c r="A243" s="20" t="str">
        <f>VLOOKUP(E243,Q3.SL!G:O,8,FALSE)</f>
        <v/>
      </c>
      <c r="B243" s="36" t="str">
        <f>IFERROR(VLOOKUP(E243,Rec.!B:H,4,FALSE),"")</f>
        <v/>
      </c>
      <c r="C243" s="36" t="str">
        <f>IFERROR(VLOOKUP(E243,Rec.!B:H,5,FALSE),"")</f>
        <v/>
      </c>
      <c r="D243" s="20" t="str">
        <f>IFERROR(VLOOKUP(E243,Rec.!B:H,6,FALSE),"")</f>
        <v/>
      </c>
      <c r="E243" s="20" t="str">
        <f>IFERROR(VLOOKUP(ROW()-8,Q3.SL!B:Q,6,FALSE),"")</f>
        <v/>
      </c>
      <c r="F243" s="20" t="str">
        <f>VLOOKUP(E243,Q3.SL!G:O,6,FALSE)</f>
        <v/>
      </c>
      <c r="G243" s="39" t="str">
        <f>IF(ROW()-8&gt;Inf.!$I$10,"",VLOOKUP(E243,Q3.SL!G:O,4,FALSE))</f>
        <v/>
      </c>
      <c r="H243" s="20" t="str">
        <f>IF(ROW()-8&gt;Inf.!$I$10,"",VLOOKUP(E243,Q3.SL!G:O,5,FALSE))</f>
        <v/>
      </c>
      <c r="I243" s="58"/>
      <c r="J243" t="str">
        <f t="shared" ca="1" si="3"/>
        <v/>
      </c>
    </row>
    <row r="244" spans="1:10" ht="21.95" customHeight="1">
      <c r="A244" s="20" t="str">
        <f>VLOOKUP(E244,Q3.SL!G:O,8,FALSE)</f>
        <v/>
      </c>
      <c r="B244" s="36" t="str">
        <f>IFERROR(VLOOKUP(E244,Rec.!B:H,4,FALSE),"")</f>
        <v/>
      </c>
      <c r="C244" s="36" t="str">
        <f>IFERROR(VLOOKUP(E244,Rec.!B:H,5,FALSE),"")</f>
        <v/>
      </c>
      <c r="D244" s="20" t="str">
        <f>IFERROR(VLOOKUP(E244,Rec.!B:H,6,FALSE),"")</f>
        <v/>
      </c>
      <c r="E244" s="20" t="str">
        <f>IFERROR(VLOOKUP(ROW()-8,Q3.SL!B:Q,6,FALSE),"")</f>
        <v/>
      </c>
      <c r="F244" s="20" t="str">
        <f>VLOOKUP(E244,Q3.SL!G:O,6,FALSE)</f>
        <v/>
      </c>
      <c r="G244" s="39" t="str">
        <f>IF(ROW()-8&gt;Inf.!$I$10,"",VLOOKUP(E244,Q3.SL!G:O,4,FALSE))</f>
        <v/>
      </c>
      <c r="H244" s="20" t="str">
        <f>IF(ROW()-8&gt;Inf.!$I$10,"",VLOOKUP(E244,Q3.SL!G:O,5,FALSE))</f>
        <v/>
      </c>
      <c r="I244" s="58"/>
      <c r="J244" t="str">
        <f t="shared" ca="1" si="3"/>
        <v/>
      </c>
    </row>
    <row r="245" spans="1:10" ht="21.95" customHeight="1">
      <c r="A245" s="20" t="str">
        <f>VLOOKUP(E245,Q3.SL!G:O,8,FALSE)</f>
        <v/>
      </c>
      <c r="B245" s="36" t="str">
        <f>IFERROR(VLOOKUP(E245,Rec.!B:H,4,FALSE),"")</f>
        <v/>
      </c>
      <c r="C245" s="36" t="str">
        <f>IFERROR(VLOOKUP(E245,Rec.!B:H,5,FALSE),"")</f>
        <v/>
      </c>
      <c r="D245" s="20" t="str">
        <f>IFERROR(VLOOKUP(E245,Rec.!B:H,6,FALSE),"")</f>
        <v/>
      </c>
      <c r="E245" s="20" t="str">
        <f>IFERROR(VLOOKUP(ROW()-8,Q3.SL!B:Q,6,FALSE),"")</f>
        <v/>
      </c>
      <c r="F245" s="20" t="str">
        <f>VLOOKUP(E245,Q3.SL!G:O,6,FALSE)</f>
        <v/>
      </c>
      <c r="G245" s="39" t="str">
        <f>IF(ROW()-8&gt;Inf.!$I$10,"",VLOOKUP(E245,Q3.SL!G:O,4,FALSE))</f>
        <v/>
      </c>
      <c r="H245" s="20" t="str">
        <f>IF(ROW()-8&gt;Inf.!$I$10,"",VLOOKUP(E245,Q3.SL!G:O,5,FALSE))</f>
        <v/>
      </c>
      <c r="I245" s="58"/>
      <c r="J245" t="str">
        <f t="shared" ca="1" si="3"/>
        <v/>
      </c>
    </row>
    <row r="246" spans="1:10" ht="21.95" customHeight="1">
      <c r="A246" s="20" t="str">
        <f>VLOOKUP(E246,Q3.SL!G:O,8,FALSE)</f>
        <v/>
      </c>
      <c r="B246" s="36" t="str">
        <f>IFERROR(VLOOKUP(E246,Rec.!B:H,4,FALSE),"")</f>
        <v/>
      </c>
      <c r="C246" s="36" t="str">
        <f>IFERROR(VLOOKUP(E246,Rec.!B:H,5,FALSE),"")</f>
        <v/>
      </c>
      <c r="D246" s="20" t="str">
        <f>IFERROR(VLOOKUP(E246,Rec.!B:H,6,FALSE),"")</f>
        <v/>
      </c>
      <c r="E246" s="20" t="str">
        <f>IFERROR(VLOOKUP(ROW()-8,Q3.SL!B:Q,6,FALSE),"")</f>
        <v/>
      </c>
      <c r="F246" s="20" t="str">
        <f>VLOOKUP(E246,Q3.SL!G:O,6,FALSE)</f>
        <v/>
      </c>
      <c r="G246" s="39" t="str">
        <f>IF(ROW()-8&gt;Inf.!$I$10,"",VLOOKUP(E246,Q3.SL!G:O,4,FALSE))</f>
        <v/>
      </c>
      <c r="H246" s="20" t="str">
        <f>IF(ROW()-8&gt;Inf.!$I$10,"",VLOOKUP(E246,Q3.SL!G:O,5,FALSE))</f>
        <v/>
      </c>
      <c r="I246" s="58"/>
      <c r="J246" t="str">
        <f t="shared" ca="1" si="3"/>
        <v/>
      </c>
    </row>
    <row r="247" spans="1:10" ht="21.95" customHeight="1">
      <c r="A247" s="20" t="str">
        <f>VLOOKUP(E247,Q3.SL!G:O,8,FALSE)</f>
        <v/>
      </c>
      <c r="B247" s="36" t="str">
        <f>IFERROR(VLOOKUP(E247,Rec.!B:H,4,FALSE),"")</f>
        <v/>
      </c>
      <c r="C247" s="36" t="str">
        <f>IFERROR(VLOOKUP(E247,Rec.!B:H,5,FALSE),"")</f>
        <v/>
      </c>
      <c r="D247" s="20" t="str">
        <f>IFERROR(VLOOKUP(E247,Rec.!B:H,6,FALSE),"")</f>
        <v/>
      </c>
      <c r="E247" s="20" t="str">
        <f>IFERROR(VLOOKUP(ROW()-8,Q3.SL!B:Q,6,FALSE),"")</f>
        <v/>
      </c>
      <c r="F247" s="20" t="str">
        <f>VLOOKUP(E247,Q3.SL!G:O,6,FALSE)</f>
        <v/>
      </c>
      <c r="G247" s="39" t="str">
        <f>IF(ROW()-8&gt;Inf.!$I$10,"",VLOOKUP(E247,Q3.SL!G:O,4,FALSE))</f>
        <v/>
      </c>
      <c r="H247" s="20" t="str">
        <f>IF(ROW()-8&gt;Inf.!$I$10,"",VLOOKUP(E247,Q3.SL!G:O,5,FALSE))</f>
        <v/>
      </c>
      <c r="I247" s="58"/>
      <c r="J247" t="str">
        <f t="shared" ca="1" si="3"/>
        <v/>
      </c>
    </row>
    <row r="248" spans="1:10" ht="21.95" customHeight="1">
      <c r="A248" s="20" t="str">
        <f>VLOOKUP(E248,Q3.SL!G:O,8,FALSE)</f>
        <v/>
      </c>
      <c r="B248" s="36" t="str">
        <f>IFERROR(VLOOKUP(E248,Rec.!B:H,4,FALSE),"")</f>
        <v/>
      </c>
      <c r="C248" s="36" t="str">
        <f>IFERROR(VLOOKUP(E248,Rec.!B:H,5,FALSE),"")</f>
        <v/>
      </c>
      <c r="D248" s="20" t="str">
        <f>IFERROR(VLOOKUP(E248,Rec.!B:H,6,FALSE),"")</f>
        <v/>
      </c>
      <c r="E248" s="20" t="str">
        <f>IFERROR(VLOOKUP(ROW()-8,Q3.SL!B:Q,6,FALSE),"")</f>
        <v/>
      </c>
      <c r="F248" s="20" t="str">
        <f>VLOOKUP(E248,Q3.SL!G:O,6,FALSE)</f>
        <v/>
      </c>
      <c r="G248" s="39" t="str">
        <f>IF(ROW()-8&gt;Inf.!$I$10,"",VLOOKUP(E248,Q3.SL!G:O,4,FALSE))</f>
        <v/>
      </c>
      <c r="H248" s="20" t="str">
        <f>IF(ROW()-8&gt;Inf.!$I$10,"",VLOOKUP(E248,Q3.SL!G:O,5,FALSE))</f>
        <v/>
      </c>
      <c r="I248" s="58"/>
      <c r="J248" t="str">
        <f t="shared" ca="1" si="3"/>
        <v/>
      </c>
    </row>
    <row r="249" spans="1:10" ht="21.95" customHeight="1">
      <c r="A249" s="20" t="str">
        <f>VLOOKUP(E249,Q3.SL!G:O,8,FALSE)</f>
        <v/>
      </c>
      <c r="B249" s="36" t="str">
        <f>IFERROR(VLOOKUP(E249,Rec.!B:H,4,FALSE),"")</f>
        <v/>
      </c>
      <c r="C249" s="36" t="str">
        <f>IFERROR(VLOOKUP(E249,Rec.!B:H,5,FALSE),"")</f>
        <v/>
      </c>
      <c r="D249" s="20" t="str">
        <f>IFERROR(VLOOKUP(E249,Rec.!B:H,6,FALSE),"")</f>
        <v/>
      </c>
      <c r="E249" s="20" t="str">
        <f>IFERROR(VLOOKUP(ROW()-8,Q3.SL!B:Q,6,FALSE),"")</f>
        <v/>
      </c>
      <c r="F249" s="20" t="str">
        <f>VLOOKUP(E249,Q3.SL!G:O,6,FALSE)</f>
        <v/>
      </c>
      <c r="G249" s="39" t="str">
        <f>IF(ROW()-8&gt;Inf.!$I$10,"",VLOOKUP(E249,Q3.SL!G:O,4,FALSE))</f>
        <v/>
      </c>
      <c r="H249" s="20" t="str">
        <f>IF(ROW()-8&gt;Inf.!$I$10,"",VLOOKUP(E249,Q3.SL!G:O,5,FALSE))</f>
        <v/>
      </c>
      <c r="I249" s="58"/>
      <c r="J249" t="str">
        <f t="shared" ca="1" si="3"/>
        <v/>
      </c>
    </row>
    <row r="250" spans="1:10" ht="21.95" customHeight="1">
      <c r="A250" s="20" t="str">
        <f>VLOOKUP(E250,Q3.SL!G:O,8,FALSE)</f>
        <v/>
      </c>
      <c r="B250" s="36" t="str">
        <f>IFERROR(VLOOKUP(E250,Rec.!B:H,4,FALSE),"")</f>
        <v/>
      </c>
      <c r="C250" s="36" t="str">
        <f>IFERROR(VLOOKUP(E250,Rec.!B:H,5,FALSE),"")</f>
        <v/>
      </c>
      <c r="D250" s="20" t="str">
        <f>IFERROR(VLOOKUP(E250,Rec.!B:H,6,FALSE),"")</f>
        <v/>
      </c>
      <c r="E250" s="20" t="str">
        <f>IFERROR(VLOOKUP(ROW()-8,Q3.SL!B:Q,6,FALSE),"")</f>
        <v/>
      </c>
      <c r="F250" s="20" t="str">
        <f>VLOOKUP(E250,Q3.SL!G:O,6,FALSE)</f>
        <v/>
      </c>
      <c r="G250" s="39" t="str">
        <f>IF(ROW()-8&gt;Inf.!$I$10,"",VLOOKUP(E250,Q3.SL!G:O,4,FALSE))</f>
        <v/>
      </c>
      <c r="H250" s="20" t="str">
        <f>IF(ROW()-8&gt;Inf.!$I$10,"",VLOOKUP(E250,Q3.SL!G:O,5,FALSE))</f>
        <v/>
      </c>
      <c r="I250" s="58"/>
      <c r="J250" t="str">
        <f t="shared" ca="1" si="3"/>
        <v/>
      </c>
    </row>
    <row r="251" spans="1:10" ht="21.95" customHeight="1">
      <c r="A251" s="20" t="str">
        <f>VLOOKUP(E251,Q3.SL!G:O,8,FALSE)</f>
        <v/>
      </c>
      <c r="B251" s="36" t="str">
        <f>IFERROR(VLOOKUP(E251,Rec.!B:H,4,FALSE),"")</f>
        <v/>
      </c>
      <c r="C251" s="36" t="str">
        <f>IFERROR(VLOOKUP(E251,Rec.!B:H,5,FALSE),"")</f>
        <v/>
      </c>
      <c r="D251" s="20" t="str">
        <f>IFERROR(VLOOKUP(E251,Rec.!B:H,6,FALSE),"")</f>
        <v/>
      </c>
      <c r="E251" s="20" t="str">
        <f>IFERROR(VLOOKUP(ROW()-8,Q3.SL!B:Q,6,FALSE),"")</f>
        <v/>
      </c>
      <c r="F251" s="20" t="str">
        <f>VLOOKUP(E251,Q3.SL!G:O,6,FALSE)</f>
        <v/>
      </c>
      <c r="G251" s="39" t="str">
        <f>IF(ROW()-8&gt;Inf.!$I$10,"",VLOOKUP(E251,Q3.SL!G:O,4,FALSE))</f>
        <v/>
      </c>
      <c r="H251" s="20" t="str">
        <f>IF(ROW()-8&gt;Inf.!$I$10,"",VLOOKUP(E251,Q3.SL!G:O,5,FALSE))</f>
        <v/>
      </c>
      <c r="I251" s="58"/>
      <c r="J251" t="str">
        <f t="shared" ca="1" si="3"/>
        <v/>
      </c>
    </row>
    <row r="252" spans="1:10" ht="21.95" customHeight="1">
      <c r="A252" s="20" t="str">
        <f>VLOOKUP(E252,Q3.SL!G:O,8,FALSE)</f>
        <v/>
      </c>
      <c r="B252" s="36" t="str">
        <f>IFERROR(VLOOKUP(E252,Rec.!B:H,4,FALSE),"")</f>
        <v/>
      </c>
      <c r="C252" s="36" t="str">
        <f>IFERROR(VLOOKUP(E252,Rec.!B:H,5,FALSE),"")</f>
        <v/>
      </c>
      <c r="D252" s="20" t="str">
        <f>IFERROR(VLOOKUP(E252,Rec.!B:H,6,FALSE),"")</f>
        <v/>
      </c>
      <c r="E252" s="20" t="str">
        <f>IFERROR(VLOOKUP(ROW()-8,Q3.SL!B:Q,6,FALSE),"")</f>
        <v/>
      </c>
      <c r="F252" s="20" t="str">
        <f>VLOOKUP(E252,Q3.SL!G:O,6,FALSE)</f>
        <v/>
      </c>
      <c r="G252" s="39" t="str">
        <f>IF(ROW()-8&gt;Inf.!$I$10,"",VLOOKUP(E252,Q3.SL!G:O,4,FALSE))</f>
        <v/>
      </c>
      <c r="H252" s="20" t="str">
        <f>IF(ROW()-8&gt;Inf.!$I$10,"",VLOOKUP(E252,Q3.SL!G:O,5,FALSE))</f>
        <v/>
      </c>
      <c r="I252" s="58"/>
      <c r="J252" t="str">
        <f t="shared" ca="1" si="3"/>
        <v/>
      </c>
    </row>
    <row r="253" spans="1:10" ht="21.95" customHeight="1">
      <c r="A253" s="20" t="str">
        <f>VLOOKUP(E253,Q3.SL!G:O,8,FALSE)</f>
        <v/>
      </c>
      <c r="B253" s="36" t="str">
        <f>IFERROR(VLOOKUP(E253,Rec.!B:H,4,FALSE),"")</f>
        <v/>
      </c>
      <c r="C253" s="36" t="str">
        <f>IFERROR(VLOOKUP(E253,Rec.!B:H,5,FALSE),"")</f>
        <v/>
      </c>
      <c r="D253" s="20" t="str">
        <f>IFERROR(VLOOKUP(E253,Rec.!B:H,6,FALSE),"")</f>
        <v/>
      </c>
      <c r="E253" s="20" t="str">
        <f>IFERROR(VLOOKUP(ROW()-8,Q3.SL!B:Q,6,FALSE),"")</f>
        <v/>
      </c>
      <c r="F253" s="20" t="str">
        <f>VLOOKUP(E253,Q3.SL!G:O,6,FALSE)</f>
        <v/>
      </c>
      <c r="G253" s="39" t="str">
        <f>IF(ROW()-8&gt;Inf.!$I$10,"",VLOOKUP(E253,Q3.SL!G:O,4,FALSE))</f>
        <v/>
      </c>
      <c r="H253" s="20" t="str">
        <f>IF(ROW()-8&gt;Inf.!$I$10,"",VLOOKUP(E253,Q3.SL!G:O,5,FALSE))</f>
        <v/>
      </c>
      <c r="I253" s="58"/>
      <c r="J253" t="str">
        <f t="shared" ca="1" si="3"/>
        <v/>
      </c>
    </row>
    <row r="254" spans="1:10" ht="21.95" customHeight="1">
      <c r="A254" s="20" t="str">
        <f>VLOOKUP(E254,Q3.SL!G:O,8,FALSE)</f>
        <v/>
      </c>
      <c r="B254" s="36" t="str">
        <f>IFERROR(VLOOKUP(E254,Rec.!B:H,4,FALSE),"")</f>
        <v/>
      </c>
      <c r="C254" s="36" t="str">
        <f>IFERROR(VLOOKUP(E254,Rec.!B:H,5,FALSE),"")</f>
        <v/>
      </c>
      <c r="D254" s="20" t="str">
        <f>IFERROR(VLOOKUP(E254,Rec.!B:H,6,FALSE),"")</f>
        <v/>
      </c>
      <c r="E254" s="20" t="str">
        <f>IFERROR(VLOOKUP(ROW()-8,Q3.SL!B:Q,6,FALSE),"")</f>
        <v/>
      </c>
      <c r="F254" s="20" t="str">
        <f>VLOOKUP(E254,Q3.SL!G:O,6,FALSE)</f>
        <v/>
      </c>
      <c r="G254" s="39" t="str">
        <f>IF(ROW()-8&gt;Inf.!$I$10,"",VLOOKUP(E254,Q3.SL!G:O,4,FALSE))</f>
        <v/>
      </c>
      <c r="H254" s="20" t="str">
        <f>IF(ROW()-8&gt;Inf.!$I$10,"",VLOOKUP(E254,Q3.SL!G:O,5,FALSE))</f>
        <v/>
      </c>
      <c r="I254" s="58"/>
      <c r="J254" t="str">
        <f t="shared" ca="1" si="3"/>
        <v/>
      </c>
    </row>
    <row r="255" spans="1:10" ht="21.95" customHeight="1">
      <c r="A255" s="20" t="str">
        <f>VLOOKUP(E255,Q3.SL!G:O,8,FALSE)</f>
        <v/>
      </c>
      <c r="B255" s="36" t="str">
        <f>IFERROR(VLOOKUP(E255,Rec.!B:H,4,FALSE),"")</f>
        <v/>
      </c>
      <c r="C255" s="36" t="str">
        <f>IFERROR(VLOOKUP(E255,Rec.!B:H,5,FALSE),"")</f>
        <v/>
      </c>
      <c r="D255" s="20" t="str">
        <f>IFERROR(VLOOKUP(E255,Rec.!B:H,6,FALSE),"")</f>
        <v/>
      </c>
      <c r="E255" s="20" t="str">
        <f>IFERROR(VLOOKUP(ROW()-8,Q3.SL!B:Q,6,FALSE),"")</f>
        <v/>
      </c>
      <c r="F255" s="20" t="str">
        <f>VLOOKUP(E255,Q3.SL!G:O,6,FALSE)</f>
        <v/>
      </c>
      <c r="G255" s="39" t="str">
        <f>IF(ROW()-8&gt;Inf.!$I$10,"",VLOOKUP(E255,Q3.SL!G:O,4,FALSE))</f>
        <v/>
      </c>
      <c r="H255" s="20" t="str">
        <f>IF(ROW()-8&gt;Inf.!$I$10,"",VLOOKUP(E255,Q3.SL!G:O,5,FALSE))</f>
        <v/>
      </c>
      <c r="I255" s="58"/>
      <c r="J255" t="str">
        <f t="shared" ca="1" si="3"/>
        <v/>
      </c>
    </row>
    <row r="256" spans="1:10" ht="21.95" customHeight="1">
      <c r="A256" s="20" t="str">
        <f>VLOOKUP(E256,Q3.SL!G:O,8,FALSE)</f>
        <v/>
      </c>
      <c r="B256" s="36" t="str">
        <f>IFERROR(VLOOKUP(E256,Rec.!B:H,4,FALSE),"")</f>
        <v/>
      </c>
      <c r="C256" s="36" t="str">
        <f>IFERROR(VLOOKUP(E256,Rec.!B:H,5,FALSE),"")</f>
        <v/>
      </c>
      <c r="D256" s="20" t="str">
        <f>IFERROR(VLOOKUP(E256,Rec.!B:H,6,FALSE),"")</f>
        <v/>
      </c>
      <c r="E256" s="20" t="str">
        <f>IFERROR(VLOOKUP(ROW()-8,Q3.SL!B:Q,6,FALSE),"")</f>
        <v/>
      </c>
      <c r="F256" s="20" t="str">
        <f>VLOOKUP(E256,Q3.SL!G:O,6,FALSE)</f>
        <v/>
      </c>
      <c r="G256" s="39" t="str">
        <f>IF(ROW()-8&gt;Inf.!$I$10,"",VLOOKUP(E256,Q3.SL!G:O,4,FALSE))</f>
        <v/>
      </c>
      <c r="H256" s="20" t="str">
        <f>IF(ROW()-8&gt;Inf.!$I$10,"",VLOOKUP(E256,Q3.SL!G:O,5,FALSE))</f>
        <v/>
      </c>
      <c r="I256" s="58"/>
      <c r="J256" t="str">
        <f t="shared" ca="1" si="3"/>
        <v/>
      </c>
    </row>
    <row r="257" spans="1:10" ht="21.95" customHeight="1">
      <c r="A257" s="20" t="str">
        <f>VLOOKUP(E257,Q3.SL!G:O,8,FALSE)</f>
        <v/>
      </c>
      <c r="B257" s="36" t="str">
        <f>IFERROR(VLOOKUP(E257,Rec.!B:H,4,FALSE),"")</f>
        <v/>
      </c>
      <c r="C257" s="36" t="str">
        <f>IFERROR(VLOOKUP(E257,Rec.!B:H,5,FALSE),"")</f>
        <v/>
      </c>
      <c r="D257" s="20" t="str">
        <f>IFERROR(VLOOKUP(E257,Rec.!B:H,6,FALSE),"")</f>
        <v/>
      </c>
      <c r="E257" s="20" t="str">
        <f>IFERROR(VLOOKUP(ROW()-8,Q3.SL!B:Q,6,FALSE),"")</f>
        <v/>
      </c>
      <c r="F257" s="20" t="str">
        <f>VLOOKUP(E257,Q3.SL!G:O,6,FALSE)</f>
        <v/>
      </c>
      <c r="G257" s="39" t="str">
        <f>IF(ROW()-8&gt;Inf.!$I$10,"",VLOOKUP(E257,Q3.SL!G:O,4,FALSE))</f>
        <v/>
      </c>
      <c r="H257" s="20" t="str">
        <f>IF(ROW()-8&gt;Inf.!$I$10,"",VLOOKUP(E257,Q3.SL!G:O,5,FALSE))</f>
        <v/>
      </c>
      <c r="I257" s="58"/>
      <c r="J257" t="str">
        <f t="shared" ca="1" si="3"/>
        <v/>
      </c>
    </row>
    <row r="258" spans="1:10" ht="21.95" customHeight="1">
      <c r="A258" s="20" t="str">
        <f>VLOOKUP(E258,Q3.SL!G:O,8,FALSE)</f>
        <v/>
      </c>
      <c r="B258" s="36" t="str">
        <f>IFERROR(VLOOKUP(E258,Rec.!B:H,4,FALSE),"")</f>
        <v/>
      </c>
      <c r="C258" s="36" t="str">
        <f>IFERROR(VLOOKUP(E258,Rec.!B:H,5,FALSE),"")</f>
        <v/>
      </c>
      <c r="D258" s="20" t="str">
        <f>IFERROR(VLOOKUP(E258,Rec.!B:H,6,FALSE),"")</f>
        <v/>
      </c>
      <c r="E258" s="20" t="str">
        <f>IFERROR(VLOOKUP(ROW()-8,Q3.SL!B:Q,6,FALSE),"")</f>
        <v/>
      </c>
      <c r="F258" s="20" t="str">
        <f>VLOOKUP(E258,Q3.SL!G:O,6,FALSE)</f>
        <v/>
      </c>
      <c r="G258" s="39" t="str">
        <f>IF(ROW()-8&gt;Inf.!$I$10,"",VLOOKUP(E258,Q3.SL!G:O,4,FALSE))</f>
        <v/>
      </c>
      <c r="H258" s="20" t="str">
        <f>IF(ROW()-8&gt;Inf.!$I$10,"",VLOOKUP(E258,Q3.SL!G:O,5,FALSE))</f>
        <v/>
      </c>
      <c r="I258" s="58"/>
      <c r="J258" t="str">
        <f t="shared" ca="1" si="3"/>
        <v/>
      </c>
    </row>
    <row r="259" spans="1:10" ht="21.95" customHeight="1">
      <c r="A259" s="20" t="str">
        <f>VLOOKUP(E259,Q3.SL!G:O,8,FALSE)</f>
        <v/>
      </c>
      <c r="B259" s="36" t="str">
        <f>IFERROR(VLOOKUP(E259,Rec.!B:H,4,FALSE),"")</f>
        <v/>
      </c>
      <c r="C259" s="36" t="str">
        <f>IFERROR(VLOOKUP(E259,Rec.!B:H,5,FALSE),"")</f>
        <v/>
      </c>
      <c r="D259" s="20" t="str">
        <f>IFERROR(VLOOKUP(E259,Rec.!B:H,6,FALSE),"")</f>
        <v/>
      </c>
      <c r="E259" s="20" t="str">
        <f>IFERROR(VLOOKUP(ROW()-8,Q3.SL!B:Q,6,FALSE),"")</f>
        <v/>
      </c>
      <c r="F259" s="20" t="str">
        <f>VLOOKUP(E259,Q3.SL!G:O,6,FALSE)</f>
        <v/>
      </c>
      <c r="G259" s="39" t="str">
        <f>IF(ROW()-8&gt;Inf.!$I$10,"",VLOOKUP(E259,Q3.SL!G:O,4,FALSE))</f>
        <v/>
      </c>
      <c r="H259" s="20" t="str">
        <f>IF(ROW()-8&gt;Inf.!$I$10,"",VLOOKUP(E259,Q3.SL!G:O,5,FALSE))</f>
        <v/>
      </c>
      <c r="I259" s="58"/>
      <c r="J259" t="str">
        <f t="shared" ca="1" si="3"/>
        <v/>
      </c>
    </row>
    <row r="260" spans="1:10" ht="21.95" customHeight="1">
      <c r="A260" s="20" t="str">
        <f>VLOOKUP(E260,Q3.SL!G:O,8,FALSE)</f>
        <v/>
      </c>
      <c r="B260" s="36" t="str">
        <f>IFERROR(VLOOKUP(E260,Rec.!B:H,4,FALSE),"")</f>
        <v/>
      </c>
      <c r="C260" s="36" t="str">
        <f>IFERROR(VLOOKUP(E260,Rec.!B:H,5,FALSE),"")</f>
        <v/>
      </c>
      <c r="D260" s="20" t="str">
        <f>IFERROR(VLOOKUP(E260,Rec.!B:H,6,FALSE),"")</f>
        <v/>
      </c>
      <c r="E260" s="20" t="str">
        <f>IFERROR(VLOOKUP(ROW()-8,Q3.SL!B:Q,6,FALSE),"")</f>
        <v/>
      </c>
      <c r="F260" s="20" t="str">
        <f>VLOOKUP(E260,Q3.SL!G:O,6,FALSE)</f>
        <v/>
      </c>
      <c r="G260" s="39" t="str">
        <f>IF(ROW()-8&gt;Inf.!$I$10,"",VLOOKUP(E260,Q3.SL!G:O,4,FALSE))</f>
        <v/>
      </c>
      <c r="H260" s="20" t="str">
        <f>IF(ROW()-8&gt;Inf.!$I$10,"",VLOOKUP(E260,Q3.SL!G:O,5,FALSE))</f>
        <v/>
      </c>
      <c r="I260" s="58"/>
      <c r="J260" t="str">
        <f t="shared" ca="1" si="3"/>
        <v/>
      </c>
    </row>
    <row r="261" spans="1:10" ht="21.95" customHeight="1">
      <c r="A261" s="20" t="str">
        <f>VLOOKUP(E261,Q3.SL!G:O,8,FALSE)</f>
        <v/>
      </c>
      <c r="B261" s="36" t="str">
        <f>IFERROR(VLOOKUP(E261,Rec.!B:H,4,FALSE),"")</f>
        <v/>
      </c>
      <c r="C261" s="36" t="str">
        <f>IFERROR(VLOOKUP(E261,Rec.!B:H,5,FALSE),"")</f>
        <v/>
      </c>
      <c r="D261" s="20" t="str">
        <f>IFERROR(VLOOKUP(E261,Rec.!B:H,6,FALSE),"")</f>
        <v/>
      </c>
      <c r="E261" s="20" t="str">
        <f>IFERROR(VLOOKUP(ROW()-8,Q3.SL!B:Q,6,FALSE),"")</f>
        <v/>
      </c>
      <c r="F261" s="20" t="str">
        <f>VLOOKUP(E261,Q3.SL!G:O,6,FALSE)</f>
        <v/>
      </c>
      <c r="G261" s="39" t="str">
        <f>IF(ROW()-8&gt;Inf.!$I$10,"",VLOOKUP(E261,Q3.SL!G:O,4,FALSE))</f>
        <v/>
      </c>
      <c r="H261" s="20" t="str">
        <f>IF(ROW()-8&gt;Inf.!$I$10,"",VLOOKUP(E261,Q3.SL!G:O,5,FALSE))</f>
        <v/>
      </c>
      <c r="I261" s="58"/>
      <c r="J261" t="str">
        <f t="shared" ca="1" si="3"/>
        <v/>
      </c>
    </row>
    <row r="262" spans="1:10" ht="21.95" customHeight="1">
      <c r="A262" s="20" t="str">
        <f>VLOOKUP(E262,Q3.SL!G:O,8,FALSE)</f>
        <v/>
      </c>
      <c r="B262" s="36" t="str">
        <f>IFERROR(VLOOKUP(E262,Rec.!B:H,4,FALSE),"")</f>
        <v/>
      </c>
      <c r="C262" s="36" t="str">
        <f>IFERROR(VLOOKUP(E262,Rec.!B:H,5,FALSE),"")</f>
        <v/>
      </c>
      <c r="D262" s="20" t="str">
        <f>IFERROR(VLOOKUP(E262,Rec.!B:H,6,FALSE),"")</f>
        <v/>
      </c>
      <c r="E262" s="20" t="str">
        <f>IFERROR(VLOOKUP(ROW()-8,Q3.SL!B:Q,6,FALSE),"")</f>
        <v/>
      </c>
      <c r="F262" s="20" t="str">
        <f>VLOOKUP(E262,Q3.SL!G:O,6,FALSE)</f>
        <v/>
      </c>
      <c r="G262" s="39" t="str">
        <f>IF(ROW()-8&gt;Inf.!$I$10,"",VLOOKUP(E262,Q3.SL!G:O,4,FALSE))</f>
        <v/>
      </c>
      <c r="H262" s="20" t="str">
        <f>IF(ROW()-8&gt;Inf.!$I$10,"",VLOOKUP(E262,Q3.SL!G:O,5,FALSE))</f>
        <v/>
      </c>
      <c r="I262" s="58"/>
      <c r="J262" t="str">
        <f t="shared" ca="1" si="3"/>
        <v/>
      </c>
    </row>
    <row r="263" spans="1:10" ht="21.95" customHeight="1">
      <c r="A263" s="20" t="str">
        <f>VLOOKUP(E263,Q3.SL!G:O,8,FALSE)</f>
        <v/>
      </c>
      <c r="B263" s="36" t="str">
        <f>IFERROR(VLOOKUP(E263,Rec.!B:H,4,FALSE),"")</f>
        <v/>
      </c>
      <c r="C263" s="36" t="str">
        <f>IFERROR(VLOOKUP(E263,Rec.!B:H,5,FALSE),"")</f>
        <v/>
      </c>
      <c r="D263" s="20" t="str">
        <f>IFERROR(VLOOKUP(E263,Rec.!B:H,6,FALSE),"")</f>
        <v/>
      </c>
      <c r="E263" s="20" t="str">
        <f>IFERROR(VLOOKUP(ROW()-8,Q3.SL!B:Q,6,FALSE),"")</f>
        <v/>
      </c>
      <c r="F263" s="20" t="str">
        <f>VLOOKUP(E263,Q3.SL!G:O,6,FALSE)</f>
        <v/>
      </c>
      <c r="G263" s="39" t="str">
        <f>IF(ROW()-8&gt;Inf.!$I$10,"",VLOOKUP(E263,Q3.SL!G:O,4,FALSE))</f>
        <v/>
      </c>
      <c r="H263" s="20" t="str">
        <f>IF(ROW()-8&gt;Inf.!$I$10,"",VLOOKUP(E263,Q3.SL!G:O,5,FALSE))</f>
        <v/>
      </c>
      <c r="I263" s="58"/>
      <c r="J263" t="str">
        <f t="shared" ca="1" si="3"/>
        <v/>
      </c>
    </row>
    <row r="264" spans="1:10" ht="21.95" customHeight="1">
      <c r="A264" s="20" t="str">
        <f>VLOOKUP(E264,Q3.SL!G:O,8,FALSE)</f>
        <v/>
      </c>
      <c r="B264" s="36" t="str">
        <f>IFERROR(VLOOKUP(E264,Rec.!B:H,4,FALSE),"")</f>
        <v/>
      </c>
      <c r="C264" s="36" t="str">
        <f>IFERROR(VLOOKUP(E264,Rec.!B:H,5,FALSE),"")</f>
        <v/>
      </c>
      <c r="D264" s="20" t="str">
        <f>IFERROR(VLOOKUP(E264,Rec.!B:H,6,FALSE),"")</f>
        <v/>
      </c>
      <c r="E264" s="20" t="str">
        <f>IFERROR(VLOOKUP(ROW()-8,Q3.SL!B:Q,6,FALSE),"")</f>
        <v/>
      </c>
      <c r="F264" s="20" t="str">
        <f>VLOOKUP(E264,Q3.SL!G:O,6,FALSE)</f>
        <v/>
      </c>
      <c r="G264" s="39" t="str">
        <f>IF(ROW()-8&gt;Inf.!$I$10,"",VLOOKUP(E264,Q3.SL!G:O,4,FALSE))</f>
        <v/>
      </c>
      <c r="H264" s="20" t="str">
        <f>IF(ROW()-8&gt;Inf.!$I$10,"",VLOOKUP(E264,Q3.SL!G:O,5,FALSE))</f>
        <v/>
      </c>
      <c r="I264" s="58"/>
      <c r="J264" t="str">
        <f t="shared" ca="1" si="3"/>
        <v/>
      </c>
    </row>
    <row r="265" spans="1:10" ht="21.95" customHeight="1">
      <c r="A265" s="20" t="str">
        <f>VLOOKUP(E265,Q3.SL!G:O,8,FALSE)</f>
        <v/>
      </c>
      <c r="B265" s="36" t="str">
        <f>IFERROR(VLOOKUP(E265,Rec.!B:H,4,FALSE),"")</f>
        <v/>
      </c>
      <c r="C265" s="36" t="str">
        <f>IFERROR(VLOOKUP(E265,Rec.!B:H,5,FALSE),"")</f>
        <v/>
      </c>
      <c r="D265" s="20" t="str">
        <f>IFERROR(VLOOKUP(E265,Rec.!B:H,6,FALSE),"")</f>
        <v/>
      </c>
      <c r="E265" s="20" t="str">
        <f>IFERROR(VLOOKUP(ROW()-8,Q3.SL!B:Q,6,FALSE),"")</f>
        <v/>
      </c>
      <c r="F265" s="20" t="str">
        <f>VLOOKUP(E265,Q3.SL!G:O,6,FALSE)</f>
        <v/>
      </c>
      <c r="G265" s="39" t="str">
        <f>IF(ROW()-8&gt;Inf.!$I$10,"",VLOOKUP(E265,Q3.SL!G:O,4,FALSE))</f>
        <v/>
      </c>
      <c r="H265" s="20" t="str">
        <f>IF(ROW()-8&gt;Inf.!$I$10,"",VLOOKUP(E265,Q3.SL!G:O,5,FALSE))</f>
        <v/>
      </c>
      <c r="I265" s="58"/>
      <c r="J265" t="str">
        <f t="shared" ref="J265:J309" ca="1" si="4">IFERROR(_xlfn.RANK.AVG(A265,A:A,1),"")</f>
        <v/>
      </c>
    </row>
    <row r="266" spans="1:10" ht="21.95" customHeight="1">
      <c r="A266" s="20" t="str">
        <f>VLOOKUP(E266,Q3.SL!G:O,8,FALSE)</f>
        <v/>
      </c>
      <c r="B266" s="36" t="str">
        <f>IFERROR(VLOOKUP(E266,Rec.!B:H,4,FALSE),"")</f>
        <v/>
      </c>
      <c r="C266" s="36" t="str">
        <f>IFERROR(VLOOKUP(E266,Rec.!B:H,5,FALSE),"")</f>
        <v/>
      </c>
      <c r="D266" s="20" t="str">
        <f>IFERROR(VLOOKUP(E266,Rec.!B:H,6,FALSE),"")</f>
        <v/>
      </c>
      <c r="E266" s="20" t="str">
        <f>IFERROR(VLOOKUP(ROW()-8,Q3.SL!B:Q,6,FALSE),"")</f>
        <v/>
      </c>
      <c r="F266" s="20" t="str">
        <f>VLOOKUP(E266,Q3.SL!G:O,6,FALSE)</f>
        <v/>
      </c>
      <c r="G266" s="39" t="str">
        <f>IF(ROW()-8&gt;Inf.!$I$10,"",VLOOKUP(E266,Q3.SL!G:O,4,FALSE))</f>
        <v/>
      </c>
      <c r="H266" s="20" t="str">
        <f>IF(ROW()-8&gt;Inf.!$I$10,"",VLOOKUP(E266,Q3.SL!G:O,5,FALSE))</f>
        <v/>
      </c>
      <c r="I266" s="58"/>
      <c r="J266" t="str">
        <f t="shared" ca="1" si="4"/>
        <v/>
      </c>
    </row>
    <row r="267" spans="1:10" ht="21.95" customHeight="1">
      <c r="A267" s="20" t="str">
        <f>VLOOKUP(E267,Q3.SL!G:O,8,FALSE)</f>
        <v/>
      </c>
      <c r="B267" s="36" t="str">
        <f>IFERROR(VLOOKUP(E267,Rec.!B:H,4,FALSE),"")</f>
        <v/>
      </c>
      <c r="C267" s="36" t="str">
        <f>IFERROR(VLOOKUP(E267,Rec.!B:H,5,FALSE),"")</f>
        <v/>
      </c>
      <c r="D267" s="20" t="str">
        <f>IFERROR(VLOOKUP(E267,Rec.!B:H,6,FALSE),"")</f>
        <v/>
      </c>
      <c r="E267" s="20" t="str">
        <f>IFERROR(VLOOKUP(ROW()-8,Q3.SL!B:Q,6,FALSE),"")</f>
        <v/>
      </c>
      <c r="F267" s="20" t="str">
        <f>VLOOKUP(E267,Q3.SL!G:O,6,FALSE)</f>
        <v/>
      </c>
      <c r="G267" s="39" t="str">
        <f>IF(ROW()-8&gt;Inf.!$I$10,"",VLOOKUP(E267,Q3.SL!G:O,4,FALSE))</f>
        <v/>
      </c>
      <c r="H267" s="20" t="str">
        <f>IF(ROW()-8&gt;Inf.!$I$10,"",VLOOKUP(E267,Q3.SL!G:O,5,FALSE))</f>
        <v/>
      </c>
      <c r="I267" s="58"/>
      <c r="J267" t="str">
        <f t="shared" ca="1" si="4"/>
        <v/>
      </c>
    </row>
    <row r="268" spans="1:10" ht="21.95" customHeight="1">
      <c r="A268" s="20" t="str">
        <f>VLOOKUP(E268,Q3.SL!G:O,8,FALSE)</f>
        <v/>
      </c>
      <c r="B268" s="36" t="str">
        <f>IFERROR(VLOOKUP(E268,Rec.!B:H,4,FALSE),"")</f>
        <v/>
      </c>
      <c r="C268" s="36" t="str">
        <f>IFERROR(VLOOKUP(E268,Rec.!B:H,5,FALSE),"")</f>
        <v/>
      </c>
      <c r="D268" s="20" t="str">
        <f>IFERROR(VLOOKUP(E268,Rec.!B:H,6,FALSE),"")</f>
        <v/>
      </c>
      <c r="E268" s="20" t="str">
        <f>IFERROR(VLOOKUP(ROW()-8,Q3.SL!B:Q,6,FALSE),"")</f>
        <v/>
      </c>
      <c r="F268" s="20" t="str">
        <f>VLOOKUP(E268,Q3.SL!G:O,6,FALSE)</f>
        <v/>
      </c>
      <c r="G268" s="39" t="str">
        <f>IF(ROW()-8&gt;Inf.!$I$10,"",VLOOKUP(E268,Q3.SL!G:O,4,FALSE))</f>
        <v/>
      </c>
      <c r="H268" s="20" t="str">
        <f>IF(ROW()-8&gt;Inf.!$I$10,"",VLOOKUP(E268,Q3.SL!G:O,5,FALSE))</f>
        <v/>
      </c>
      <c r="I268" s="58"/>
      <c r="J268" t="str">
        <f t="shared" ca="1" si="4"/>
        <v/>
      </c>
    </row>
    <row r="269" spans="1:10" ht="21.95" customHeight="1">
      <c r="A269" s="20" t="str">
        <f>VLOOKUP(E269,Q3.SL!G:O,8,FALSE)</f>
        <v/>
      </c>
      <c r="B269" s="36" t="str">
        <f>IFERROR(VLOOKUP(E269,Rec.!B:H,4,FALSE),"")</f>
        <v/>
      </c>
      <c r="C269" s="36" t="str">
        <f>IFERROR(VLOOKUP(E269,Rec.!B:H,5,FALSE),"")</f>
        <v/>
      </c>
      <c r="D269" s="20" t="str">
        <f>IFERROR(VLOOKUP(E269,Rec.!B:H,6,FALSE),"")</f>
        <v/>
      </c>
      <c r="E269" s="20" t="str">
        <f>IFERROR(VLOOKUP(ROW()-8,Q3.SL!B:Q,6,FALSE),"")</f>
        <v/>
      </c>
      <c r="F269" s="20" t="str">
        <f>VLOOKUP(E269,Q3.SL!G:O,6,FALSE)</f>
        <v/>
      </c>
      <c r="G269" s="39" t="str">
        <f>IF(ROW()-8&gt;Inf.!$I$10,"",VLOOKUP(E269,Q3.SL!G:O,4,FALSE))</f>
        <v/>
      </c>
      <c r="H269" s="20" t="str">
        <f>IF(ROW()-8&gt;Inf.!$I$10,"",VLOOKUP(E269,Q3.SL!G:O,5,FALSE))</f>
        <v/>
      </c>
      <c r="I269" s="58"/>
      <c r="J269" t="str">
        <f t="shared" ca="1" si="4"/>
        <v/>
      </c>
    </row>
    <row r="270" spans="1:10" ht="21.95" customHeight="1">
      <c r="A270" s="20" t="str">
        <f>VLOOKUP(E270,Q3.SL!G:O,8,FALSE)</f>
        <v/>
      </c>
      <c r="B270" s="36" t="str">
        <f>IFERROR(VLOOKUP(E270,Rec.!B:H,4,FALSE),"")</f>
        <v/>
      </c>
      <c r="C270" s="36" t="str">
        <f>IFERROR(VLOOKUP(E270,Rec.!B:H,5,FALSE),"")</f>
        <v/>
      </c>
      <c r="D270" s="20" t="str">
        <f>IFERROR(VLOOKUP(E270,Rec.!B:H,6,FALSE),"")</f>
        <v/>
      </c>
      <c r="E270" s="20" t="str">
        <f>IFERROR(VLOOKUP(ROW()-8,Q3.SL!B:Q,6,FALSE),"")</f>
        <v/>
      </c>
      <c r="F270" s="20" t="str">
        <f>VLOOKUP(E270,Q3.SL!G:O,6,FALSE)</f>
        <v/>
      </c>
      <c r="G270" s="39" t="str">
        <f>IF(ROW()-8&gt;Inf.!$I$10,"",VLOOKUP(E270,Q3.SL!G:O,4,FALSE))</f>
        <v/>
      </c>
      <c r="H270" s="20" t="str">
        <f>IF(ROW()-8&gt;Inf.!$I$10,"",VLOOKUP(E270,Q3.SL!G:O,5,FALSE))</f>
        <v/>
      </c>
      <c r="I270" s="58"/>
      <c r="J270" t="str">
        <f t="shared" ca="1" si="4"/>
        <v/>
      </c>
    </row>
    <row r="271" spans="1:10" ht="21.95" customHeight="1">
      <c r="A271" s="20" t="str">
        <f>VLOOKUP(E271,Q3.SL!G:O,8,FALSE)</f>
        <v/>
      </c>
      <c r="B271" s="36" t="str">
        <f>IFERROR(VLOOKUP(E271,Rec.!B:H,4,FALSE),"")</f>
        <v/>
      </c>
      <c r="C271" s="36" t="str">
        <f>IFERROR(VLOOKUP(E271,Rec.!B:H,5,FALSE),"")</f>
        <v/>
      </c>
      <c r="D271" s="20" t="str">
        <f>IFERROR(VLOOKUP(E271,Rec.!B:H,6,FALSE),"")</f>
        <v/>
      </c>
      <c r="E271" s="20" t="str">
        <f>IFERROR(VLOOKUP(ROW()-8,Q3.SL!B:Q,6,FALSE),"")</f>
        <v/>
      </c>
      <c r="F271" s="20" t="str">
        <f>VLOOKUP(E271,Q3.SL!G:O,6,FALSE)</f>
        <v/>
      </c>
      <c r="G271" s="39" t="str">
        <f>IF(ROW()-8&gt;Inf.!$I$10,"",VLOOKUP(E271,Q3.SL!G:O,4,FALSE))</f>
        <v/>
      </c>
      <c r="H271" s="20" t="str">
        <f>IF(ROW()-8&gt;Inf.!$I$10,"",VLOOKUP(E271,Q3.SL!G:O,5,FALSE))</f>
        <v/>
      </c>
      <c r="I271" s="58"/>
      <c r="J271" t="str">
        <f t="shared" ca="1" si="4"/>
        <v/>
      </c>
    </row>
    <row r="272" spans="1:10" ht="21.95" customHeight="1">
      <c r="A272" s="20" t="str">
        <f>VLOOKUP(E272,Q3.SL!G:O,8,FALSE)</f>
        <v/>
      </c>
      <c r="B272" s="36" t="str">
        <f>IFERROR(VLOOKUP(E272,Rec.!B:H,4,FALSE),"")</f>
        <v/>
      </c>
      <c r="C272" s="36" t="str">
        <f>IFERROR(VLOOKUP(E272,Rec.!B:H,5,FALSE),"")</f>
        <v/>
      </c>
      <c r="D272" s="20" t="str">
        <f>IFERROR(VLOOKUP(E272,Rec.!B:H,6,FALSE),"")</f>
        <v/>
      </c>
      <c r="E272" s="20" t="str">
        <f>IFERROR(VLOOKUP(ROW()-8,Q3.SL!B:Q,6,FALSE),"")</f>
        <v/>
      </c>
      <c r="F272" s="20" t="str">
        <f>VLOOKUP(E272,Q3.SL!G:O,6,FALSE)</f>
        <v/>
      </c>
      <c r="G272" s="39" t="str">
        <f>IF(ROW()-8&gt;Inf.!$I$10,"",VLOOKUP(E272,Q3.SL!G:O,4,FALSE))</f>
        <v/>
      </c>
      <c r="H272" s="20" t="str">
        <f>IF(ROW()-8&gt;Inf.!$I$10,"",VLOOKUP(E272,Q3.SL!G:O,5,FALSE))</f>
        <v/>
      </c>
      <c r="I272" s="58"/>
      <c r="J272" t="str">
        <f t="shared" ca="1" si="4"/>
        <v/>
      </c>
    </row>
    <row r="273" spans="1:10" ht="21.95" customHeight="1">
      <c r="A273" s="20" t="str">
        <f>VLOOKUP(E273,Q3.SL!G:O,8,FALSE)</f>
        <v/>
      </c>
      <c r="B273" s="36" t="str">
        <f>IFERROR(VLOOKUP(E273,Rec.!B:H,4,FALSE),"")</f>
        <v/>
      </c>
      <c r="C273" s="36" t="str">
        <f>IFERROR(VLOOKUP(E273,Rec.!B:H,5,FALSE),"")</f>
        <v/>
      </c>
      <c r="D273" s="20" t="str">
        <f>IFERROR(VLOOKUP(E273,Rec.!B:H,6,FALSE),"")</f>
        <v/>
      </c>
      <c r="E273" s="20" t="str">
        <f>IFERROR(VLOOKUP(ROW()-8,Q3.SL!B:Q,6,FALSE),"")</f>
        <v/>
      </c>
      <c r="F273" s="20" t="str">
        <f>VLOOKUP(E273,Q3.SL!G:O,6,FALSE)</f>
        <v/>
      </c>
      <c r="G273" s="39" t="str">
        <f>IF(ROW()-8&gt;Inf.!$I$10,"",VLOOKUP(E273,Q3.SL!G:O,4,FALSE))</f>
        <v/>
      </c>
      <c r="H273" s="20" t="str">
        <f>IF(ROW()-8&gt;Inf.!$I$10,"",VLOOKUP(E273,Q3.SL!G:O,5,FALSE))</f>
        <v/>
      </c>
      <c r="I273" s="58"/>
      <c r="J273" t="str">
        <f t="shared" ca="1" si="4"/>
        <v/>
      </c>
    </row>
    <row r="274" spans="1:10" ht="21.95" customHeight="1">
      <c r="A274" s="20" t="str">
        <f>VLOOKUP(E274,Q3.SL!G:O,8,FALSE)</f>
        <v/>
      </c>
      <c r="B274" s="36" t="str">
        <f>IFERROR(VLOOKUP(E274,Rec.!B:H,4,FALSE),"")</f>
        <v/>
      </c>
      <c r="C274" s="36" t="str">
        <f>IFERROR(VLOOKUP(E274,Rec.!B:H,5,FALSE),"")</f>
        <v/>
      </c>
      <c r="D274" s="20" t="str">
        <f>IFERROR(VLOOKUP(E274,Rec.!B:H,6,FALSE),"")</f>
        <v/>
      </c>
      <c r="E274" s="20" t="str">
        <f>IFERROR(VLOOKUP(ROW()-8,Q3.SL!B:Q,6,FALSE),"")</f>
        <v/>
      </c>
      <c r="F274" s="20" t="str">
        <f>VLOOKUP(E274,Q3.SL!G:O,6,FALSE)</f>
        <v/>
      </c>
      <c r="G274" s="39" t="str">
        <f>IF(ROW()-8&gt;Inf.!$I$10,"",VLOOKUP(E274,Q3.SL!G:O,4,FALSE))</f>
        <v/>
      </c>
      <c r="H274" s="20" t="str">
        <f>IF(ROW()-8&gt;Inf.!$I$10,"",VLOOKUP(E274,Q3.SL!G:O,5,FALSE))</f>
        <v/>
      </c>
      <c r="I274" s="58"/>
      <c r="J274" t="str">
        <f t="shared" ca="1" si="4"/>
        <v/>
      </c>
    </row>
    <row r="275" spans="1:10" ht="21.95" customHeight="1">
      <c r="A275" s="20" t="str">
        <f>VLOOKUP(E275,Q3.SL!G:O,8,FALSE)</f>
        <v/>
      </c>
      <c r="B275" s="36" t="str">
        <f>IFERROR(VLOOKUP(E275,Rec.!B:H,4,FALSE),"")</f>
        <v/>
      </c>
      <c r="C275" s="36" t="str">
        <f>IFERROR(VLOOKUP(E275,Rec.!B:H,5,FALSE),"")</f>
        <v/>
      </c>
      <c r="D275" s="20" t="str">
        <f>IFERROR(VLOOKUP(E275,Rec.!B:H,6,FALSE),"")</f>
        <v/>
      </c>
      <c r="E275" s="20" t="str">
        <f>IFERROR(VLOOKUP(ROW()-8,Q3.SL!B:Q,6,FALSE),"")</f>
        <v/>
      </c>
      <c r="F275" s="20" t="str">
        <f>VLOOKUP(E275,Q3.SL!G:O,6,FALSE)</f>
        <v/>
      </c>
      <c r="G275" s="39" t="str">
        <f>IF(ROW()-8&gt;Inf.!$I$10,"",VLOOKUP(E275,Q3.SL!G:O,4,FALSE))</f>
        <v/>
      </c>
      <c r="H275" s="20" t="str">
        <f>IF(ROW()-8&gt;Inf.!$I$10,"",VLOOKUP(E275,Q3.SL!G:O,5,FALSE))</f>
        <v/>
      </c>
      <c r="I275" s="58"/>
      <c r="J275" t="str">
        <f t="shared" ca="1" si="4"/>
        <v/>
      </c>
    </row>
    <row r="276" spans="1:10" ht="21.95" customHeight="1">
      <c r="A276" s="20" t="str">
        <f>VLOOKUP(E276,Q3.SL!G:O,8,FALSE)</f>
        <v/>
      </c>
      <c r="B276" s="36" t="str">
        <f>IFERROR(VLOOKUP(E276,Rec.!B:H,4,FALSE),"")</f>
        <v/>
      </c>
      <c r="C276" s="36" t="str">
        <f>IFERROR(VLOOKUP(E276,Rec.!B:H,5,FALSE),"")</f>
        <v/>
      </c>
      <c r="D276" s="20" t="str">
        <f>IFERROR(VLOOKUP(E276,Rec.!B:H,6,FALSE),"")</f>
        <v/>
      </c>
      <c r="E276" s="20" t="str">
        <f>IFERROR(VLOOKUP(ROW()-8,Q3.SL!B:Q,6,FALSE),"")</f>
        <v/>
      </c>
      <c r="F276" s="20" t="str">
        <f>VLOOKUP(E276,Q3.SL!G:O,6,FALSE)</f>
        <v/>
      </c>
      <c r="G276" s="39" t="str">
        <f>IF(ROW()-8&gt;Inf.!$I$10,"",VLOOKUP(E276,Q3.SL!G:O,4,FALSE))</f>
        <v/>
      </c>
      <c r="H276" s="20" t="str">
        <f>IF(ROW()-8&gt;Inf.!$I$10,"",VLOOKUP(E276,Q3.SL!G:O,5,FALSE))</f>
        <v/>
      </c>
      <c r="I276" s="58"/>
      <c r="J276" t="str">
        <f t="shared" ca="1" si="4"/>
        <v/>
      </c>
    </row>
    <row r="277" spans="1:10" ht="21.95" customHeight="1">
      <c r="A277" s="20" t="str">
        <f>VLOOKUP(E277,Q3.SL!G:O,8,FALSE)</f>
        <v/>
      </c>
      <c r="B277" s="36" t="str">
        <f>IFERROR(VLOOKUP(E277,Rec.!B:H,4,FALSE),"")</f>
        <v/>
      </c>
      <c r="C277" s="36" t="str">
        <f>IFERROR(VLOOKUP(E277,Rec.!B:H,5,FALSE),"")</f>
        <v/>
      </c>
      <c r="D277" s="20" t="str">
        <f>IFERROR(VLOOKUP(E277,Rec.!B:H,6,FALSE),"")</f>
        <v/>
      </c>
      <c r="E277" s="20" t="str">
        <f>IFERROR(VLOOKUP(ROW()-8,Q3.SL!B:Q,6,FALSE),"")</f>
        <v/>
      </c>
      <c r="F277" s="20" t="str">
        <f>VLOOKUP(E277,Q3.SL!G:O,6,FALSE)</f>
        <v/>
      </c>
      <c r="G277" s="39" t="str">
        <f>IF(ROW()-8&gt;Inf.!$I$10,"",VLOOKUP(E277,Q3.SL!G:O,4,FALSE))</f>
        <v/>
      </c>
      <c r="H277" s="20" t="str">
        <f>IF(ROW()-8&gt;Inf.!$I$10,"",VLOOKUP(E277,Q3.SL!G:O,5,FALSE))</f>
        <v/>
      </c>
      <c r="I277" s="58"/>
      <c r="J277" t="str">
        <f t="shared" ca="1" si="4"/>
        <v/>
      </c>
    </row>
    <row r="278" spans="1:10" ht="21.95" customHeight="1">
      <c r="A278" s="20" t="str">
        <f>VLOOKUP(E278,Q3.SL!G:O,8,FALSE)</f>
        <v/>
      </c>
      <c r="B278" s="36" t="str">
        <f>IFERROR(VLOOKUP(E278,Rec.!B:H,4,FALSE),"")</f>
        <v/>
      </c>
      <c r="C278" s="36" t="str">
        <f>IFERROR(VLOOKUP(E278,Rec.!B:H,5,FALSE),"")</f>
        <v/>
      </c>
      <c r="D278" s="20" t="str">
        <f>IFERROR(VLOOKUP(E278,Rec.!B:H,6,FALSE),"")</f>
        <v/>
      </c>
      <c r="E278" s="20" t="str">
        <f>IFERROR(VLOOKUP(ROW()-8,Q3.SL!B:Q,6,FALSE),"")</f>
        <v/>
      </c>
      <c r="F278" s="20" t="str">
        <f>VLOOKUP(E278,Q3.SL!G:O,6,FALSE)</f>
        <v/>
      </c>
      <c r="G278" s="39" t="str">
        <f>IF(ROW()-8&gt;Inf.!$I$10,"",VLOOKUP(E278,Q3.SL!G:O,4,FALSE))</f>
        <v/>
      </c>
      <c r="H278" s="20" t="str">
        <f>IF(ROW()-8&gt;Inf.!$I$10,"",VLOOKUP(E278,Q3.SL!G:O,5,FALSE))</f>
        <v/>
      </c>
      <c r="I278" s="58"/>
      <c r="J278" t="str">
        <f t="shared" ca="1" si="4"/>
        <v/>
      </c>
    </row>
    <row r="279" spans="1:10" ht="21.95" customHeight="1">
      <c r="A279" s="20" t="str">
        <f>VLOOKUP(E279,Q3.SL!G:O,8,FALSE)</f>
        <v/>
      </c>
      <c r="B279" s="36" t="str">
        <f>IFERROR(VLOOKUP(E279,Rec.!B:H,4,FALSE),"")</f>
        <v/>
      </c>
      <c r="C279" s="36" t="str">
        <f>IFERROR(VLOOKUP(E279,Rec.!B:H,5,FALSE),"")</f>
        <v/>
      </c>
      <c r="D279" s="20" t="str">
        <f>IFERROR(VLOOKUP(E279,Rec.!B:H,6,FALSE),"")</f>
        <v/>
      </c>
      <c r="E279" s="20" t="str">
        <f>IFERROR(VLOOKUP(ROW()-8,Q3.SL!B:Q,6,FALSE),"")</f>
        <v/>
      </c>
      <c r="F279" s="20" t="str">
        <f>VLOOKUP(E279,Q3.SL!G:O,6,FALSE)</f>
        <v/>
      </c>
      <c r="G279" s="39" t="str">
        <f>IF(ROW()-8&gt;Inf.!$I$10,"",VLOOKUP(E279,Q3.SL!G:O,4,FALSE))</f>
        <v/>
      </c>
      <c r="H279" s="20" t="str">
        <f>IF(ROW()-8&gt;Inf.!$I$10,"",VLOOKUP(E279,Q3.SL!G:O,5,FALSE))</f>
        <v/>
      </c>
      <c r="I279" s="58"/>
      <c r="J279" t="str">
        <f t="shared" ca="1" si="4"/>
        <v/>
      </c>
    </row>
    <row r="280" spans="1:10" ht="21.95" customHeight="1">
      <c r="A280" s="20" t="str">
        <f>VLOOKUP(E280,Q3.SL!G:O,8,FALSE)</f>
        <v/>
      </c>
      <c r="B280" s="36" t="str">
        <f>IFERROR(VLOOKUP(E280,Rec.!B:H,4,FALSE),"")</f>
        <v/>
      </c>
      <c r="C280" s="36" t="str">
        <f>IFERROR(VLOOKUP(E280,Rec.!B:H,5,FALSE),"")</f>
        <v/>
      </c>
      <c r="D280" s="20" t="str">
        <f>IFERROR(VLOOKUP(E280,Rec.!B:H,6,FALSE),"")</f>
        <v/>
      </c>
      <c r="E280" s="20" t="str">
        <f>IFERROR(VLOOKUP(ROW()-8,Q3.SL!B:Q,6,FALSE),"")</f>
        <v/>
      </c>
      <c r="F280" s="20" t="str">
        <f>VLOOKUP(E280,Q3.SL!G:O,6,FALSE)</f>
        <v/>
      </c>
      <c r="G280" s="39" t="str">
        <f>IF(ROW()-8&gt;Inf.!$I$10,"",VLOOKUP(E280,Q3.SL!G:O,4,FALSE))</f>
        <v/>
      </c>
      <c r="H280" s="20" t="str">
        <f>IF(ROW()-8&gt;Inf.!$I$10,"",VLOOKUP(E280,Q3.SL!G:O,5,FALSE))</f>
        <v/>
      </c>
      <c r="I280" s="58"/>
      <c r="J280" t="str">
        <f t="shared" ca="1" si="4"/>
        <v/>
      </c>
    </row>
    <row r="281" spans="1:10" ht="21.95" customHeight="1">
      <c r="A281" s="20" t="str">
        <f>VLOOKUP(E281,Q3.SL!G:O,8,FALSE)</f>
        <v/>
      </c>
      <c r="B281" s="36" t="str">
        <f>IFERROR(VLOOKUP(E281,Rec.!B:H,4,FALSE),"")</f>
        <v/>
      </c>
      <c r="C281" s="36" t="str">
        <f>IFERROR(VLOOKUP(E281,Rec.!B:H,5,FALSE),"")</f>
        <v/>
      </c>
      <c r="D281" s="20" t="str">
        <f>IFERROR(VLOOKUP(E281,Rec.!B:H,6,FALSE),"")</f>
        <v/>
      </c>
      <c r="E281" s="20" t="str">
        <f>IFERROR(VLOOKUP(ROW()-8,Q3.SL!B:Q,6,FALSE),"")</f>
        <v/>
      </c>
      <c r="F281" s="20" t="str">
        <f>VLOOKUP(E281,Q3.SL!G:O,6,FALSE)</f>
        <v/>
      </c>
      <c r="G281" s="39" t="str">
        <f>IF(ROW()-8&gt;Inf.!$I$10,"",VLOOKUP(E281,Q3.SL!G:O,4,FALSE))</f>
        <v/>
      </c>
      <c r="H281" s="20" t="str">
        <f>IF(ROW()-8&gt;Inf.!$I$10,"",VLOOKUP(E281,Q3.SL!G:O,5,FALSE))</f>
        <v/>
      </c>
      <c r="I281" s="58"/>
      <c r="J281" t="str">
        <f t="shared" ca="1" si="4"/>
        <v/>
      </c>
    </row>
    <row r="282" spans="1:10" ht="21.95" customHeight="1">
      <c r="A282" s="20" t="str">
        <f>VLOOKUP(E282,Q3.SL!G:O,8,FALSE)</f>
        <v/>
      </c>
      <c r="B282" s="36" t="str">
        <f>IFERROR(VLOOKUP(E282,Rec.!B:H,4,FALSE),"")</f>
        <v/>
      </c>
      <c r="C282" s="36" t="str">
        <f>IFERROR(VLOOKUP(E282,Rec.!B:H,5,FALSE),"")</f>
        <v/>
      </c>
      <c r="D282" s="20" t="str">
        <f>IFERROR(VLOOKUP(E282,Rec.!B:H,6,FALSE),"")</f>
        <v/>
      </c>
      <c r="E282" s="20" t="str">
        <f>IFERROR(VLOOKUP(ROW()-8,Q3.SL!B:Q,6,FALSE),"")</f>
        <v/>
      </c>
      <c r="F282" s="20" t="str">
        <f>VLOOKUP(E282,Q3.SL!G:O,6,FALSE)</f>
        <v/>
      </c>
      <c r="G282" s="39" t="str">
        <f>IF(ROW()-8&gt;Inf.!$I$10,"",VLOOKUP(E282,Q3.SL!G:O,4,FALSE))</f>
        <v/>
      </c>
      <c r="H282" s="20" t="str">
        <f>IF(ROW()-8&gt;Inf.!$I$10,"",VLOOKUP(E282,Q3.SL!G:O,5,FALSE))</f>
        <v/>
      </c>
      <c r="I282" s="58"/>
      <c r="J282" t="str">
        <f t="shared" ca="1" si="4"/>
        <v/>
      </c>
    </row>
    <row r="283" spans="1:10" ht="21.95" customHeight="1">
      <c r="A283" s="20" t="str">
        <f>VLOOKUP(E283,Q3.SL!G:O,8,FALSE)</f>
        <v/>
      </c>
      <c r="B283" s="36" t="str">
        <f>IFERROR(VLOOKUP(E283,Rec.!B:H,4,FALSE),"")</f>
        <v/>
      </c>
      <c r="C283" s="36" t="str">
        <f>IFERROR(VLOOKUP(E283,Rec.!B:H,5,FALSE),"")</f>
        <v/>
      </c>
      <c r="D283" s="20" t="str">
        <f>IFERROR(VLOOKUP(E283,Rec.!B:H,6,FALSE),"")</f>
        <v/>
      </c>
      <c r="E283" s="20" t="str">
        <f>IFERROR(VLOOKUP(ROW()-8,Q3.SL!B:Q,6,FALSE),"")</f>
        <v/>
      </c>
      <c r="F283" s="20" t="str">
        <f>VLOOKUP(E283,Q3.SL!G:O,6,FALSE)</f>
        <v/>
      </c>
      <c r="G283" s="39" t="str">
        <f>IF(ROW()-8&gt;Inf.!$I$10,"",VLOOKUP(E283,Q3.SL!G:O,4,FALSE))</f>
        <v/>
      </c>
      <c r="H283" s="20" t="str">
        <f>IF(ROW()-8&gt;Inf.!$I$10,"",VLOOKUP(E283,Q3.SL!G:O,5,FALSE))</f>
        <v/>
      </c>
      <c r="I283" s="58"/>
      <c r="J283" t="str">
        <f t="shared" ca="1" si="4"/>
        <v/>
      </c>
    </row>
    <row r="284" spans="1:10" ht="21.95" customHeight="1">
      <c r="A284" s="20" t="str">
        <f>VLOOKUP(E284,Q3.SL!G:O,8,FALSE)</f>
        <v/>
      </c>
      <c r="B284" s="36" t="str">
        <f>IFERROR(VLOOKUP(E284,Rec.!B:H,4,FALSE),"")</f>
        <v/>
      </c>
      <c r="C284" s="36" t="str">
        <f>IFERROR(VLOOKUP(E284,Rec.!B:H,5,FALSE),"")</f>
        <v/>
      </c>
      <c r="D284" s="20" t="str">
        <f>IFERROR(VLOOKUP(E284,Rec.!B:H,6,FALSE),"")</f>
        <v/>
      </c>
      <c r="E284" s="20" t="str">
        <f>IFERROR(VLOOKUP(ROW()-8,Q3.SL!B:Q,6,FALSE),"")</f>
        <v/>
      </c>
      <c r="F284" s="20" t="str">
        <f>VLOOKUP(E284,Q3.SL!G:O,6,FALSE)</f>
        <v/>
      </c>
      <c r="G284" s="39" t="str">
        <f>IF(ROW()-8&gt;Inf.!$I$10,"",VLOOKUP(E284,Q3.SL!G:O,4,FALSE))</f>
        <v/>
      </c>
      <c r="H284" s="20" t="str">
        <f>IF(ROW()-8&gt;Inf.!$I$10,"",VLOOKUP(E284,Q3.SL!G:O,5,FALSE))</f>
        <v/>
      </c>
      <c r="I284" s="58"/>
      <c r="J284" t="str">
        <f t="shared" ca="1" si="4"/>
        <v/>
      </c>
    </row>
    <row r="285" spans="1:10" ht="21.95" customHeight="1">
      <c r="A285" s="20" t="str">
        <f>VLOOKUP(E285,Q3.SL!G:O,8,FALSE)</f>
        <v/>
      </c>
      <c r="B285" s="36" t="str">
        <f>IFERROR(VLOOKUP(E285,Rec.!B:H,4,FALSE),"")</f>
        <v/>
      </c>
      <c r="C285" s="36" t="str">
        <f>IFERROR(VLOOKUP(E285,Rec.!B:H,5,FALSE),"")</f>
        <v/>
      </c>
      <c r="D285" s="20" t="str">
        <f>IFERROR(VLOOKUP(E285,Rec.!B:H,6,FALSE),"")</f>
        <v/>
      </c>
      <c r="E285" s="20" t="str">
        <f>IFERROR(VLOOKUP(ROW()-8,Q3.SL!B:Q,6,FALSE),"")</f>
        <v/>
      </c>
      <c r="F285" s="20" t="str">
        <f>VLOOKUP(E285,Q3.SL!G:O,6,FALSE)</f>
        <v/>
      </c>
      <c r="G285" s="39" t="str">
        <f>IF(ROW()-8&gt;Inf.!$I$10,"",VLOOKUP(E285,Q3.SL!G:O,4,FALSE))</f>
        <v/>
      </c>
      <c r="H285" s="20" t="str">
        <f>IF(ROW()-8&gt;Inf.!$I$10,"",VLOOKUP(E285,Q3.SL!G:O,5,FALSE))</f>
        <v/>
      </c>
      <c r="I285" s="58"/>
      <c r="J285" t="str">
        <f t="shared" ca="1" si="4"/>
        <v/>
      </c>
    </row>
    <row r="286" spans="1:10" ht="21.95" customHeight="1">
      <c r="A286" s="20" t="str">
        <f>VLOOKUP(E286,Q3.SL!G:O,8,FALSE)</f>
        <v/>
      </c>
      <c r="B286" s="36" t="str">
        <f>IFERROR(VLOOKUP(E286,Rec.!B:H,4,FALSE),"")</f>
        <v/>
      </c>
      <c r="C286" s="36" t="str">
        <f>IFERROR(VLOOKUP(E286,Rec.!B:H,5,FALSE),"")</f>
        <v/>
      </c>
      <c r="D286" s="20" t="str">
        <f>IFERROR(VLOOKUP(E286,Rec.!B:H,6,FALSE),"")</f>
        <v/>
      </c>
      <c r="E286" s="20" t="str">
        <f>IFERROR(VLOOKUP(ROW()-8,Q3.SL!B:Q,6,FALSE),"")</f>
        <v/>
      </c>
      <c r="F286" s="20" t="str">
        <f>VLOOKUP(E286,Q3.SL!G:O,6,FALSE)</f>
        <v/>
      </c>
      <c r="G286" s="39" t="str">
        <f>IF(ROW()-8&gt;Inf.!$I$10,"",VLOOKUP(E286,Q3.SL!G:O,4,FALSE))</f>
        <v/>
      </c>
      <c r="H286" s="20" t="str">
        <f>IF(ROW()-8&gt;Inf.!$I$10,"",VLOOKUP(E286,Q3.SL!G:O,5,FALSE))</f>
        <v/>
      </c>
      <c r="I286" s="58"/>
      <c r="J286" t="str">
        <f t="shared" ca="1" si="4"/>
        <v/>
      </c>
    </row>
    <row r="287" spans="1:10" ht="21.95" customHeight="1">
      <c r="A287" s="20" t="str">
        <f>VLOOKUP(E287,Q3.SL!G:O,8,FALSE)</f>
        <v/>
      </c>
      <c r="B287" s="36" t="str">
        <f>IFERROR(VLOOKUP(E287,Rec.!B:H,4,FALSE),"")</f>
        <v/>
      </c>
      <c r="C287" s="36" t="str">
        <f>IFERROR(VLOOKUP(E287,Rec.!B:H,5,FALSE),"")</f>
        <v/>
      </c>
      <c r="D287" s="20" t="str">
        <f>IFERROR(VLOOKUP(E287,Rec.!B:H,6,FALSE),"")</f>
        <v/>
      </c>
      <c r="E287" s="20" t="str">
        <f>IFERROR(VLOOKUP(ROW()-8,Q3.SL!B:Q,6,FALSE),"")</f>
        <v/>
      </c>
      <c r="F287" s="20" t="str">
        <f>VLOOKUP(E287,Q3.SL!G:O,6,FALSE)</f>
        <v/>
      </c>
      <c r="G287" s="39" t="str">
        <f>IF(ROW()-8&gt;Inf.!$I$10,"",VLOOKUP(E287,Q3.SL!G:O,4,FALSE))</f>
        <v/>
      </c>
      <c r="H287" s="20" t="str">
        <f>IF(ROW()-8&gt;Inf.!$I$10,"",VLOOKUP(E287,Q3.SL!G:O,5,FALSE))</f>
        <v/>
      </c>
      <c r="I287" s="58"/>
      <c r="J287" t="str">
        <f t="shared" ca="1" si="4"/>
        <v/>
      </c>
    </row>
    <row r="288" spans="1:10" ht="21.95" customHeight="1">
      <c r="A288" s="20" t="str">
        <f>VLOOKUP(E288,Q3.SL!G:O,8,FALSE)</f>
        <v/>
      </c>
      <c r="B288" s="36" t="str">
        <f>IFERROR(VLOOKUP(E288,Rec.!B:H,4,FALSE),"")</f>
        <v/>
      </c>
      <c r="C288" s="36" t="str">
        <f>IFERROR(VLOOKUP(E288,Rec.!B:H,5,FALSE),"")</f>
        <v/>
      </c>
      <c r="D288" s="20" t="str">
        <f>IFERROR(VLOOKUP(E288,Rec.!B:H,6,FALSE),"")</f>
        <v/>
      </c>
      <c r="E288" s="20" t="str">
        <f>IFERROR(VLOOKUP(ROW()-8,Q3.SL!B:Q,6,FALSE),"")</f>
        <v/>
      </c>
      <c r="F288" s="20" t="str">
        <f>VLOOKUP(E288,Q3.SL!G:O,6,FALSE)</f>
        <v/>
      </c>
      <c r="G288" s="39" t="str">
        <f>IF(ROW()-8&gt;Inf.!$I$10,"",VLOOKUP(E288,Q3.SL!G:O,4,FALSE))</f>
        <v/>
      </c>
      <c r="H288" s="20" t="str">
        <f>IF(ROW()-8&gt;Inf.!$I$10,"",VLOOKUP(E288,Q3.SL!G:O,5,FALSE))</f>
        <v/>
      </c>
      <c r="I288" s="58"/>
      <c r="J288" t="str">
        <f t="shared" ca="1" si="4"/>
        <v/>
      </c>
    </row>
    <row r="289" spans="1:10" ht="21.95" customHeight="1">
      <c r="A289" s="20" t="str">
        <f>VLOOKUP(E289,Q3.SL!G:O,8,FALSE)</f>
        <v/>
      </c>
      <c r="B289" s="36" t="str">
        <f>IFERROR(VLOOKUP(E289,Rec.!B:H,4,FALSE),"")</f>
        <v/>
      </c>
      <c r="C289" s="36" t="str">
        <f>IFERROR(VLOOKUP(E289,Rec.!B:H,5,FALSE),"")</f>
        <v/>
      </c>
      <c r="D289" s="20" t="str">
        <f>IFERROR(VLOOKUP(E289,Rec.!B:H,6,FALSE),"")</f>
        <v/>
      </c>
      <c r="E289" s="20" t="str">
        <f>IFERROR(VLOOKUP(ROW()-8,Q3.SL!B:Q,6,FALSE),"")</f>
        <v/>
      </c>
      <c r="F289" s="20" t="str">
        <f>VLOOKUP(E289,Q3.SL!G:O,6,FALSE)</f>
        <v/>
      </c>
      <c r="G289" s="39" t="str">
        <f>IF(ROW()-8&gt;Inf.!$I$10,"",VLOOKUP(E289,Q3.SL!G:O,4,FALSE))</f>
        <v/>
      </c>
      <c r="H289" s="20" t="str">
        <f>IF(ROW()-8&gt;Inf.!$I$10,"",VLOOKUP(E289,Q3.SL!G:O,5,FALSE))</f>
        <v/>
      </c>
      <c r="I289" s="58"/>
      <c r="J289" t="str">
        <f t="shared" ca="1" si="4"/>
        <v/>
      </c>
    </row>
    <row r="290" spans="1:10" ht="21.95" customHeight="1">
      <c r="A290" s="20" t="str">
        <f>VLOOKUP(E290,Q3.SL!G:O,8,FALSE)</f>
        <v/>
      </c>
      <c r="B290" s="36" t="str">
        <f>IFERROR(VLOOKUP(E290,Rec.!B:H,4,FALSE),"")</f>
        <v/>
      </c>
      <c r="C290" s="36" t="str">
        <f>IFERROR(VLOOKUP(E290,Rec.!B:H,5,FALSE),"")</f>
        <v/>
      </c>
      <c r="D290" s="20" t="str">
        <f>IFERROR(VLOOKUP(E290,Rec.!B:H,6,FALSE),"")</f>
        <v/>
      </c>
      <c r="E290" s="20" t="str">
        <f>IFERROR(VLOOKUP(ROW()-8,Q3.SL!B:Q,6,FALSE),"")</f>
        <v/>
      </c>
      <c r="F290" s="20" t="str">
        <f>VLOOKUP(E290,Q3.SL!G:O,6,FALSE)</f>
        <v/>
      </c>
      <c r="G290" s="39" t="str">
        <f>IF(ROW()-8&gt;Inf.!$I$10,"",VLOOKUP(E290,Q3.SL!G:O,4,FALSE))</f>
        <v/>
      </c>
      <c r="H290" s="20" t="str">
        <f>IF(ROW()-8&gt;Inf.!$I$10,"",VLOOKUP(E290,Q3.SL!G:O,5,FALSE))</f>
        <v/>
      </c>
      <c r="I290" s="58"/>
      <c r="J290" t="str">
        <f t="shared" ca="1" si="4"/>
        <v/>
      </c>
    </row>
    <row r="291" spans="1:10" ht="21.95" customHeight="1">
      <c r="A291" s="20" t="str">
        <f>VLOOKUP(E291,Q3.SL!G:O,8,FALSE)</f>
        <v/>
      </c>
      <c r="B291" s="36" t="str">
        <f>IFERROR(VLOOKUP(E291,Rec.!B:H,4,FALSE),"")</f>
        <v/>
      </c>
      <c r="C291" s="36" t="str">
        <f>IFERROR(VLOOKUP(E291,Rec.!B:H,5,FALSE),"")</f>
        <v/>
      </c>
      <c r="D291" s="20" t="str">
        <f>IFERROR(VLOOKUP(E291,Rec.!B:H,6,FALSE),"")</f>
        <v/>
      </c>
      <c r="E291" s="20" t="str">
        <f>IFERROR(VLOOKUP(ROW()-8,Q3.SL!B:Q,6,FALSE),"")</f>
        <v/>
      </c>
      <c r="F291" s="20" t="str">
        <f>VLOOKUP(E291,Q3.SL!G:O,6,FALSE)</f>
        <v/>
      </c>
      <c r="G291" s="39" t="str">
        <f>IF(ROW()-8&gt;Inf.!$I$10,"",VLOOKUP(E291,Q3.SL!G:O,4,FALSE))</f>
        <v/>
      </c>
      <c r="H291" s="20" t="str">
        <f>IF(ROW()-8&gt;Inf.!$I$10,"",VLOOKUP(E291,Q3.SL!G:O,5,FALSE))</f>
        <v/>
      </c>
      <c r="I291" s="58"/>
      <c r="J291" t="str">
        <f t="shared" ca="1" si="4"/>
        <v/>
      </c>
    </row>
    <row r="292" spans="1:10" ht="21.95" customHeight="1">
      <c r="A292" s="20" t="str">
        <f>VLOOKUP(E292,Q3.SL!G:O,8,FALSE)</f>
        <v/>
      </c>
      <c r="B292" s="36" t="str">
        <f>IFERROR(VLOOKUP(E292,Rec.!B:H,4,FALSE),"")</f>
        <v/>
      </c>
      <c r="C292" s="36" t="str">
        <f>IFERROR(VLOOKUP(E292,Rec.!B:H,5,FALSE),"")</f>
        <v/>
      </c>
      <c r="D292" s="20" t="str">
        <f>IFERROR(VLOOKUP(E292,Rec.!B:H,6,FALSE),"")</f>
        <v/>
      </c>
      <c r="E292" s="20" t="str">
        <f>IFERROR(VLOOKUP(ROW()-8,Q3.SL!B:Q,6,FALSE),"")</f>
        <v/>
      </c>
      <c r="F292" s="20" t="str">
        <f>VLOOKUP(E292,Q3.SL!G:O,6,FALSE)</f>
        <v/>
      </c>
      <c r="G292" s="39" t="str">
        <f>IF(ROW()-8&gt;Inf.!$I$10,"",VLOOKUP(E292,Q3.SL!G:O,4,FALSE))</f>
        <v/>
      </c>
      <c r="H292" s="20" t="str">
        <f>IF(ROW()-8&gt;Inf.!$I$10,"",VLOOKUP(E292,Q3.SL!G:O,5,FALSE))</f>
        <v/>
      </c>
      <c r="I292" s="58"/>
      <c r="J292" t="str">
        <f t="shared" ca="1" si="4"/>
        <v/>
      </c>
    </row>
    <row r="293" spans="1:10" ht="21.95" customHeight="1">
      <c r="A293" s="20" t="str">
        <f>VLOOKUP(E293,Q3.SL!G:O,8,FALSE)</f>
        <v/>
      </c>
      <c r="B293" s="36" t="str">
        <f>IFERROR(VLOOKUP(E293,Rec.!B:H,4,FALSE),"")</f>
        <v/>
      </c>
      <c r="C293" s="36" t="str">
        <f>IFERROR(VLOOKUP(E293,Rec.!B:H,5,FALSE),"")</f>
        <v/>
      </c>
      <c r="D293" s="20" t="str">
        <f>IFERROR(VLOOKUP(E293,Rec.!B:H,6,FALSE),"")</f>
        <v/>
      </c>
      <c r="E293" s="20" t="str">
        <f>IFERROR(VLOOKUP(ROW()-8,Q3.SL!B:Q,6,FALSE),"")</f>
        <v/>
      </c>
      <c r="F293" s="20" t="str">
        <f>VLOOKUP(E293,Q3.SL!G:O,6,FALSE)</f>
        <v/>
      </c>
      <c r="G293" s="39" t="str">
        <f>IF(ROW()-8&gt;Inf.!$I$10,"",VLOOKUP(E293,Q3.SL!G:O,4,FALSE))</f>
        <v/>
      </c>
      <c r="H293" s="20" t="str">
        <f>IF(ROW()-8&gt;Inf.!$I$10,"",VLOOKUP(E293,Q3.SL!G:O,5,FALSE))</f>
        <v/>
      </c>
      <c r="I293" s="58"/>
      <c r="J293" t="str">
        <f t="shared" ca="1" si="4"/>
        <v/>
      </c>
    </row>
    <row r="294" spans="1:10" ht="21.95" customHeight="1">
      <c r="A294" s="20" t="str">
        <f>VLOOKUP(E294,Q3.SL!G:O,8,FALSE)</f>
        <v/>
      </c>
      <c r="B294" s="36" t="str">
        <f>IFERROR(VLOOKUP(E294,Rec.!B:H,4,FALSE),"")</f>
        <v/>
      </c>
      <c r="C294" s="36" t="str">
        <f>IFERROR(VLOOKUP(E294,Rec.!B:H,5,FALSE),"")</f>
        <v/>
      </c>
      <c r="D294" s="20" t="str">
        <f>IFERROR(VLOOKUP(E294,Rec.!B:H,6,FALSE),"")</f>
        <v/>
      </c>
      <c r="E294" s="20" t="str">
        <f>IFERROR(VLOOKUP(ROW()-8,Q3.SL!B:Q,6,FALSE),"")</f>
        <v/>
      </c>
      <c r="F294" s="20" t="str">
        <f>VLOOKUP(E294,Q3.SL!G:O,6,FALSE)</f>
        <v/>
      </c>
      <c r="G294" s="39" t="str">
        <f>IF(ROW()-8&gt;Inf.!$I$10,"",VLOOKUP(E294,Q3.SL!G:O,4,FALSE))</f>
        <v/>
      </c>
      <c r="H294" s="20" t="str">
        <f>IF(ROW()-8&gt;Inf.!$I$10,"",VLOOKUP(E294,Q3.SL!G:O,5,FALSE))</f>
        <v/>
      </c>
      <c r="I294" s="58"/>
      <c r="J294" t="str">
        <f t="shared" ca="1" si="4"/>
        <v/>
      </c>
    </row>
    <row r="295" spans="1:10" ht="21.95" customHeight="1">
      <c r="A295" s="20" t="str">
        <f>VLOOKUP(E295,Q3.SL!G:O,8,FALSE)</f>
        <v/>
      </c>
      <c r="B295" s="36" t="str">
        <f>IFERROR(VLOOKUP(E295,Rec.!B:H,4,FALSE),"")</f>
        <v/>
      </c>
      <c r="C295" s="36" t="str">
        <f>IFERROR(VLOOKUP(E295,Rec.!B:H,5,FALSE),"")</f>
        <v/>
      </c>
      <c r="D295" s="20" t="str">
        <f>IFERROR(VLOOKUP(E295,Rec.!B:H,6,FALSE),"")</f>
        <v/>
      </c>
      <c r="E295" s="20" t="str">
        <f>IFERROR(VLOOKUP(ROW()-8,Q3.SL!B:Q,6,FALSE),"")</f>
        <v/>
      </c>
      <c r="F295" s="20" t="str">
        <f>VLOOKUP(E295,Q3.SL!G:O,6,FALSE)</f>
        <v/>
      </c>
      <c r="G295" s="39" t="str">
        <f>IF(ROW()-8&gt;Inf.!$I$10,"",VLOOKUP(E295,Q3.SL!G:O,4,FALSE))</f>
        <v/>
      </c>
      <c r="H295" s="20" t="str">
        <f>IF(ROW()-8&gt;Inf.!$I$10,"",VLOOKUP(E295,Q3.SL!G:O,5,FALSE))</f>
        <v/>
      </c>
      <c r="I295" s="58"/>
      <c r="J295" t="str">
        <f t="shared" ca="1" si="4"/>
        <v/>
      </c>
    </row>
    <row r="296" spans="1:10" ht="21.95" customHeight="1">
      <c r="A296" s="20" t="str">
        <f>VLOOKUP(E296,Q3.SL!G:O,8,FALSE)</f>
        <v/>
      </c>
      <c r="B296" s="36" t="str">
        <f>IFERROR(VLOOKUP(E296,Rec.!B:H,4,FALSE),"")</f>
        <v/>
      </c>
      <c r="C296" s="36" t="str">
        <f>IFERROR(VLOOKUP(E296,Rec.!B:H,5,FALSE),"")</f>
        <v/>
      </c>
      <c r="D296" s="20" t="str">
        <f>IFERROR(VLOOKUP(E296,Rec.!B:H,6,FALSE),"")</f>
        <v/>
      </c>
      <c r="E296" s="20" t="str">
        <f>IFERROR(VLOOKUP(ROW()-8,Q3.SL!B:Q,6,FALSE),"")</f>
        <v/>
      </c>
      <c r="F296" s="20" t="str">
        <f>VLOOKUP(E296,Q3.SL!G:O,6,FALSE)</f>
        <v/>
      </c>
      <c r="G296" s="39" t="str">
        <f>IF(ROW()-8&gt;Inf.!$I$10,"",VLOOKUP(E296,Q3.SL!G:O,4,FALSE))</f>
        <v/>
      </c>
      <c r="H296" s="20" t="str">
        <f>IF(ROW()-8&gt;Inf.!$I$10,"",VLOOKUP(E296,Q3.SL!G:O,5,FALSE))</f>
        <v/>
      </c>
      <c r="I296" s="58"/>
      <c r="J296" t="str">
        <f t="shared" ca="1" si="4"/>
        <v/>
      </c>
    </row>
    <row r="297" spans="1:10" ht="21.95" customHeight="1">
      <c r="A297" s="20" t="str">
        <f>VLOOKUP(E297,Q3.SL!G:O,8,FALSE)</f>
        <v/>
      </c>
      <c r="B297" s="36" t="str">
        <f>IFERROR(VLOOKUP(E297,Rec.!B:H,4,FALSE),"")</f>
        <v/>
      </c>
      <c r="C297" s="36" t="str">
        <f>IFERROR(VLOOKUP(E297,Rec.!B:H,5,FALSE),"")</f>
        <v/>
      </c>
      <c r="D297" s="20" t="str">
        <f>IFERROR(VLOOKUP(E297,Rec.!B:H,6,FALSE),"")</f>
        <v/>
      </c>
      <c r="E297" s="20" t="str">
        <f>IFERROR(VLOOKUP(ROW()-8,Q3.SL!B:Q,6,FALSE),"")</f>
        <v/>
      </c>
      <c r="F297" s="20" t="str">
        <f>VLOOKUP(E297,Q3.SL!G:O,6,FALSE)</f>
        <v/>
      </c>
      <c r="G297" s="39" t="str">
        <f>IF(ROW()-8&gt;Inf.!$I$10,"",VLOOKUP(E297,Q3.SL!G:O,4,FALSE))</f>
        <v/>
      </c>
      <c r="H297" s="20" t="str">
        <f>IF(ROW()-8&gt;Inf.!$I$10,"",VLOOKUP(E297,Q3.SL!G:O,5,FALSE))</f>
        <v/>
      </c>
      <c r="I297" s="58"/>
      <c r="J297" t="str">
        <f t="shared" ca="1" si="4"/>
        <v/>
      </c>
    </row>
    <row r="298" spans="1:10" ht="21.95" customHeight="1">
      <c r="A298" s="20" t="str">
        <f>VLOOKUP(E298,Q3.SL!G:O,8,FALSE)</f>
        <v/>
      </c>
      <c r="B298" s="36" t="str">
        <f>IFERROR(VLOOKUP(E298,Rec.!B:H,4,FALSE),"")</f>
        <v/>
      </c>
      <c r="C298" s="36" t="str">
        <f>IFERROR(VLOOKUP(E298,Rec.!B:H,5,FALSE),"")</f>
        <v/>
      </c>
      <c r="D298" s="20" t="str">
        <f>IFERROR(VLOOKUP(E298,Rec.!B:H,6,FALSE),"")</f>
        <v/>
      </c>
      <c r="E298" s="20" t="str">
        <f>IFERROR(VLOOKUP(ROW()-8,Q3.SL!B:Q,6,FALSE),"")</f>
        <v/>
      </c>
      <c r="F298" s="20" t="str">
        <f>VLOOKUP(E298,Q3.SL!G:O,6,FALSE)</f>
        <v/>
      </c>
      <c r="G298" s="39" t="str">
        <f>IF(ROW()-8&gt;Inf.!$I$10,"",VLOOKUP(E298,Q3.SL!G:O,4,FALSE))</f>
        <v/>
      </c>
      <c r="H298" s="20" t="str">
        <f>IF(ROW()-8&gt;Inf.!$I$10,"",VLOOKUP(E298,Q3.SL!G:O,5,FALSE))</f>
        <v/>
      </c>
      <c r="I298" s="58"/>
      <c r="J298" t="str">
        <f t="shared" ca="1" si="4"/>
        <v/>
      </c>
    </row>
    <row r="299" spans="1:10" ht="21.95" customHeight="1">
      <c r="A299" s="20" t="str">
        <f>VLOOKUP(E299,Q3.SL!G:O,8,FALSE)</f>
        <v/>
      </c>
      <c r="B299" s="36" t="str">
        <f>IFERROR(VLOOKUP(E299,Rec.!B:H,4,FALSE),"")</f>
        <v/>
      </c>
      <c r="C299" s="36" t="str">
        <f>IFERROR(VLOOKUP(E299,Rec.!B:H,5,FALSE),"")</f>
        <v/>
      </c>
      <c r="D299" s="20" t="str">
        <f>IFERROR(VLOOKUP(E299,Rec.!B:H,6,FALSE),"")</f>
        <v/>
      </c>
      <c r="E299" s="20" t="str">
        <f>IFERROR(VLOOKUP(ROW()-8,Q3.SL!B:Q,6,FALSE),"")</f>
        <v/>
      </c>
      <c r="F299" s="20" t="str">
        <f>VLOOKUP(E299,Q3.SL!G:O,6,FALSE)</f>
        <v/>
      </c>
      <c r="G299" s="39" t="str">
        <f>IF(ROW()-8&gt;Inf.!$I$10,"",VLOOKUP(E299,Q3.SL!G:O,4,FALSE))</f>
        <v/>
      </c>
      <c r="H299" s="20" t="str">
        <f>IF(ROW()-8&gt;Inf.!$I$10,"",VLOOKUP(E299,Q3.SL!G:O,5,FALSE))</f>
        <v/>
      </c>
      <c r="I299" s="58"/>
      <c r="J299" t="str">
        <f t="shared" ca="1" si="4"/>
        <v/>
      </c>
    </row>
    <row r="300" spans="1:10" ht="21.95" customHeight="1">
      <c r="A300" s="20" t="str">
        <f>VLOOKUP(E300,Q3.SL!G:O,8,FALSE)</f>
        <v/>
      </c>
      <c r="B300" s="36" t="str">
        <f>IFERROR(VLOOKUP(E300,Rec.!B:H,4,FALSE),"")</f>
        <v/>
      </c>
      <c r="C300" s="36" t="str">
        <f>IFERROR(VLOOKUP(E300,Rec.!B:H,5,FALSE),"")</f>
        <v/>
      </c>
      <c r="D300" s="20" t="str">
        <f>IFERROR(VLOOKUP(E300,Rec.!B:H,6,FALSE),"")</f>
        <v/>
      </c>
      <c r="E300" s="20" t="str">
        <f>IFERROR(VLOOKUP(ROW()-8,Q3.SL!B:Q,6,FALSE),"")</f>
        <v/>
      </c>
      <c r="F300" s="20" t="str">
        <f>VLOOKUP(E300,Q3.SL!G:O,6,FALSE)</f>
        <v/>
      </c>
      <c r="G300" s="39" t="str">
        <f>IF(ROW()-8&gt;Inf.!$I$10,"",VLOOKUP(E300,Q3.SL!G:O,4,FALSE))</f>
        <v/>
      </c>
      <c r="H300" s="20" t="str">
        <f>IF(ROW()-8&gt;Inf.!$I$10,"",VLOOKUP(E300,Q3.SL!G:O,5,FALSE))</f>
        <v/>
      </c>
      <c r="I300" s="58"/>
      <c r="J300" t="str">
        <f t="shared" ca="1" si="4"/>
        <v/>
      </c>
    </row>
    <row r="301" spans="1:10" ht="21.95" customHeight="1">
      <c r="A301" s="20" t="str">
        <f>VLOOKUP(E301,Q3.SL!G:O,8,FALSE)</f>
        <v/>
      </c>
      <c r="B301" s="36" t="str">
        <f>IFERROR(VLOOKUP(E301,Rec.!B:H,4,FALSE),"")</f>
        <v/>
      </c>
      <c r="C301" s="36" t="str">
        <f>IFERROR(VLOOKUP(E301,Rec.!B:H,5,FALSE),"")</f>
        <v/>
      </c>
      <c r="D301" s="20" t="str">
        <f>IFERROR(VLOOKUP(E301,Rec.!B:H,6,FALSE),"")</f>
        <v/>
      </c>
      <c r="E301" s="20" t="str">
        <f>IFERROR(VLOOKUP(ROW()-8,Q3.SL!B:Q,6,FALSE),"")</f>
        <v/>
      </c>
      <c r="F301" s="20" t="str">
        <f>VLOOKUP(E301,Q3.SL!G:O,6,FALSE)</f>
        <v/>
      </c>
      <c r="G301" s="39" t="str">
        <f>IF(ROW()-8&gt;Inf.!$I$10,"",VLOOKUP(E301,Q3.SL!G:O,4,FALSE))</f>
        <v/>
      </c>
      <c r="H301" s="20" t="str">
        <f>IF(ROW()-8&gt;Inf.!$I$10,"",VLOOKUP(E301,Q3.SL!G:O,5,FALSE))</f>
        <v/>
      </c>
      <c r="I301" s="58"/>
      <c r="J301" t="str">
        <f t="shared" ca="1" si="4"/>
        <v/>
      </c>
    </row>
    <row r="302" spans="1:10" ht="21.95" customHeight="1">
      <c r="A302" s="20" t="str">
        <f>VLOOKUP(E302,Q3.SL!G:O,8,FALSE)</f>
        <v/>
      </c>
      <c r="B302" s="36" t="str">
        <f>IFERROR(VLOOKUP(E302,Rec.!B:H,4,FALSE),"")</f>
        <v/>
      </c>
      <c r="C302" s="36" t="str">
        <f>IFERROR(VLOOKUP(E302,Rec.!B:H,5,FALSE),"")</f>
        <v/>
      </c>
      <c r="D302" s="20" t="str">
        <f>IFERROR(VLOOKUP(E302,Rec.!B:H,6,FALSE),"")</f>
        <v/>
      </c>
      <c r="E302" s="20" t="str">
        <f>IFERROR(VLOOKUP(ROW()-8,Q3.SL!B:Q,6,FALSE),"")</f>
        <v/>
      </c>
      <c r="F302" s="20" t="str">
        <f>VLOOKUP(E302,Q3.SL!G:O,6,FALSE)</f>
        <v/>
      </c>
      <c r="G302" s="39" t="str">
        <f>IF(ROW()-8&gt;Inf.!$I$10,"",VLOOKUP(E302,Q3.SL!G:O,4,FALSE))</f>
        <v/>
      </c>
      <c r="H302" s="20" t="str">
        <f>IF(ROW()-8&gt;Inf.!$I$10,"",VLOOKUP(E302,Q3.SL!G:O,5,FALSE))</f>
        <v/>
      </c>
      <c r="I302" s="58"/>
      <c r="J302" t="str">
        <f t="shared" ca="1" si="4"/>
        <v/>
      </c>
    </row>
    <row r="303" spans="1:10" ht="21.95" customHeight="1">
      <c r="A303" s="20" t="str">
        <f>VLOOKUP(E303,Q3.SL!G:O,8,FALSE)</f>
        <v/>
      </c>
      <c r="B303" s="36" t="str">
        <f>IFERROR(VLOOKUP(E303,Rec.!B:H,4,FALSE),"")</f>
        <v/>
      </c>
      <c r="C303" s="36" t="str">
        <f>IFERROR(VLOOKUP(E303,Rec.!B:H,5,FALSE),"")</f>
        <v/>
      </c>
      <c r="D303" s="20" t="str">
        <f>IFERROR(VLOOKUP(E303,Rec.!B:H,6,FALSE),"")</f>
        <v/>
      </c>
      <c r="E303" s="20" t="str">
        <f>IFERROR(VLOOKUP(ROW()-8,Q3.SL!B:Q,6,FALSE),"")</f>
        <v/>
      </c>
      <c r="F303" s="20" t="str">
        <f>VLOOKUP(E303,Q3.SL!G:O,6,FALSE)</f>
        <v/>
      </c>
      <c r="G303" s="39" t="str">
        <f>IF(ROW()-8&gt;Inf.!$I$10,"",VLOOKUP(E303,Q3.SL!G:O,4,FALSE))</f>
        <v/>
      </c>
      <c r="H303" s="20" t="str">
        <f>IF(ROW()-8&gt;Inf.!$I$10,"",VLOOKUP(E303,Q3.SL!G:O,5,FALSE))</f>
        <v/>
      </c>
      <c r="I303" s="58"/>
      <c r="J303" t="str">
        <f t="shared" ca="1" si="4"/>
        <v/>
      </c>
    </row>
    <row r="304" spans="1:10" ht="21.95" customHeight="1">
      <c r="A304" s="20" t="str">
        <f>VLOOKUP(E304,Q3.SL!G:O,8,FALSE)</f>
        <v/>
      </c>
      <c r="B304" s="36" t="str">
        <f>IFERROR(VLOOKUP(E304,Rec.!B:H,4,FALSE),"")</f>
        <v/>
      </c>
      <c r="C304" s="36" t="str">
        <f>IFERROR(VLOOKUP(E304,Rec.!B:H,5,FALSE),"")</f>
        <v/>
      </c>
      <c r="D304" s="20" t="str">
        <f>IFERROR(VLOOKUP(E304,Rec.!B:H,6,FALSE),"")</f>
        <v/>
      </c>
      <c r="E304" s="20" t="str">
        <f>IFERROR(VLOOKUP(ROW()-8,Q3.SL!B:Q,6,FALSE),"")</f>
        <v/>
      </c>
      <c r="F304" s="20" t="str">
        <f>VLOOKUP(E304,Q3.SL!G:O,6,FALSE)</f>
        <v/>
      </c>
      <c r="G304" s="39" t="str">
        <f>IF(ROW()-8&gt;Inf.!$I$10,"",VLOOKUP(E304,Q3.SL!G:O,4,FALSE))</f>
        <v/>
      </c>
      <c r="H304" s="20" t="str">
        <f>IF(ROW()-8&gt;Inf.!$I$10,"",VLOOKUP(E304,Q3.SL!G:O,5,FALSE))</f>
        <v/>
      </c>
      <c r="I304" s="58"/>
      <c r="J304" t="str">
        <f t="shared" ca="1" si="4"/>
        <v/>
      </c>
    </row>
    <row r="305" spans="1:10" ht="21.95" customHeight="1">
      <c r="A305" s="20" t="str">
        <f>VLOOKUP(E305,Q3.SL!G:O,8,FALSE)</f>
        <v/>
      </c>
      <c r="B305" s="36" t="str">
        <f>IFERROR(VLOOKUP(E305,Rec.!B:H,4,FALSE),"")</f>
        <v/>
      </c>
      <c r="C305" s="36" t="str">
        <f>IFERROR(VLOOKUP(E305,Rec.!B:H,5,FALSE),"")</f>
        <v/>
      </c>
      <c r="D305" s="20" t="str">
        <f>IFERROR(VLOOKUP(E305,Rec.!B:H,6,FALSE),"")</f>
        <v/>
      </c>
      <c r="E305" s="20" t="str">
        <f>IFERROR(VLOOKUP(ROW()-8,Q3.SL!B:Q,6,FALSE),"")</f>
        <v/>
      </c>
      <c r="F305" s="20" t="str">
        <f>VLOOKUP(E305,Q3.SL!G:O,6,FALSE)</f>
        <v/>
      </c>
      <c r="G305" s="39" t="str">
        <f>IF(ROW()-8&gt;Inf.!$I$10,"",VLOOKUP(E305,Q3.SL!G:O,4,FALSE))</f>
        <v/>
      </c>
      <c r="H305" s="20" t="str">
        <f>IF(ROW()-8&gt;Inf.!$I$10,"",VLOOKUP(E305,Q3.SL!G:O,5,FALSE))</f>
        <v/>
      </c>
      <c r="I305" s="58"/>
      <c r="J305" t="str">
        <f t="shared" ca="1" si="4"/>
        <v/>
      </c>
    </row>
    <row r="306" spans="1:10" ht="21.95" customHeight="1">
      <c r="A306" s="20" t="str">
        <f>VLOOKUP(E306,Q3.SL!G:O,8,FALSE)</f>
        <v/>
      </c>
      <c r="B306" s="36" t="str">
        <f>IFERROR(VLOOKUP(E306,Rec.!B:H,4,FALSE),"")</f>
        <v/>
      </c>
      <c r="C306" s="36" t="str">
        <f>IFERROR(VLOOKUP(E306,Rec.!B:H,5,FALSE),"")</f>
        <v/>
      </c>
      <c r="D306" s="20" t="str">
        <f>IFERROR(VLOOKUP(E306,Rec.!B:H,6,FALSE),"")</f>
        <v/>
      </c>
      <c r="E306" s="20" t="str">
        <f>IFERROR(VLOOKUP(ROW()-8,Q3.SL!B:Q,6,FALSE),"")</f>
        <v/>
      </c>
      <c r="F306" s="20" t="str">
        <f>VLOOKUP(E306,Q3.SL!G:O,6,FALSE)</f>
        <v/>
      </c>
      <c r="G306" s="39" t="str">
        <f>IF(ROW()-8&gt;Inf.!$I$10,"",VLOOKUP(E306,Q3.SL!G:O,4,FALSE))</f>
        <v/>
      </c>
      <c r="H306" s="20" t="str">
        <f>IF(ROW()-8&gt;Inf.!$I$10,"",VLOOKUP(E306,Q3.SL!G:O,5,FALSE))</f>
        <v/>
      </c>
      <c r="I306" s="58"/>
      <c r="J306" t="str">
        <f t="shared" ca="1" si="4"/>
        <v/>
      </c>
    </row>
    <row r="307" spans="1:10" ht="21.95" customHeight="1">
      <c r="A307" s="20" t="str">
        <f>VLOOKUP(E307,Q3.SL!G:O,8,FALSE)</f>
        <v/>
      </c>
      <c r="B307" s="36" t="str">
        <f>IFERROR(VLOOKUP(E307,Rec.!B:H,4,FALSE),"")</f>
        <v/>
      </c>
      <c r="C307" s="36" t="str">
        <f>IFERROR(VLOOKUP(E307,Rec.!B:H,5,FALSE),"")</f>
        <v/>
      </c>
      <c r="D307" s="20" t="str">
        <f>IFERROR(VLOOKUP(E307,Rec.!B:H,6,FALSE),"")</f>
        <v/>
      </c>
      <c r="E307" s="20" t="str">
        <f>IFERROR(VLOOKUP(ROW()-8,Q3.SL!B:Q,6,FALSE),"")</f>
        <v/>
      </c>
      <c r="F307" s="20" t="str">
        <f>VLOOKUP(E307,Q3.SL!G:O,6,FALSE)</f>
        <v/>
      </c>
      <c r="G307" s="39" t="str">
        <f>IF(ROW()-8&gt;Inf.!$I$10,"",VLOOKUP(E307,Q3.SL!G:O,4,FALSE))</f>
        <v/>
      </c>
      <c r="H307" s="20" t="str">
        <f>IF(ROW()-8&gt;Inf.!$I$10,"",VLOOKUP(E307,Q3.SL!G:O,5,FALSE))</f>
        <v/>
      </c>
      <c r="I307" s="58"/>
      <c r="J307" t="str">
        <f t="shared" ca="1" si="4"/>
        <v/>
      </c>
    </row>
    <row r="308" spans="1:10" ht="21.95" customHeight="1">
      <c r="A308" s="20" t="str">
        <f>VLOOKUP(E308,Q3.SL!G:O,8,FALSE)</f>
        <v/>
      </c>
      <c r="B308" s="36" t="str">
        <f>IFERROR(VLOOKUP(E308,Rec.!B:H,4,FALSE),"")</f>
        <v/>
      </c>
      <c r="C308" s="36" t="str">
        <f>IFERROR(VLOOKUP(E308,Rec.!B:H,5,FALSE),"")</f>
        <v/>
      </c>
      <c r="D308" s="20" t="str">
        <f>IFERROR(VLOOKUP(E308,Rec.!B:H,6,FALSE),"")</f>
        <v/>
      </c>
      <c r="E308" s="20" t="str">
        <f>IFERROR(VLOOKUP(ROW()-8,Q3.SL!B:Q,6,FALSE),"")</f>
        <v/>
      </c>
      <c r="F308" s="20" t="str">
        <f>VLOOKUP(E308,Q3.SL!G:O,6,FALSE)</f>
        <v/>
      </c>
      <c r="G308" s="39" t="str">
        <f>IF(ROW()-8&gt;Inf.!$I$10,"",VLOOKUP(E308,Q3.SL!G:O,4,FALSE))</f>
        <v/>
      </c>
      <c r="H308" s="20" t="str">
        <f>IF(ROW()-8&gt;Inf.!$I$10,"",VLOOKUP(E308,Q3.SL!G:O,5,FALSE))</f>
        <v/>
      </c>
      <c r="I308" s="58"/>
      <c r="J308" t="str">
        <f t="shared" ca="1" si="4"/>
        <v/>
      </c>
    </row>
    <row r="309" spans="1:10" ht="21.95" customHeight="1">
      <c r="A309" s="20" t="str">
        <f>VLOOKUP(E309,Q3.SL!G:O,8,FALSE)</f>
        <v/>
      </c>
      <c r="B309" s="36" t="str">
        <f>IFERROR(VLOOKUP(E309,Rec.!B:H,4,FALSE),"")</f>
        <v/>
      </c>
      <c r="C309" s="36" t="str">
        <f>IFERROR(VLOOKUP(E309,Rec.!B:H,5,FALSE),"")</f>
        <v/>
      </c>
      <c r="D309" s="20" t="str">
        <f>IFERROR(VLOOKUP(E309,Rec.!B:H,6,FALSE),"")</f>
        <v/>
      </c>
      <c r="E309" s="20" t="str">
        <f>IFERROR(VLOOKUP(ROW()-8,Q3.SL!B:Q,6,FALSE),"")</f>
        <v/>
      </c>
      <c r="F309" s="20" t="str">
        <f>VLOOKUP(E309,Q3.SL!G:O,6,FALSE)</f>
        <v/>
      </c>
      <c r="G309" s="39" t="str">
        <f>IF(ROW()-8&gt;Inf.!$I$10,"",VLOOKUP(E309,Q3.SL!G:O,4,FALSE))</f>
        <v/>
      </c>
      <c r="H309" s="20" t="str">
        <f>IF(ROW()-8&gt;Inf.!$I$10,"",VLOOKUP(E309,Q3.SL!G:O,5,FALSE))</f>
        <v/>
      </c>
      <c r="I309" s="58"/>
      <c r="J309" t="str">
        <f t="shared" ca="1" si="4"/>
        <v/>
      </c>
    </row>
  </sheetData>
  <mergeCells count="6">
    <mergeCell ref="A1:I1"/>
    <mergeCell ref="A2:I2"/>
    <mergeCell ref="G3:H3"/>
    <mergeCell ref="C4:D4"/>
    <mergeCell ref="C5:D5"/>
    <mergeCell ref="G5:H5"/>
  </mergeCells>
  <conditionalFormatting sqref="A9:I309">
    <cfRule type="expression" dxfId="37" priority="2">
      <formula>$A9&lt;&gt;""</formula>
    </cfRule>
  </conditionalFormatting>
  <conditionalFormatting sqref="F9:H309">
    <cfRule type="cellIs" dxfId="36" priority="1" operator="equal">
      <formula>0</formula>
    </cfRule>
  </conditionalFormatting>
  <pageMargins left="0.7" right="0.7" top="0.75" bottom="0.75" header="0.3" footer="0.3"/>
  <pageSetup paperSize="9" scale="85" orientation="portrait" horizontalDpi="200" verticalDpi="200" r:id="rId1"/>
  <headerFooter>
    <oddFooter>&amp;R&amp;"B Titr"&amp;10   Jury President:  &amp;"B Mitra"&amp;12Peter Kuric st&amp;C&amp;"B Titr"&amp;10Category Judge:  &amp;"B Mitra"&amp;12Marek Radovský&amp;L&amp;"B Titr"&amp;10Route Judge:  &amp;"B Mitra"&amp;12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P308"/>
  <sheetViews>
    <sheetView zoomScaleNormal="100" workbookViewId="0">
      <pane ySplit="8" topLeftCell="A9" activePane="bottomLeft" state="frozen"/>
      <selection activeCell="C1" sqref="C1"/>
      <selection pane="bottomLeft" activeCell="I9" sqref="I9:I11"/>
    </sheetView>
  </sheetViews>
  <sheetFormatPr defaultColWidth="9" defaultRowHeight="15"/>
  <cols>
    <col min="1" max="2" width="7.28515625" style="8" hidden="1" customWidth="1"/>
    <col min="3" max="3" width="7" style="8" bestFit="1" customWidth="1"/>
    <col min="4" max="4" width="17.28515625" style="8" customWidth="1"/>
    <col min="5" max="5" width="16.42578125" style="8" customWidth="1"/>
    <col min="6" max="6" width="7.7109375" style="8" customWidth="1"/>
    <col min="7" max="7" width="9.28515625" style="8" customWidth="1"/>
    <col min="8" max="8" width="15.5703125" style="59" customWidth="1"/>
    <col min="9" max="9" width="8.140625" style="60" customWidth="1"/>
    <col min="10" max="10" width="8.5703125" style="61" customWidth="1"/>
    <col min="11" max="11" width="13.5703125" style="60" customWidth="1"/>
    <col min="12" max="12" width="10.7109375" style="12" hidden="1" customWidth="1"/>
    <col min="13" max="13" width="9.7109375" style="8" hidden="1" customWidth="1"/>
    <col min="14" max="15" width="10" style="8" hidden="1" customWidth="1"/>
    <col min="16" max="16" width="10.42578125" style="8" hidden="1" customWidth="1"/>
    <col min="17" max="17" width="9.42578125" style="8" customWidth="1"/>
    <col min="18" max="16384" width="9" style="8"/>
  </cols>
  <sheetData>
    <row r="1" spans="1:16" s="41" customFormat="1" ht="18" customHeight="1">
      <c r="C1" s="147" t="str">
        <f>Inf.!C2&amp;" - "&amp;Inf.!C5</f>
        <v xml:space="preserve">2.Kolo SP v Drytoolingu - Zilina LaSkala, Slovakia </v>
      </c>
      <c r="D1" s="147"/>
      <c r="E1" s="147"/>
      <c r="F1" s="147"/>
      <c r="G1" s="147"/>
      <c r="H1" s="147"/>
      <c r="I1" s="42"/>
      <c r="M1" s="44"/>
    </row>
    <row r="2" spans="1:16" s="41" customFormat="1" ht="18" customHeight="1">
      <c r="C2" s="146" t="str">
        <f>"Startlist Qualification(4) "&amp;Inf.!C7 &amp;" "&amp;Inf.!C8&amp;" Lead"</f>
        <v>Startlist Qualification(4) Women  Lead</v>
      </c>
      <c r="D2" s="146"/>
      <c r="E2" s="146"/>
      <c r="F2" s="146"/>
      <c r="G2" s="146"/>
      <c r="H2" s="146"/>
      <c r="I2" s="62"/>
      <c r="M2" s="44"/>
    </row>
    <row r="3" spans="1:16" s="41" customFormat="1" ht="18" customHeight="1">
      <c r="D3" s="94"/>
      <c r="E3" s="57"/>
      <c r="F3" s="57"/>
      <c r="G3" s="94"/>
      <c r="H3" s="94"/>
      <c r="I3" s="122"/>
      <c r="M3" s="44"/>
    </row>
    <row r="4" spans="1:16" s="41" customFormat="1" ht="18" customHeight="1">
      <c r="D4" s="120" t="s">
        <v>18</v>
      </c>
      <c r="E4" s="123" t="str">
        <f>Inf.!C5</f>
        <v xml:space="preserve">Zilina LaSkala, Slovakia </v>
      </c>
      <c r="F4" s="148" t="str">
        <f>IF(Inf.!C10="Flash","Reciption Open:","Isolation Open:")</f>
        <v>Reciption Open:</v>
      </c>
      <c r="G4" s="148"/>
      <c r="H4" s="121">
        <f>Inf.!G4</f>
        <v>0</v>
      </c>
      <c r="I4" s="60"/>
      <c r="M4" s="44"/>
    </row>
    <row r="5" spans="1:16" s="41" customFormat="1" ht="18" customHeight="1">
      <c r="D5" s="120" t="s">
        <v>19</v>
      </c>
      <c r="E5" s="124">
        <f>Inf.!F4</f>
        <v>44877</v>
      </c>
      <c r="F5" s="148" t="str">
        <f>IF(Inf.!C10="Flash","Reciption Close:","Isolation Close:")</f>
        <v>Reciption Close:</v>
      </c>
      <c r="G5" s="148"/>
      <c r="H5" s="121">
        <f>Inf.!H4</f>
        <v>0</v>
      </c>
      <c r="I5" s="60"/>
      <c r="M5" s="44"/>
    </row>
    <row r="6" spans="1:16" s="41" customFormat="1" ht="18" customHeight="1">
      <c r="D6" s="46"/>
      <c r="E6" s="123"/>
      <c r="F6" s="148" t="s">
        <v>27</v>
      </c>
      <c r="G6" s="148"/>
      <c r="H6" s="121">
        <f>Inf.!I4</f>
        <v>0</v>
      </c>
      <c r="I6" s="60"/>
      <c r="M6" s="44"/>
    </row>
    <row r="7" spans="1:16" s="41" customFormat="1" ht="18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6" customFormat="1" ht="35.1" customHeight="1">
      <c r="A8" t="s">
        <v>48</v>
      </c>
      <c r="C8" s="37" t="s">
        <v>14</v>
      </c>
      <c r="D8" s="105" t="s">
        <v>15</v>
      </c>
      <c r="E8" s="105" t="s">
        <v>16</v>
      </c>
      <c r="F8" s="110" t="s">
        <v>45</v>
      </c>
      <c r="G8" s="105" t="s">
        <v>22</v>
      </c>
      <c r="H8" s="105" t="s">
        <v>30</v>
      </c>
      <c r="I8" s="105" t="s">
        <v>23</v>
      </c>
      <c r="J8" s="105" t="s">
        <v>24</v>
      </c>
      <c r="K8" s="111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IFERROR(IF(C9&gt;3*ROUNDUP(MAX(C:C)/4,0)-IF(MOD(MAX(C:C),4)=0,0,IF(MOD(MAX(C:C),4)=1,3,IF(MOD(MAX(C:C),4)=2,2,IF(MOD(MAX(C:C),4)=3,1)))),C9-3*ROUNDUP(MAX(C:C)/4,0)+IF(MOD(MAX(C:C),4)=0,0,IF(MOD(MAX(C:C),4)=1,3,IF(MOD(MAX(C:C),4)=2,2,IF(MOD(MAX(C:C),4)=3,1)))),C9+ROUNDUP(MAX(C:C)/4,0)-IF(MOD(MAX(C:C),4)=0,0,IF(MOD(MAX(C:C),4)=1,0,IF(MOD(MAX(C:C),4)=2,0,IF(MOD(MAX(C:C),4)=3,0))))),"")</f>
        <v>3</v>
      </c>
      <c r="B9" s="8">
        <f t="shared" ref="B9:B72" si="0">P9</f>
        <v>1</v>
      </c>
      <c r="C9" s="20">
        <f>IF(Rec.!H2&gt;0,COUNT(Rec.!H$2:H2),"")</f>
        <v>1</v>
      </c>
      <c r="D9" s="106" t="str">
        <f>IF(C9&gt;Inf.!$I$10,"",VLOOKUP(A9,Q1.SL!B:F,2,FALSE))</f>
        <v>Gabcikova</v>
      </c>
      <c r="E9" s="106" t="str">
        <f>IF(C9&gt;Inf.!$I$10,"",VLOOKUP(A9,Q1.SL!B:F,3,FALSE))</f>
        <v>Rebeka</v>
      </c>
      <c r="F9" s="107" t="str">
        <f>IF(C9&gt;Inf.!$I$10,"",VLOOKUP(A9,Q1.SL!B:F,4,FALSE))</f>
        <v>SVK</v>
      </c>
      <c r="G9" s="107">
        <f>IF(C9&gt;Inf.!$I$10,"",VLOOKUP(A9,Q1.SL!B:F,5,FALSE))</f>
        <v>2</v>
      </c>
      <c r="H9" s="108"/>
      <c r="I9" s="108"/>
      <c r="J9" s="109"/>
      <c r="K9" s="108"/>
      <c r="L9" s="12">
        <f>IFERROR(IF(C9&gt;Inf.!$I$10,"",I9),"")</f>
        <v>0</v>
      </c>
      <c r="M9" s="8">
        <f>IFERROR(IF(Inf.!$C$10="Onsight",IF(L9="TOP",10^7+(10-J9)+(3-K9)*10,L9*10^5+(3-K9)*10),IF(L9="TOP",10^7+(3-K9)*10,L9*10^5+(3-K9)*10)),"")</f>
        <v>30</v>
      </c>
      <c r="N9" s="8">
        <f t="shared" ref="N9:N72" si="1">IFERROR(RANK(M9,M:M,0),"")</f>
        <v>1</v>
      </c>
      <c r="O9" s="8">
        <f>IFERROR(N9*100+Rec.!I2,"")</f>
        <v>100.59244577885185</v>
      </c>
      <c r="P9" s="8">
        <f t="shared" ref="P9:P72" si="2">IFERROR(RANK(O9,O:O,1),"")</f>
        <v>1</v>
      </c>
    </row>
    <row r="10" spans="1:16" ht="21.95" customHeight="1">
      <c r="A10" s="8">
        <f t="shared" ref="A10:A73" si="3">IFERROR(IF(C10&gt;3*ROUNDUP(MAX(C:C)/4,0)-IF(MOD(MAX(C:C),4)=0,0,IF(MOD(MAX(C:C),4)=1,3,IF(MOD(MAX(C:C),4)=2,2,IF(MOD(MAX(C:C),4)=3,1)))),C10-3*ROUNDUP(MAX(C:C)/4,0)+IF(MOD(MAX(C:C),4)=0,0,IF(MOD(MAX(C:C),4)=1,3,IF(MOD(MAX(C:C),4)=2,2,IF(MOD(MAX(C:C),4)=3,1)))),C10+ROUNDUP(MAX(C:C)/4,0)-IF(MOD(MAX(C:C),4)=0,0,IF(MOD(MAX(C:C),4)=1,0,IF(MOD(MAX(C:C),4)=2,0,IF(MOD(MAX(C:C),4)=3,0))))),"")</f>
        <v>4</v>
      </c>
      <c r="B10" s="8">
        <f t="shared" si="0"/>
        <v>4</v>
      </c>
      <c r="C10" s="20">
        <f>IF(Rec.!H3&gt;0,COUNT(Rec.!H$2:H3),"")</f>
        <v>2</v>
      </c>
      <c r="D10" s="106" t="str">
        <f>IF(C10&gt;Inf.!$I$10,"",VLOOKUP(A10,Q1.SL!B:F,2,FALSE))</f>
        <v>Fucelova</v>
      </c>
      <c r="E10" s="106" t="str">
        <f>IF(C10&gt;Inf.!$I$10,"",VLOOKUP(A10,Q1.SL!B:F,3,FALSE))</f>
        <v>Maria</v>
      </c>
      <c r="F10" s="107" t="str">
        <f>IF(C10&gt;Inf.!$I$10,"",VLOOKUP(A10,Q1.SL!B:F,4,FALSE))</f>
        <v>SVK</v>
      </c>
      <c r="G10" s="107">
        <f>IF(C10&gt;Inf.!$I$10,"",VLOOKUP(A10,Q1.SL!B:F,5,FALSE))</f>
        <v>23</v>
      </c>
      <c r="H10" s="108"/>
      <c r="I10" s="108"/>
      <c r="J10" s="109"/>
      <c r="K10" s="108"/>
      <c r="L10" s="12">
        <f>IFERROR(IF(C10&gt;Inf.!$I$10,"",I10),"")</f>
        <v>0</v>
      </c>
      <c r="M10" s="8">
        <f>IFERROR(IF(Inf.!$C$10="Onsight",IF(L10="TOP",10^7+(10-J10)+(3-K10)*10,L10*10^5+(3-K10)*10),IF(L10="TOP",10^7+(3-K10)*10,L10*10^5+(3-K10)*10)),"")</f>
        <v>30</v>
      </c>
      <c r="N10" s="8">
        <f t="shared" si="1"/>
        <v>1</v>
      </c>
      <c r="O10" s="8">
        <f>IFERROR(N10*100+Rec.!I3,"")</f>
        <v>100.65367959353385</v>
      </c>
      <c r="P10" s="8">
        <f t="shared" si="2"/>
        <v>4</v>
      </c>
    </row>
    <row r="11" spans="1:16" ht="21.95" customHeight="1">
      <c r="A11" s="8">
        <f t="shared" si="3"/>
        <v>5</v>
      </c>
      <c r="B11" s="8">
        <f t="shared" si="0"/>
        <v>3</v>
      </c>
      <c r="C11" s="20">
        <f>IF(Rec.!H4&gt;0,COUNT(Rec.!H$2:H4),"")</f>
        <v>3</v>
      </c>
      <c r="D11" s="106" t="str">
        <f>IF(C11&gt;Inf.!$I$10,"",VLOOKUP(A11,Q1.SL!B:F,2,FALSE))</f>
        <v>Kosek</v>
      </c>
      <c r="E11" s="106" t="str">
        <f>IF(C11&gt;Inf.!$I$10,"",VLOOKUP(A11,Q1.SL!B:F,3,FALSE))</f>
        <v>Olga</v>
      </c>
      <c r="F11" s="107" t="str">
        <f>IF(C11&gt;Inf.!$I$10,"",VLOOKUP(A11,Q1.SL!B:F,4,FALSE))</f>
        <v>POL</v>
      </c>
      <c r="G11" s="107">
        <f>IF(C11&gt;Inf.!$I$10,"",VLOOKUP(A11,Q1.SL!B:F,5,FALSE))</f>
        <v>7</v>
      </c>
      <c r="H11" s="108"/>
      <c r="I11" s="108"/>
      <c r="J11" s="109"/>
      <c r="K11" s="108"/>
      <c r="L11" s="12">
        <f>IFERROR(IF(C11&gt;Inf.!$I$10,"",I11),"")</f>
        <v>0</v>
      </c>
      <c r="M11" s="8">
        <f>IFERROR(IF(Inf.!$C$10="Onsight",IF(L11="TOP",10^7+(10-J11)+(3-K11)*10,L11*10^5+(3-K11)*10),IF(L11="TOP",10^7+(3-K11)*10,L11*10^5+(3-K11)*10)),"")</f>
        <v>30</v>
      </c>
      <c r="N11" s="8">
        <f t="shared" si="1"/>
        <v>1</v>
      </c>
      <c r="O11" s="8">
        <f>IFERROR(N11*100+Rec.!I4,"")</f>
        <v>100.6152707397669</v>
      </c>
      <c r="P11" s="8">
        <f t="shared" si="2"/>
        <v>3</v>
      </c>
    </row>
    <row r="12" spans="1:16" ht="21.95" customHeight="1">
      <c r="A12" s="8">
        <f t="shared" si="3"/>
        <v>6</v>
      </c>
      <c r="B12" s="8">
        <f t="shared" si="0"/>
        <v>5</v>
      </c>
      <c r="C12" s="20">
        <f>IF(Rec.!H5&gt;0,COUNT(Rec.!H$2:H5),"")</f>
        <v>4</v>
      </c>
      <c r="D12" s="106" t="str">
        <f>IF(C12&gt;Inf.!$I$10,"",VLOOKUP(A12,Q1.SL!B:F,2,FALSE))</f>
        <v>Sukačová</v>
      </c>
      <c r="E12" s="106" t="str">
        <f>IF(C12&gt;Inf.!$I$10,"",VLOOKUP(A12,Q1.SL!B:F,3,FALSE))</f>
        <v>Tereza</v>
      </c>
      <c r="F12" s="107" t="str">
        <f>IF(C12&gt;Inf.!$I$10,"",VLOOKUP(A12,Q1.SL!B:F,4,FALSE))</f>
        <v>CZE</v>
      </c>
      <c r="G12" s="107">
        <f>IF(C12&gt;Inf.!$I$10,"",VLOOKUP(A12,Q1.SL!B:F,5,FALSE))</f>
        <v>15</v>
      </c>
      <c r="H12" s="108"/>
      <c r="I12" s="108"/>
      <c r="J12" s="109"/>
      <c r="K12" s="108"/>
      <c r="L12" s="12">
        <f>IFERROR(IF(C12&gt;Inf.!$I$10,"",I12),"")</f>
        <v>0</v>
      </c>
      <c r="M12" s="8">
        <f>IFERROR(IF(Inf.!$C$10="Onsight",IF(L12="TOP",10^7+(10-J12)+(3-K12)*10,L12*10^5+(3-K12)*10),IF(L12="TOP",10^7+(3-K12)*10,L12*10^5+(3-K12)*10)),"")</f>
        <v>30</v>
      </c>
      <c r="N12" s="8">
        <f t="shared" si="1"/>
        <v>1</v>
      </c>
      <c r="O12" s="8">
        <f>IFERROR(N12*100+Rec.!I5,"")</f>
        <v>100.84688635133676</v>
      </c>
      <c r="P12" s="8">
        <f t="shared" si="2"/>
        <v>5</v>
      </c>
    </row>
    <row r="13" spans="1:16" ht="21.95" customHeight="1">
      <c r="A13" s="8">
        <f t="shared" si="3"/>
        <v>1</v>
      </c>
      <c r="B13" s="8">
        <f t="shared" si="0"/>
        <v>6</v>
      </c>
      <c r="C13" s="20">
        <f>IF(Rec.!H6&gt;0,COUNT(Rec.!H$2:H6),"")</f>
        <v>5</v>
      </c>
      <c r="D13" s="106" t="str">
        <f>IF(C13&gt;Inf.!$I$10,"",VLOOKUP(A13,Q1.SL!B:F,2,FALSE))</f>
        <v>Šoltesová</v>
      </c>
      <c r="E13" s="106" t="str">
        <f>IF(C13&gt;Inf.!$I$10,"",VLOOKUP(A13,Q1.SL!B:F,3,FALSE))</f>
        <v>Maria</v>
      </c>
      <c r="F13" s="107" t="str">
        <f>IF(C13&gt;Inf.!$I$10,"",VLOOKUP(A13,Q1.SL!B:F,4,FALSE))</f>
        <v>SVK</v>
      </c>
      <c r="G13" s="107">
        <f>IF(C13&gt;Inf.!$I$10,"",VLOOKUP(A13,Q1.SL!B:F,5,FALSE))</f>
        <v>10</v>
      </c>
      <c r="H13" s="108"/>
      <c r="I13" s="108"/>
      <c r="J13" s="109"/>
      <c r="K13" s="108"/>
      <c r="L13" s="12">
        <f>IFERROR(IF(C13&gt;Inf.!$I$10,"",I13),"")</f>
        <v>0</v>
      </c>
      <c r="M13" s="8">
        <f>IFERROR(IF(Inf.!$C$10="Onsight",IF(L13="TOP",10^7+(10-J13)+(3-K13)*10,L13*10^5+(3-K13)*10),IF(L13="TOP",10^7+(3-K13)*10,L13*10^5+(3-K13)*10)),"")</f>
        <v>30</v>
      </c>
      <c r="N13" s="8">
        <f t="shared" si="1"/>
        <v>1</v>
      </c>
      <c r="O13" s="8">
        <f>IFERROR(N13*100+Rec.!I6,"")</f>
        <v>100.89433202980618</v>
      </c>
      <c r="P13" s="8">
        <f t="shared" si="2"/>
        <v>6</v>
      </c>
    </row>
    <row r="14" spans="1:16" ht="21.95" customHeight="1">
      <c r="A14" s="8">
        <f t="shared" si="3"/>
        <v>2</v>
      </c>
      <c r="B14" s="8">
        <f t="shared" si="0"/>
        <v>2</v>
      </c>
      <c r="C14" s="20">
        <f>IF(Rec.!H7&gt;0,COUNT(Rec.!H$2:H7),"")</f>
        <v>6</v>
      </c>
      <c r="D14" s="106" t="str">
        <f>IF(C14&gt;Inf.!$I$10,"",VLOOKUP(A14,Q1.SL!B:F,2,FALSE))</f>
        <v>Vicianová</v>
      </c>
      <c r="E14" s="106" t="str">
        <f>IF(C14&gt;Inf.!$I$10,"",VLOOKUP(A14,Q1.SL!B:F,3,FALSE))</f>
        <v>Silvia</v>
      </c>
      <c r="F14" s="107" t="str">
        <f>IF(C14&gt;Inf.!$I$10,"",VLOOKUP(A14,Q1.SL!B:F,4,FALSE))</f>
        <v>SVK</v>
      </c>
      <c r="G14" s="107">
        <f>IF(C14&gt;Inf.!$I$10,"",VLOOKUP(A14,Q1.SL!B:F,5,FALSE))</f>
        <v>19</v>
      </c>
      <c r="H14" s="108"/>
      <c r="I14" s="108"/>
      <c r="J14" s="109"/>
      <c r="K14" s="108"/>
      <c r="L14" s="12">
        <f>IFERROR(IF(C14&gt;Inf.!$I$10,"",I14),"")</f>
        <v>0</v>
      </c>
      <c r="M14" s="8">
        <f>IFERROR(IF(Inf.!$C$10="Onsight",IF(L14="TOP",10^7+(10-J14)+(3-K14)*10,L14*10^5+(3-K14)*10),IF(L14="TOP",10^7+(3-K14)*10,L14*10^5+(3-K14)*10)),"")</f>
        <v>30</v>
      </c>
      <c r="N14" s="8">
        <f t="shared" si="1"/>
        <v>1</v>
      </c>
      <c r="O14" s="8">
        <f>IFERROR(N14*100+Rec.!I7,"")</f>
        <v>100.60437180157506</v>
      </c>
      <c r="P14" s="8">
        <f t="shared" si="2"/>
        <v>2</v>
      </c>
    </row>
    <row r="15" spans="1:16" ht="21.95" customHeight="1">
      <c r="A15" s="8" t="str">
        <f t="shared" si="3"/>
        <v/>
      </c>
      <c r="B15" s="8" t="str">
        <f t="shared" si="0"/>
        <v/>
      </c>
      <c r="C15" s="20" t="str">
        <f>IF(Rec.!H8&gt;0,COUNT(Rec.!H$2:H8),"")</f>
        <v/>
      </c>
      <c r="D15" s="106" t="str">
        <f>IF(C15&gt;Inf.!$I$10,"",VLOOKUP(A15,Q1.SL!B:F,2,FALSE))</f>
        <v/>
      </c>
      <c r="E15" s="106" t="str">
        <f>IF(C15&gt;Inf.!$I$10,"",VLOOKUP(A15,Q1.SL!B:F,3,FALSE))</f>
        <v/>
      </c>
      <c r="F15" s="107" t="str">
        <f>IF(C15&gt;Inf.!$I$10,"",VLOOKUP(A15,Q1.SL!B:F,4,FALSE))</f>
        <v/>
      </c>
      <c r="G15" s="107" t="str">
        <f>IF(C15&gt;Inf.!$I$10,"",VLOOKUP(A15,Q1.SL!B:F,5,FALSE))</f>
        <v/>
      </c>
      <c r="H15" s="108"/>
      <c r="I15" s="108"/>
      <c r="J15" s="109"/>
      <c r="K15" s="108"/>
      <c r="L15" s="12" t="str">
        <f>IFERROR(IF(C15&gt;Inf.!$I$10,"",I15),"")</f>
        <v/>
      </c>
      <c r="M15" s="8" t="str">
        <f>IFERROR(IF(Inf.!$C$10="Onsight",IF(L15="TOP",10^7+(10-J15)+(3-K15)*10,L15*10^5+(3-K15)*10),IF(L15="TOP",10^7+(3-K15)*10,L15*10^5+(3-K15)*10)),"")</f>
        <v/>
      </c>
      <c r="N15" s="8" t="str">
        <f t="shared" si="1"/>
        <v/>
      </c>
      <c r="O15" s="8" t="str">
        <f>IFERROR(N15*100+Rec.!I8,"")</f>
        <v/>
      </c>
      <c r="P15" s="8" t="str">
        <f t="shared" si="2"/>
        <v/>
      </c>
    </row>
    <row r="16" spans="1:16" ht="21.95" customHeight="1">
      <c r="A16" s="8" t="str">
        <f t="shared" si="3"/>
        <v/>
      </c>
      <c r="B16" s="8" t="str">
        <f t="shared" si="0"/>
        <v/>
      </c>
      <c r="C16" s="20" t="str">
        <f>IF(Rec.!H9&gt;0,COUNT(Rec.!H$2:H9),"")</f>
        <v/>
      </c>
      <c r="D16" s="106" t="str">
        <f>IF(C16&gt;Inf.!$I$10,"",VLOOKUP(A16,Q1.SL!B:F,2,FALSE))</f>
        <v/>
      </c>
      <c r="E16" s="106" t="str">
        <f>IF(C16&gt;Inf.!$I$10,"",VLOOKUP(A16,Q1.SL!B:F,3,FALSE))</f>
        <v/>
      </c>
      <c r="F16" s="107" t="str">
        <f>IF(C16&gt;Inf.!$I$10,"",VLOOKUP(A16,Q1.SL!B:F,4,FALSE))</f>
        <v/>
      </c>
      <c r="G16" s="107" t="str">
        <f>IF(C16&gt;Inf.!$I$10,"",VLOOKUP(A16,Q1.SL!B:F,5,FALSE))</f>
        <v/>
      </c>
      <c r="H16" s="108"/>
      <c r="I16" s="108"/>
      <c r="J16" s="109"/>
      <c r="K16" s="108"/>
      <c r="L16" s="12" t="str">
        <f>IFERROR(IF(C16&gt;Inf.!$I$10,"",I16),"")</f>
        <v/>
      </c>
      <c r="M16" s="8" t="str">
        <f>IFERROR(IF(Inf.!$C$10="Onsight",IF(L16="TOP",10^7+(10-J16)+(3-K16)*10,L16*10^5+(3-K16)*10),IF(L16="TOP",10^7+(3-K16)*10,L16*10^5+(3-K16)*10)),"")</f>
        <v/>
      </c>
      <c r="N16" s="8" t="str">
        <f t="shared" si="1"/>
        <v/>
      </c>
      <c r="O16" s="8" t="str">
        <f>IFERROR(N16*100+Rec.!I9,"")</f>
        <v/>
      </c>
      <c r="P16" s="8" t="str">
        <f t="shared" si="2"/>
        <v/>
      </c>
    </row>
    <row r="17" spans="1:16" ht="21.95" customHeight="1">
      <c r="A17" s="8" t="str">
        <f t="shared" si="3"/>
        <v/>
      </c>
      <c r="B17" s="8" t="str">
        <f t="shared" si="0"/>
        <v/>
      </c>
      <c r="C17" s="20" t="str">
        <f>IF(Rec.!H10&gt;0,COUNT(Rec.!H$2:H10),"")</f>
        <v/>
      </c>
      <c r="D17" s="106" t="str">
        <f>IF(C17&gt;Inf.!$I$10,"",VLOOKUP(A17,Q1.SL!B:F,2,FALSE))</f>
        <v/>
      </c>
      <c r="E17" s="106" t="str">
        <f>IF(C17&gt;Inf.!$I$10,"",VLOOKUP(A17,Q1.SL!B:F,3,FALSE))</f>
        <v/>
      </c>
      <c r="F17" s="107" t="str">
        <f>IF(C17&gt;Inf.!$I$10,"",VLOOKUP(A17,Q1.SL!B:F,4,FALSE))</f>
        <v/>
      </c>
      <c r="G17" s="107" t="str">
        <f>IF(C17&gt;Inf.!$I$10,"",VLOOKUP(A17,Q1.SL!B:F,5,FALSE))</f>
        <v/>
      </c>
      <c r="H17" s="108"/>
      <c r="I17" s="108"/>
      <c r="J17" s="109"/>
      <c r="K17" s="108"/>
      <c r="L17" s="12" t="str">
        <f>IFERROR(IF(C17&gt;Inf.!$I$10,"",I17),"")</f>
        <v/>
      </c>
      <c r="M17" s="8" t="str">
        <f>IFERROR(IF(Inf.!$C$10="Onsight",IF(L17="TOP",10^7+(10-J17)+(3-K17)*10,L17*10^5+(3-K17)*10),IF(L17="TOP",10^7+(3-K17)*10,L17*10^5+(3-K17)*10)),"")</f>
        <v/>
      </c>
      <c r="N17" s="8" t="str">
        <f t="shared" si="1"/>
        <v/>
      </c>
      <c r="O17" s="8" t="str">
        <f>IFERROR(N17*100+Rec.!I10,"")</f>
        <v/>
      </c>
      <c r="P17" s="8" t="str">
        <f t="shared" si="2"/>
        <v/>
      </c>
    </row>
    <row r="18" spans="1:16" ht="21.95" customHeight="1">
      <c r="A18" s="8" t="str">
        <f t="shared" si="3"/>
        <v/>
      </c>
      <c r="B18" s="8" t="str">
        <f t="shared" si="0"/>
        <v/>
      </c>
      <c r="C18" s="20" t="str">
        <f>IF(Rec.!H11&gt;0,COUNT(Rec.!H$2:H11),"")</f>
        <v/>
      </c>
      <c r="D18" s="106" t="str">
        <f>IF(C18&gt;Inf.!$I$10,"",VLOOKUP(A18,Q1.SL!B:F,2,FALSE))</f>
        <v/>
      </c>
      <c r="E18" s="106" t="str">
        <f>IF(C18&gt;Inf.!$I$10,"",VLOOKUP(A18,Q1.SL!B:F,3,FALSE))</f>
        <v/>
      </c>
      <c r="F18" s="107" t="str">
        <f>IF(C18&gt;Inf.!$I$10,"",VLOOKUP(A18,Q1.SL!B:F,4,FALSE))</f>
        <v/>
      </c>
      <c r="G18" s="107" t="str">
        <f>IF(C18&gt;Inf.!$I$10,"",VLOOKUP(A18,Q1.SL!B:F,5,FALSE))</f>
        <v/>
      </c>
      <c r="H18" s="108"/>
      <c r="I18" s="108"/>
      <c r="J18" s="109"/>
      <c r="K18" s="108"/>
      <c r="L18" s="12" t="str">
        <f>IFERROR(IF(C18&gt;Inf.!$I$10,"",I18),"")</f>
        <v/>
      </c>
      <c r="M18" s="8" t="str">
        <f>IFERROR(IF(Inf.!$C$10="Onsight",IF(L18="TOP",10^7+(10-J18)+(3-K18)*10,L18*10^5+(3-K18)*10),IF(L18="TOP",10^7+(3-K18)*10,L18*10^5+(3-K18)*10)),"")</f>
        <v/>
      </c>
      <c r="N18" s="8" t="str">
        <f t="shared" si="1"/>
        <v/>
      </c>
      <c r="O18" s="8" t="str">
        <f>IFERROR(N18*100+Rec.!I11,"")</f>
        <v/>
      </c>
      <c r="P18" s="8" t="str">
        <f t="shared" si="2"/>
        <v/>
      </c>
    </row>
    <row r="19" spans="1:16" ht="21.95" customHeight="1">
      <c r="A19" s="8" t="str">
        <f t="shared" si="3"/>
        <v/>
      </c>
      <c r="B19" s="8" t="str">
        <f t="shared" si="0"/>
        <v/>
      </c>
      <c r="C19" s="20" t="str">
        <f>IF(Rec.!H12&gt;0,COUNT(Rec.!H$2:H12),"")</f>
        <v/>
      </c>
      <c r="D19" s="106" t="str">
        <f>IF(C19&gt;Inf.!$I$10,"",VLOOKUP(A19,Q1.SL!B:F,2,FALSE))</f>
        <v/>
      </c>
      <c r="E19" s="106" t="str">
        <f>IF(C19&gt;Inf.!$I$10,"",VLOOKUP(A19,Q1.SL!B:F,3,FALSE))</f>
        <v/>
      </c>
      <c r="F19" s="107" t="str">
        <f>IF(C19&gt;Inf.!$I$10,"",VLOOKUP(A19,Q1.SL!B:F,4,FALSE))</f>
        <v/>
      </c>
      <c r="G19" s="107" t="str">
        <f>IF(C19&gt;Inf.!$I$10,"",VLOOKUP(A19,Q1.SL!B:F,5,FALSE))</f>
        <v/>
      </c>
      <c r="H19" s="108"/>
      <c r="I19" s="108"/>
      <c r="J19" s="109"/>
      <c r="K19" s="108"/>
      <c r="L19" s="12" t="str">
        <f>IFERROR(IF(C19&gt;Inf.!$I$10,"",I19),"")</f>
        <v/>
      </c>
      <c r="M19" s="8" t="str">
        <f>IFERROR(IF(Inf.!$C$10="Onsight",IF(L19="TOP",10^7+(10-J19)+(3-K19)*10,L19*10^5+(3-K19)*10),IF(L19="TOP",10^7+(3-K19)*10,L19*10^5+(3-K19)*10)),"")</f>
        <v/>
      </c>
      <c r="N19" s="8" t="str">
        <f t="shared" si="1"/>
        <v/>
      </c>
      <c r="O19" s="8" t="str">
        <f>IFERROR(N19*100+Rec.!I12,"")</f>
        <v/>
      </c>
      <c r="P19" s="8" t="str">
        <f t="shared" si="2"/>
        <v/>
      </c>
    </row>
    <row r="20" spans="1:16" ht="21.95" customHeight="1">
      <c r="A20" s="8" t="str">
        <f t="shared" si="3"/>
        <v/>
      </c>
      <c r="B20" s="8" t="str">
        <f t="shared" si="0"/>
        <v/>
      </c>
      <c r="C20" s="20" t="str">
        <f>IF(Rec.!H13&gt;0,COUNT(Rec.!H$2:H13),"")</f>
        <v/>
      </c>
      <c r="D20" s="106" t="str">
        <f>IF(C20&gt;Inf.!$I$10,"",VLOOKUP(A20,Q1.SL!B:F,2,FALSE))</f>
        <v/>
      </c>
      <c r="E20" s="106" t="str">
        <f>IF(C20&gt;Inf.!$I$10,"",VLOOKUP(A20,Q1.SL!B:F,3,FALSE))</f>
        <v/>
      </c>
      <c r="F20" s="107" t="str">
        <f>IF(C20&gt;Inf.!$I$10,"",VLOOKUP(A20,Q1.SL!B:F,4,FALSE))</f>
        <v/>
      </c>
      <c r="G20" s="107" t="str">
        <f>IF(C20&gt;Inf.!$I$10,"",VLOOKUP(A20,Q1.SL!B:F,5,FALSE))</f>
        <v/>
      </c>
      <c r="H20" s="108"/>
      <c r="I20" s="108"/>
      <c r="J20" s="109"/>
      <c r="K20" s="108"/>
      <c r="L20" s="12" t="str">
        <f>IFERROR(IF(C20&gt;Inf.!$I$10,"",I20),"")</f>
        <v/>
      </c>
      <c r="M20" s="8" t="str">
        <f>IFERROR(IF(Inf.!$C$10="Onsight",IF(L20="TOP",10^7+(10-J20)+(3-K20)*10,L20*10^5+(3-K20)*10),IF(L20="TOP",10^7+(3-K20)*10,L20*10^5+(3-K20)*10)),"")</f>
        <v/>
      </c>
      <c r="N20" s="8" t="str">
        <f t="shared" si="1"/>
        <v/>
      </c>
      <c r="O20" s="8" t="str">
        <f>IFERROR(N20*100+Rec.!I13,"")</f>
        <v/>
      </c>
      <c r="P20" s="8" t="str">
        <f t="shared" si="2"/>
        <v/>
      </c>
    </row>
    <row r="21" spans="1:16" ht="21.95" customHeight="1">
      <c r="A21" s="8" t="str">
        <f t="shared" si="3"/>
        <v/>
      </c>
      <c r="B21" s="8" t="str">
        <f t="shared" si="0"/>
        <v/>
      </c>
      <c r="C21" s="20" t="str">
        <f>IF(Rec.!H14&gt;0,COUNT(Rec.!H$2:H14),"")</f>
        <v/>
      </c>
      <c r="D21" s="106" t="str">
        <f>IF(C21&gt;Inf.!$I$10,"",VLOOKUP(A21,Q1.SL!B:F,2,FALSE))</f>
        <v/>
      </c>
      <c r="E21" s="106" t="str">
        <f>IF(C21&gt;Inf.!$I$10,"",VLOOKUP(A21,Q1.SL!B:F,3,FALSE))</f>
        <v/>
      </c>
      <c r="F21" s="107" t="str">
        <f>IF(C21&gt;Inf.!$I$10,"",VLOOKUP(A21,Q1.SL!B:F,4,FALSE))</f>
        <v/>
      </c>
      <c r="G21" s="107" t="str">
        <f>IF(C21&gt;Inf.!$I$10,"",VLOOKUP(A21,Q1.SL!B:F,5,FALSE))</f>
        <v/>
      </c>
      <c r="H21" s="108"/>
      <c r="I21" s="108"/>
      <c r="J21" s="109"/>
      <c r="K21" s="108"/>
      <c r="L21" s="12" t="str">
        <f>IFERROR(IF(C21&gt;Inf.!$I$10,"",I21),"")</f>
        <v/>
      </c>
      <c r="M21" s="8" t="str">
        <f>IFERROR(IF(Inf.!$C$10="Onsight",IF(L21="TOP",10^7+(10-J21)+(3-K21)*10,L21*10^5+(3-K21)*10),IF(L21="TOP",10^7+(3-K21)*10,L21*10^5+(3-K21)*10)),"")</f>
        <v/>
      </c>
      <c r="N21" s="8" t="str">
        <f t="shared" si="1"/>
        <v/>
      </c>
      <c r="O21" s="8" t="str">
        <f>IFERROR(N21*100+Rec.!I14,"")</f>
        <v/>
      </c>
      <c r="P21" s="8" t="str">
        <f t="shared" si="2"/>
        <v/>
      </c>
    </row>
    <row r="22" spans="1:16" ht="21.95" customHeight="1">
      <c r="A22" s="8" t="str">
        <f t="shared" si="3"/>
        <v/>
      </c>
      <c r="B22" s="8" t="str">
        <f t="shared" si="0"/>
        <v/>
      </c>
      <c r="C22" s="20" t="str">
        <f>IF(Rec.!H15&gt;0,COUNT(Rec.!H$2:H15),"")</f>
        <v/>
      </c>
      <c r="D22" s="106" t="str">
        <f>IF(C22&gt;Inf.!$I$10,"",VLOOKUP(A22,Q1.SL!B:F,2,FALSE))</f>
        <v/>
      </c>
      <c r="E22" s="106" t="str">
        <f>IF(C22&gt;Inf.!$I$10,"",VLOOKUP(A22,Q1.SL!B:F,3,FALSE))</f>
        <v/>
      </c>
      <c r="F22" s="107" t="str">
        <f>IF(C22&gt;Inf.!$I$10,"",VLOOKUP(A22,Q1.SL!B:F,4,FALSE))</f>
        <v/>
      </c>
      <c r="G22" s="107" t="str">
        <f>IF(C22&gt;Inf.!$I$10,"",VLOOKUP(A22,Q1.SL!B:F,5,FALSE))</f>
        <v/>
      </c>
      <c r="H22" s="108"/>
      <c r="I22" s="108"/>
      <c r="J22" s="109"/>
      <c r="K22" s="108"/>
      <c r="L22" s="12" t="str">
        <f>IFERROR(IF(C22&gt;Inf.!$I$10,"",I22),"")</f>
        <v/>
      </c>
      <c r="M22" s="8" t="str">
        <f>IFERROR(IF(Inf.!$C$10="Onsight",IF(L22="TOP",10^7+(10-J22)+(3-K22)*10,L22*10^5+(3-K22)*10),IF(L22="TOP",10^7+(3-K22)*10,L22*10^5+(3-K22)*10)),"")</f>
        <v/>
      </c>
      <c r="N22" s="8" t="str">
        <f t="shared" si="1"/>
        <v/>
      </c>
      <c r="O22" s="8" t="str">
        <f>IFERROR(N22*100+Rec.!I15,"")</f>
        <v/>
      </c>
      <c r="P22" s="8" t="str">
        <f t="shared" si="2"/>
        <v/>
      </c>
    </row>
    <row r="23" spans="1:16" ht="21.95" customHeight="1">
      <c r="A23" s="8" t="str">
        <f t="shared" si="3"/>
        <v/>
      </c>
      <c r="B23" s="8" t="str">
        <f t="shared" si="0"/>
        <v/>
      </c>
      <c r="C23" s="20" t="str">
        <f>IF(Rec.!H16&gt;0,COUNT(Rec.!H$2:H16),"")</f>
        <v/>
      </c>
      <c r="D23" s="106" t="str">
        <f>IF(C23&gt;Inf.!$I$10,"",VLOOKUP(A23,Q1.SL!B:F,2,FALSE))</f>
        <v/>
      </c>
      <c r="E23" s="106" t="str">
        <f>IF(C23&gt;Inf.!$I$10,"",VLOOKUP(A23,Q1.SL!B:F,3,FALSE))</f>
        <v/>
      </c>
      <c r="F23" s="107" t="str">
        <f>IF(C23&gt;Inf.!$I$10,"",VLOOKUP(A23,Q1.SL!B:F,4,FALSE))</f>
        <v/>
      </c>
      <c r="G23" s="107" t="str">
        <f>IF(C23&gt;Inf.!$I$10,"",VLOOKUP(A23,Q1.SL!B:F,5,FALSE))</f>
        <v/>
      </c>
      <c r="H23" s="108"/>
      <c r="I23" s="108"/>
      <c r="J23" s="109"/>
      <c r="K23" s="108"/>
      <c r="L23" s="12" t="str">
        <f>IFERROR(IF(C23&gt;Inf.!$I$10,"",I23),"")</f>
        <v/>
      </c>
      <c r="M23" s="8" t="str">
        <f>IFERROR(IF(Inf.!$C$10="Onsight",IF(L23="TOP",10^7+(10-J23)+(3-K23)*10,L23*10^5+(3-K23)*10),IF(L23="TOP",10^7+(3-K23)*10,L23*10^5+(3-K23)*10)),"")</f>
        <v/>
      </c>
      <c r="N23" s="8" t="str">
        <f t="shared" si="1"/>
        <v/>
      </c>
      <c r="O23" s="8" t="str">
        <f>IFERROR(N23*100+Rec.!I16,"")</f>
        <v/>
      </c>
      <c r="P23" s="8" t="str">
        <f t="shared" si="2"/>
        <v/>
      </c>
    </row>
    <row r="24" spans="1:16" ht="21.95" customHeight="1">
      <c r="A24" s="8" t="str">
        <f t="shared" si="3"/>
        <v/>
      </c>
      <c r="B24" s="8" t="str">
        <f t="shared" si="0"/>
        <v/>
      </c>
      <c r="C24" s="20" t="str">
        <f>IF(Rec.!H17&gt;0,COUNT(Rec.!H$2:H17),"")</f>
        <v/>
      </c>
      <c r="D24" s="106" t="str">
        <f>IF(C24&gt;Inf.!$I$10,"",VLOOKUP(A24,Q1.SL!B:F,2,FALSE))</f>
        <v/>
      </c>
      <c r="E24" s="106" t="str">
        <f>IF(C24&gt;Inf.!$I$10,"",VLOOKUP(A24,Q1.SL!B:F,3,FALSE))</f>
        <v/>
      </c>
      <c r="F24" s="107" t="str">
        <f>IF(C24&gt;Inf.!$I$10,"",VLOOKUP(A24,Q1.SL!B:F,4,FALSE))</f>
        <v/>
      </c>
      <c r="G24" s="107" t="str">
        <f>IF(C24&gt;Inf.!$I$10,"",VLOOKUP(A24,Q1.SL!B:F,5,FALSE))</f>
        <v/>
      </c>
      <c r="H24" s="108"/>
      <c r="I24" s="108"/>
      <c r="J24" s="109"/>
      <c r="K24" s="108"/>
      <c r="L24" s="12" t="str">
        <f>IFERROR(IF(C24&gt;Inf.!$I$10,"",I24),"")</f>
        <v/>
      </c>
      <c r="M24" s="8" t="str">
        <f>IFERROR(IF(Inf.!$C$10="Onsight",IF(L24="TOP",10^7+(10-J24)+(3-K24)*10,L24*10^5+(3-K24)*10),IF(L24="TOP",10^7+(3-K24)*10,L24*10^5+(3-K24)*10)),"")</f>
        <v/>
      </c>
      <c r="N24" s="8" t="str">
        <f t="shared" si="1"/>
        <v/>
      </c>
      <c r="O24" s="8" t="str">
        <f>IFERROR(N24*100+Rec.!I17,"")</f>
        <v/>
      </c>
      <c r="P24" s="8" t="str">
        <f t="shared" si="2"/>
        <v/>
      </c>
    </row>
    <row r="25" spans="1:16" ht="21.95" customHeight="1">
      <c r="A25" s="8" t="str">
        <f t="shared" si="3"/>
        <v/>
      </c>
      <c r="B25" s="8" t="str">
        <f t="shared" si="0"/>
        <v/>
      </c>
      <c r="C25" s="20" t="str">
        <f>IF(Rec.!H18&gt;0,COUNT(Rec.!H$2:H18),"")</f>
        <v/>
      </c>
      <c r="D25" s="106" t="str">
        <f>IF(C25&gt;Inf.!$I$10,"",VLOOKUP(A25,Q1.SL!B:F,2,FALSE))</f>
        <v/>
      </c>
      <c r="E25" s="106" t="str">
        <f>IF(C25&gt;Inf.!$I$10,"",VLOOKUP(A25,Q1.SL!B:F,3,FALSE))</f>
        <v/>
      </c>
      <c r="F25" s="107" t="str">
        <f>IF(C25&gt;Inf.!$I$10,"",VLOOKUP(A25,Q1.SL!B:F,4,FALSE))</f>
        <v/>
      </c>
      <c r="G25" s="107" t="str">
        <f>IF(C25&gt;Inf.!$I$10,"",VLOOKUP(A25,Q1.SL!B:F,5,FALSE))</f>
        <v/>
      </c>
      <c r="H25" s="108"/>
      <c r="I25" s="108"/>
      <c r="J25" s="109"/>
      <c r="K25" s="108"/>
      <c r="L25" s="12" t="str">
        <f>IFERROR(IF(C25&gt;Inf.!$I$10,"",I25),"")</f>
        <v/>
      </c>
      <c r="M25" s="8" t="str">
        <f>IFERROR(IF(Inf.!$C$10="Onsight",IF(L25="TOP",10^7+(10-J25)+(3-K25)*10,L25*10^5+(3-K25)*10),IF(L25="TOP",10^7+(3-K25)*10,L25*10^5+(3-K25)*10)),"")</f>
        <v/>
      </c>
      <c r="N25" s="8" t="str">
        <f t="shared" si="1"/>
        <v/>
      </c>
      <c r="O25" s="8" t="str">
        <f>IFERROR(N25*100+Rec.!I18,"")</f>
        <v/>
      </c>
      <c r="P25" s="8" t="str">
        <f t="shared" si="2"/>
        <v/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IF(Rec.!H19&gt;0,COUNT(Rec.!H$2:H19),"")</f>
        <v/>
      </c>
      <c r="D26" s="106" t="str">
        <f>IF(C26&gt;Inf.!$I$10,"",VLOOKUP(A26,Q1.SL!B:F,2,FALSE))</f>
        <v/>
      </c>
      <c r="E26" s="106" t="str">
        <f>IF(C26&gt;Inf.!$I$10,"",VLOOKUP(A26,Q1.SL!B:F,3,FALSE))</f>
        <v/>
      </c>
      <c r="F26" s="107" t="str">
        <f>IF(C26&gt;Inf.!$I$10,"",VLOOKUP(A26,Q1.SL!B:F,4,FALSE))</f>
        <v/>
      </c>
      <c r="G26" s="107" t="str">
        <f>IF(C26&gt;Inf.!$I$10,"",VLOOKUP(A26,Q1.SL!B:F,5,FALSE))</f>
        <v/>
      </c>
      <c r="H26" s="108"/>
      <c r="I26" s="108"/>
      <c r="J26" s="109"/>
      <c r="K26" s="108"/>
      <c r="L26" s="12" t="str">
        <f>IFERROR(IF(C26&gt;Inf.!$I$10,"",I26),"")</f>
        <v/>
      </c>
      <c r="M26" s="8" t="str">
        <f>IFERROR(IF(Inf.!$C$10="Onsight",IF(L26="TOP",10^7+(10-J26)+(3-K26)*10,L26*10^5+(3-K26)*10),IF(L26="TOP",10^7+(3-K26)*10,L26*10^5+(3-K26)*10)),"")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IFERROR(N26*100+Rec.!I19,"")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IF(Rec.!H20&gt;0,COUNT(Rec.!H$2:H20),"")</f>
        <v/>
      </c>
      <c r="D27" s="106" t="str">
        <f>IF(C27&gt;Inf.!$I$10,"",VLOOKUP(A27,Q1.SL!B:F,2,FALSE))</f>
        <v/>
      </c>
      <c r="E27" s="106" t="str">
        <f>IF(C27&gt;Inf.!$I$10,"",VLOOKUP(A27,Q1.SL!B:F,3,FALSE))</f>
        <v/>
      </c>
      <c r="F27" s="107" t="str">
        <f>IF(C27&gt;Inf.!$I$10,"",VLOOKUP(A27,Q1.SL!B:F,4,FALSE))</f>
        <v/>
      </c>
      <c r="G27" s="107" t="str">
        <f>IF(C27&gt;Inf.!$I$10,"",VLOOKUP(A27,Q1.SL!B:F,5,FALSE))</f>
        <v/>
      </c>
      <c r="H27" s="108"/>
      <c r="I27" s="108"/>
      <c r="J27" s="109"/>
      <c r="K27" s="108"/>
      <c r="L27" s="12" t="str">
        <f>IFERROR(IF(C27&gt;Inf.!$I$10,"",I27),"")</f>
        <v/>
      </c>
      <c r="M27" s="8" t="str">
        <f>IFERROR(IF(Inf.!$C$10="Onsight",IF(L27="TOP",10^7+(10-J27)+(3-K27)*10,L27*10^5+(3-K27)*10),IF(L27="TOP",10^7+(3-K27)*10,L27*10^5+(3-K27)*10)),"")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IFERROR(N27*100+Rec.!I20,"")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IF(Rec.!H21&gt;0,COUNT(Rec.!H$2:H21),"")</f>
        <v/>
      </c>
      <c r="D28" s="106" t="str">
        <f>IF(C28&gt;Inf.!$I$10,"",VLOOKUP(A28,Q1.SL!B:F,2,FALSE))</f>
        <v/>
      </c>
      <c r="E28" s="106" t="str">
        <f>IF(C28&gt;Inf.!$I$10,"",VLOOKUP(A28,Q1.SL!B:F,3,FALSE))</f>
        <v/>
      </c>
      <c r="F28" s="107" t="str">
        <f>IF(C28&gt;Inf.!$I$10,"",VLOOKUP(A28,Q1.SL!B:F,4,FALSE))</f>
        <v/>
      </c>
      <c r="G28" s="107" t="str">
        <f>IF(C28&gt;Inf.!$I$10,"",VLOOKUP(A28,Q1.SL!B:F,5,FALSE))</f>
        <v/>
      </c>
      <c r="H28" s="108"/>
      <c r="I28" s="108"/>
      <c r="J28" s="109"/>
      <c r="K28" s="108"/>
      <c r="L28" s="12" t="str">
        <f>IFERROR(IF(C28&gt;Inf.!$I$10,"",I28),"")</f>
        <v/>
      </c>
      <c r="M28" s="8" t="str">
        <f>IFERROR(IF(Inf.!$C$10="Onsight",IF(L28="TOP",10^7+(10-J28)+(3-K28)*10,L28*10^5+(3-K28)*10),IF(L28="TOP",10^7+(3-K28)*10,L28*10^5+(3-K28)*10)),"")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IFERROR(N28*100+Rec.!I21,"")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IF(Rec.!H22&gt;0,COUNT(Rec.!H$2:H22),"")</f>
        <v/>
      </c>
      <c r="D29" s="106" t="str">
        <f>IF(C29&gt;Inf.!$I$10,"",VLOOKUP(A29,Q1.SL!B:F,2,FALSE))</f>
        <v/>
      </c>
      <c r="E29" s="106" t="str">
        <f>IF(C29&gt;Inf.!$I$10,"",VLOOKUP(A29,Q1.SL!B:F,3,FALSE))</f>
        <v/>
      </c>
      <c r="F29" s="107" t="str">
        <f>IF(C29&gt;Inf.!$I$10,"",VLOOKUP(A29,Q1.SL!B:F,4,FALSE))</f>
        <v/>
      </c>
      <c r="G29" s="107" t="str">
        <f>IF(C29&gt;Inf.!$I$10,"",VLOOKUP(A29,Q1.SL!B:F,5,FALSE))</f>
        <v/>
      </c>
      <c r="H29" s="108"/>
      <c r="I29" s="108"/>
      <c r="J29" s="109"/>
      <c r="K29" s="108"/>
      <c r="L29" s="12" t="str">
        <f>IFERROR(IF(C29&gt;Inf.!$I$10,"",I29),"")</f>
        <v/>
      </c>
      <c r="M29" s="8" t="str">
        <f>IFERROR(IF(Inf.!$C$10="Onsight",IF(L29="TOP",10^7+(10-J29)+(3-K29)*10,L29*10^5+(3-K29)*10),IF(L29="TOP",10^7+(3-K29)*10,L29*10^5+(3-K29)*10)),"")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IFERROR(N29*100+Rec.!I22,"")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IF(Rec.!H23&gt;0,COUNT(Rec.!H$2:H23),"")</f>
        <v/>
      </c>
      <c r="D30" s="106" t="str">
        <f>IF(C30&gt;Inf.!$I$10,"",VLOOKUP(A30,Q1.SL!B:F,2,FALSE))</f>
        <v/>
      </c>
      <c r="E30" s="106" t="str">
        <f>IF(C30&gt;Inf.!$I$10,"",VLOOKUP(A30,Q1.SL!B:F,3,FALSE))</f>
        <v/>
      </c>
      <c r="F30" s="107" t="str">
        <f>IF(C30&gt;Inf.!$I$10,"",VLOOKUP(A30,Q1.SL!B:F,4,FALSE))</f>
        <v/>
      </c>
      <c r="G30" s="107" t="str">
        <f>IF(C30&gt;Inf.!$I$10,"",VLOOKUP(A30,Q1.SL!B:F,5,FALSE))</f>
        <v/>
      </c>
      <c r="H30" s="108"/>
      <c r="I30" s="108"/>
      <c r="J30" s="109"/>
      <c r="K30" s="108"/>
      <c r="L30" s="12" t="str">
        <f>IFERROR(IF(C30&gt;Inf.!$I$10,"",I30),"")</f>
        <v/>
      </c>
      <c r="M30" s="8" t="str">
        <f>IFERROR(IF(Inf.!$C$10="Onsight",IF(L30="TOP",10^7+(10-J30)+(3-K30)*10,L30*10^5+(3-K30)*10),IF(L30="TOP",10^7+(3-K30)*10,L30*10^5+(3-K30)*10)),"")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IFERROR(N30*100+Rec.!I23,"")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IF(Rec.!H24&gt;0,COUNT(Rec.!H$2:H24),"")</f>
        <v/>
      </c>
      <c r="D31" s="106" t="str">
        <f>IF(C31&gt;Inf.!$I$10,"",VLOOKUP(A31,Q1.SL!B:F,2,FALSE))</f>
        <v/>
      </c>
      <c r="E31" s="106" t="str">
        <f>IF(C31&gt;Inf.!$I$10,"",VLOOKUP(A31,Q1.SL!B:F,3,FALSE))</f>
        <v/>
      </c>
      <c r="F31" s="107" t="str">
        <f>IF(C31&gt;Inf.!$I$10,"",VLOOKUP(A31,Q1.SL!B:F,4,FALSE))</f>
        <v/>
      </c>
      <c r="G31" s="107" t="str">
        <f>IF(C31&gt;Inf.!$I$10,"",VLOOKUP(A31,Q1.SL!B:F,5,FALSE))</f>
        <v/>
      </c>
      <c r="H31" s="108"/>
      <c r="I31" s="108"/>
      <c r="J31" s="109"/>
      <c r="K31" s="108"/>
      <c r="L31" s="12" t="str">
        <f>IFERROR(IF(C31&gt;Inf.!$I$10,"",I31),"")</f>
        <v/>
      </c>
      <c r="M31" s="8" t="str">
        <f>IFERROR(IF(Inf.!$C$10="Onsight",IF(L31="TOP",10^7+(10-J31)+(3-K31)*10,L31*10^5+(3-K31)*10),IF(L31="TOP",10^7+(3-K31)*10,L31*10^5+(3-K31)*10)),"")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IFERROR(N31*100+Rec.!I24,"")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IF(Rec.!H25&gt;0,COUNT(Rec.!H$2:H25),"")</f>
        <v/>
      </c>
      <c r="D32" s="106" t="str">
        <f>IF(C32&gt;Inf.!$I$10,"",VLOOKUP(A32,Q1.SL!B:F,2,FALSE))</f>
        <v/>
      </c>
      <c r="E32" s="106" t="str">
        <f>IF(C32&gt;Inf.!$I$10,"",VLOOKUP(A32,Q1.SL!B:F,3,FALSE))</f>
        <v/>
      </c>
      <c r="F32" s="107" t="str">
        <f>IF(C32&gt;Inf.!$I$10,"",VLOOKUP(A32,Q1.SL!B:F,4,FALSE))</f>
        <v/>
      </c>
      <c r="G32" s="107" t="str">
        <f>IF(C32&gt;Inf.!$I$10,"",VLOOKUP(A32,Q1.SL!B:F,5,FALSE))</f>
        <v/>
      </c>
      <c r="H32" s="108"/>
      <c r="I32" s="108"/>
      <c r="J32" s="109"/>
      <c r="K32" s="108"/>
      <c r="L32" s="12" t="str">
        <f>IFERROR(IF(C32&gt;Inf.!$I$10,"",I32),"")</f>
        <v/>
      </c>
      <c r="M32" s="8" t="str">
        <f>IFERROR(IF(Inf.!$C$10="Onsight",IF(L32="TOP",10^7+(10-J32)+(3-K32)*10,L32*10^5+(3-K32)*10),IF(L32="TOP",10^7+(3-K32)*10,L32*10^5+(3-K32)*10)),"")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IFERROR(N32*100+Rec.!I25,"")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IF(Rec.!H26&gt;0,COUNT(Rec.!H$2:H26),"")</f>
        <v/>
      </c>
      <c r="D33" s="106" t="str">
        <f>IF(C33&gt;Inf.!$I$10,"",VLOOKUP(A33,Q1.SL!B:F,2,FALSE))</f>
        <v/>
      </c>
      <c r="E33" s="106" t="str">
        <f>IF(C33&gt;Inf.!$I$10,"",VLOOKUP(A33,Q1.SL!B:F,3,FALSE))</f>
        <v/>
      </c>
      <c r="F33" s="107" t="str">
        <f>IF(C33&gt;Inf.!$I$10,"",VLOOKUP(A33,Q1.SL!B:F,4,FALSE))</f>
        <v/>
      </c>
      <c r="G33" s="107" t="str">
        <f>IF(C33&gt;Inf.!$I$10,"",VLOOKUP(A33,Q1.SL!B:F,5,FALSE))</f>
        <v/>
      </c>
      <c r="H33" s="108"/>
      <c r="I33" s="108"/>
      <c r="J33" s="109"/>
      <c r="K33" s="108"/>
      <c r="L33" s="12" t="str">
        <f>IFERROR(IF(C33&gt;Inf.!$I$10,"",I33),"")</f>
        <v/>
      </c>
      <c r="M33" s="8" t="str">
        <f>IFERROR(IF(Inf.!$C$10="Onsight",IF(L33="TOP",10^7+(10-J33)+(3-K33)*10,L33*10^5+(3-K33)*10),IF(L33="TOP",10^7+(3-K33)*10,L33*10^5+(3-K33)*10)),"")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IFERROR(N33*100+Rec.!I26,"")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IF(Rec.!H27&gt;0,COUNT(Rec.!H$2:H27),"")</f>
        <v/>
      </c>
      <c r="D34" s="106" t="str">
        <f>IF(C34&gt;Inf.!$I$10,"",VLOOKUP(A34,Q1.SL!B:F,2,FALSE))</f>
        <v/>
      </c>
      <c r="E34" s="106" t="str">
        <f>IF(C34&gt;Inf.!$I$10,"",VLOOKUP(A34,Q1.SL!B:F,3,FALSE))</f>
        <v/>
      </c>
      <c r="F34" s="107" t="str">
        <f>IF(C34&gt;Inf.!$I$10,"",VLOOKUP(A34,Q1.SL!B:F,4,FALSE))</f>
        <v/>
      </c>
      <c r="G34" s="107" t="str">
        <f>IF(C34&gt;Inf.!$I$10,"",VLOOKUP(A34,Q1.SL!B:F,5,FALSE))</f>
        <v/>
      </c>
      <c r="H34" s="108"/>
      <c r="I34" s="108"/>
      <c r="J34" s="109"/>
      <c r="K34" s="108"/>
      <c r="L34" s="12" t="str">
        <f>IFERROR(IF(C34&gt;Inf.!$I$10,"",I34),"")</f>
        <v/>
      </c>
      <c r="M34" s="8" t="str">
        <f>IFERROR(IF(Inf.!$C$10="Onsight",IF(L34="TOP",10^7+(10-J34)+(3-K34)*10,L34*10^5+(3-K34)*10),IF(L34="TOP",10^7+(3-K34)*10,L34*10^5+(3-K34)*10)),"")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IFERROR(N34*100+Rec.!I27,"")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IF(Rec.!H28&gt;0,COUNT(Rec.!H$2:H28),"")</f>
        <v/>
      </c>
      <c r="D35" s="106" t="str">
        <f>IF(C35&gt;Inf.!$I$10,"",VLOOKUP(A35,Q1.SL!B:F,2,FALSE))</f>
        <v/>
      </c>
      <c r="E35" s="106" t="str">
        <f>IF(C35&gt;Inf.!$I$10,"",VLOOKUP(A35,Q1.SL!B:F,3,FALSE))</f>
        <v/>
      </c>
      <c r="F35" s="107" t="str">
        <f>IF(C35&gt;Inf.!$I$10,"",VLOOKUP(A35,Q1.SL!B:F,4,FALSE))</f>
        <v/>
      </c>
      <c r="G35" s="107" t="str">
        <f>IF(C35&gt;Inf.!$I$10,"",VLOOKUP(A35,Q1.SL!B:F,5,FALSE))</f>
        <v/>
      </c>
      <c r="H35" s="108"/>
      <c r="I35" s="108"/>
      <c r="J35" s="109"/>
      <c r="K35" s="108"/>
      <c r="L35" s="12" t="str">
        <f>IFERROR(IF(C35&gt;Inf.!$I$10,"",I35),"")</f>
        <v/>
      </c>
      <c r="M35" s="8" t="str">
        <f>IFERROR(IF(Inf.!$C$10="Onsight",IF(L35="TOP",10^7+(10-J35)+(3-K35)*10,L35*10^5+(3-K35)*10),IF(L35="TOP",10^7+(3-K35)*10,L35*10^5+(3-K35)*10)),"")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IFERROR(N35*100+Rec.!I28,"")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IF(Rec.!H29&gt;0,COUNT(Rec.!H$2:H29),"")</f>
        <v/>
      </c>
      <c r="D36" s="106" t="str">
        <f>IF(C36&gt;Inf.!$I$10,"",VLOOKUP(A36,Q1.SL!B:F,2,FALSE))</f>
        <v/>
      </c>
      <c r="E36" s="106" t="str">
        <f>IF(C36&gt;Inf.!$I$10,"",VLOOKUP(A36,Q1.SL!B:F,3,FALSE))</f>
        <v/>
      </c>
      <c r="F36" s="107" t="str">
        <f>IF(C36&gt;Inf.!$I$10,"",VLOOKUP(A36,Q1.SL!B:F,4,FALSE))</f>
        <v/>
      </c>
      <c r="G36" s="107" t="str">
        <f>IF(C36&gt;Inf.!$I$10,"",VLOOKUP(A36,Q1.SL!B:F,5,FALSE))</f>
        <v/>
      </c>
      <c r="H36" s="108"/>
      <c r="I36" s="108"/>
      <c r="J36" s="109"/>
      <c r="K36" s="108"/>
      <c r="L36" s="12" t="str">
        <f>IFERROR(IF(C36&gt;Inf.!$I$10,"",I36),"")</f>
        <v/>
      </c>
      <c r="M36" s="8" t="str">
        <f>IFERROR(IF(Inf.!$C$10="Onsight",IF(L36="TOP",10^7+(10-J36)+(3-K36)*10,L36*10^5+(3-K36)*10),IF(L36="TOP",10^7+(3-K36)*10,L36*10^5+(3-K36)*10)),"")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IFERROR(N36*100+Rec.!I29,"")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IF(Rec.!H30&gt;0,COUNT(Rec.!H$2:H30),"")</f>
        <v/>
      </c>
      <c r="D37" s="106" t="str">
        <f>IF(C37&gt;Inf.!$I$10,"",VLOOKUP(A37,Q1.SL!B:F,2,FALSE))</f>
        <v/>
      </c>
      <c r="E37" s="106" t="str">
        <f>IF(C37&gt;Inf.!$I$10,"",VLOOKUP(A37,Q1.SL!B:F,3,FALSE))</f>
        <v/>
      </c>
      <c r="F37" s="107" t="str">
        <f>IF(C37&gt;Inf.!$I$10,"",VLOOKUP(A37,Q1.SL!B:F,4,FALSE))</f>
        <v/>
      </c>
      <c r="G37" s="107" t="str">
        <f>IF(C37&gt;Inf.!$I$10,"",VLOOKUP(A37,Q1.SL!B:F,5,FALSE))</f>
        <v/>
      </c>
      <c r="H37" s="108"/>
      <c r="I37" s="108"/>
      <c r="J37" s="109"/>
      <c r="K37" s="108"/>
      <c r="L37" s="12" t="str">
        <f>IFERROR(IF(C37&gt;Inf.!$I$10,"",I37),"")</f>
        <v/>
      </c>
      <c r="M37" s="8" t="str">
        <f>IFERROR(IF(Inf.!$C$10="Onsight",IF(L37="TOP",10^7+(10-J37)+(3-K37)*10,L37*10^5+(3-K37)*10),IF(L37="TOP",10^7+(3-K37)*10,L37*10^5+(3-K37)*10)),"")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IFERROR(N37*100+Rec.!I30,"")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IF(Rec.!H31&gt;0,COUNT(Rec.!H$2:H31),"")</f>
        <v/>
      </c>
      <c r="D38" s="106" t="str">
        <f>IF(C38&gt;Inf.!$I$10,"",VLOOKUP(A38,Q1.SL!B:F,2,FALSE))</f>
        <v/>
      </c>
      <c r="E38" s="106" t="str">
        <f>IF(C38&gt;Inf.!$I$10,"",VLOOKUP(A38,Q1.SL!B:F,3,FALSE))</f>
        <v/>
      </c>
      <c r="F38" s="107" t="str">
        <f>IF(C38&gt;Inf.!$I$10,"",VLOOKUP(A38,Q1.SL!B:F,4,FALSE))</f>
        <v/>
      </c>
      <c r="G38" s="107" t="str">
        <f>IF(C38&gt;Inf.!$I$10,"",VLOOKUP(A38,Q1.SL!B:F,5,FALSE))</f>
        <v/>
      </c>
      <c r="H38" s="108"/>
      <c r="I38" s="108"/>
      <c r="J38" s="109"/>
      <c r="K38" s="108"/>
      <c r="L38" s="12" t="str">
        <f>IFERROR(IF(C38&gt;Inf.!$I$10,"",I38),"")</f>
        <v/>
      </c>
      <c r="M38" s="8" t="str">
        <f>IFERROR(IF(Inf.!$C$10="Onsight",IF(L38="TOP",10^7+(10-J38)+(3-K38)*10,L38*10^5+(3-K38)*10),IF(L38="TOP",10^7+(3-K38)*10,L38*10^5+(3-K38)*10)),"")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IFERROR(N38*100+Rec.!I31,"")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IF(Rec.!H32&gt;0,COUNT(Rec.!H$2:H32),"")</f>
        <v/>
      </c>
      <c r="D39" s="106" t="str">
        <f>IF(C39&gt;Inf.!$I$10,"",VLOOKUP(A39,Q1.SL!B:F,2,FALSE))</f>
        <v/>
      </c>
      <c r="E39" s="106" t="str">
        <f>IF(C39&gt;Inf.!$I$10,"",VLOOKUP(A39,Q1.SL!B:F,3,FALSE))</f>
        <v/>
      </c>
      <c r="F39" s="107" t="str">
        <f>IF(C39&gt;Inf.!$I$10,"",VLOOKUP(A39,Q1.SL!B:F,4,FALSE))</f>
        <v/>
      </c>
      <c r="G39" s="107" t="str">
        <f>IF(C39&gt;Inf.!$I$10,"",VLOOKUP(A39,Q1.SL!B:F,5,FALSE))</f>
        <v/>
      </c>
      <c r="H39" s="108"/>
      <c r="I39" s="108"/>
      <c r="J39" s="109"/>
      <c r="K39" s="108"/>
      <c r="L39" s="12" t="str">
        <f>IFERROR(IF(C39&gt;Inf.!$I$10,"",I39),"")</f>
        <v/>
      </c>
      <c r="M39" s="8" t="str">
        <f>IFERROR(IF(Inf.!$C$10="Onsight",IF(L39="TOP",10^7+(10-J39)+(3-K39)*10,L39*10^5+(3-K39)*10),IF(L39="TOP",10^7+(3-K39)*10,L39*10^5+(3-K39)*10)),"")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IFERROR(N39*100+Rec.!I32,"")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IF(Rec.!H33&gt;0,COUNT(Rec.!H$2:H33),"")</f>
        <v/>
      </c>
      <c r="D40" s="106" t="str">
        <f>IF(C40&gt;Inf.!$I$10,"",VLOOKUP(A40,Q1.SL!B:F,2,FALSE))</f>
        <v/>
      </c>
      <c r="E40" s="106" t="str">
        <f>IF(C40&gt;Inf.!$I$10,"",VLOOKUP(A40,Q1.SL!B:F,3,FALSE))</f>
        <v/>
      </c>
      <c r="F40" s="107" t="str">
        <f>IF(C40&gt;Inf.!$I$10,"",VLOOKUP(A40,Q1.SL!B:F,4,FALSE))</f>
        <v/>
      </c>
      <c r="G40" s="107" t="str">
        <f>IF(C40&gt;Inf.!$I$10,"",VLOOKUP(A40,Q1.SL!B:F,5,FALSE))</f>
        <v/>
      </c>
      <c r="H40" s="108"/>
      <c r="I40" s="108"/>
      <c r="J40" s="109"/>
      <c r="K40" s="108"/>
      <c r="L40" s="12" t="str">
        <f>IFERROR(IF(C40&gt;Inf.!$I$10,"",I40),"")</f>
        <v/>
      </c>
      <c r="M40" s="8" t="str">
        <f>IFERROR(IF(Inf.!$C$10="Onsight",IF(L40="TOP",10^7+(10-J40)+(3-K40)*10,L40*10^5+(3-K40)*10),IF(L40="TOP",10^7+(3-K40)*10,L40*10^5+(3-K40)*10)),"")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IFERROR(N40*100+Rec.!I33,"")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IF(Rec.!H34&gt;0,COUNT(Rec.!H$2:H34),"")</f>
        <v/>
      </c>
      <c r="D41" s="36" t="str">
        <f>IF(C41&gt;Inf.!$I$10,"",VLOOKUP(A41,Q1.SL!B:F,2,FALSE))</f>
        <v/>
      </c>
      <c r="E41" s="36" t="str">
        <f>IF(C41&gt;Inf.!$I$10,"",VLOOKUP(A41,Q1.SL!B:F,3,FALSE))</f>
        <v/>
      </c>
      <c r="F41" s="20" t="str">
        <f>IF(C41&gt;Inf.!$I$10,"",VLOOKUP(A41,Q1.SL!B:F,4,FALSE))</f>
        <v/>
      </c>
      <c r="G41" s="20" t="str">
        <f>IF(C41&gt;Inf.!$I$10,"",VLOOKUP(A41,Q1.SL!B:F,5,FALSE))</f>
        <v/>
      </c>
      <c r="H41" s="126"/>
      <c r="I41" s="126"/>
      <c r="J41" s="51"/>
      <c r="K41" s="126"/>
      <c r="L41" s="12" t="str">
        <f>IFERROR(IF(C41&gt;Inf.!$I$10,"",I41),"")</f>
        <v/>
      </c>
      <c r="M41" s="8" t="str">
        <f>IFERROR(IF(Inf.!$C$10="Onsight",IF(L41="TOP",10^7+(10-J41)+(3-K41)*10,L41*10^5+(3-K41)*10),IF(L41="TOP",10^7+(3-K41)*10,L41*10^5+(3-K41)*10)),"")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IFERROR(N41*100+Rec.!I34,"")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IF(Rec.!H35&gt;0,COUNT(Rec.!H$2:H35),"")</f>
        <v/>
      </c>
      <c r="D42" s="36" t="str">
        <f>IF(C42&gt;Inf.!$I$10,"",VLOOKUP(A42,Q1.SL!B:F,2,FALSE))</f>
        <v/>
      </c>
      <c r="E42" s="36" t="str">
        <f>IF(C42&gt;Inf.!$I$10,"",VLOOKUP(A42,Q1.SL!B:F,3,FALSE))</f>
        <v/>
      </c>
      <c r="F42" s="20" t="str">
        <f>IF(C42&gt;Inf.!$I$10,"",VLOOKUP(A42,Q1.SL!B:F,4,FALSE))</f>
        <v/>
      </c>
      <c r="G42" s="20" t="str">
        <f>IF(C42&gt;Inf.!$I$10,"",VLOOKUP(A42,Q1.SL!B:F,5,FALSE))</f>
        <v/>
      </c>
      <c r="H42" s="126"/>
      <c r="I42" s="126"/>
      <c r="J42" s="51"/>
      <c r="K42" s="126"/>
      <c r="L42" s="12" t="str">
        <f>IFERROR(IF(C42&gt;Inf.!$I$10,"",I42),"")</f>
        <v/>
      </c>
      <c r="M42" s="8" t="str">
        <f>IFERROR(IF(Inf.!$C$10="Onsight",IF(L42="TOP",10^7+(10-J42)+(3-K42)*10,L42*10^5+(3-K42)*10),IF(L42="TOP",10^7+(3-K42)*10,L42*10^5+(3-K42)*10)),"")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IFERROR(N42*100+Rec.!I35,"")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IF(Rec.!H36&gt;0,COUNT(Rec.!H$2:H36),"")</f>
        <v/>
      </c>
      <c r="D43" s="36" t="str">
        <f>IF(C43&gt;Inf.!$I$10,"",VLOOKUP(A43,Q1.SL!B:F,2,FALSE))</f>
        <v/>
      </c>
      <c r="E43" s="36" t="str">
        <f>IF(C43&gt;Inf.!$I$10,"",VLOOKUP(A43,Q1.SL!B:F,3,FALSE))</f>
        <v/>
      </c>
      <c r="F43" s="20" t="str">
        <f>IF(C43&gt;Inf.!$I$10,"",VLOOKUP(A43,Q1.SL!B:F,4,FALSE))</f>
        <v/>
      </c>
      <c r="G43" s="20" t="str">
        <f>IF(C43&gt;Inf.!$I$10,"",VLOOKUP(A43,Q1.SL!B:F,5,FALSE))</f>
        <v/>
      </c>
      <c r="H43" s="126"/>
      <c r="I43" s="126"/>
      <c r="J43" s="51"/>
      <c r="K43" s="126"/>
      <c r="L43" s="12" t="str">
        <f>IFERROR(IF(C43&gt;Inf.!$I$10,"",I43),"")</f>
        <v/>
      </c>
      <c r="M43" s="8" t="str">
        <f>IFERROR(IF(Inf.!$C$10="Onsight",IF(L43="TOP",10^7+(10-J43)+(3-K43)*10,L43*10^5+(3-K43)*10),IF(L43="TOP",10^7+(3-K43)*10,L43*10^5+(3-K43)*10)),"")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IFERROR(N43*100+Rec.!I36,"")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IF(Rec.!H37&gt;0,COUNT(Rec.!H$2:H37),"")</f>
        <v/>
      </c>
      <c r="D44" s="36" t="str">
        <f>IF(C44&gt;Inf.!$I$10,"",VLOOKUP(A44,Q1.SL!B:F,2,FALSE))</f>
        <v/>
      </c>
      <c r="E44" s="36" t="str">
        <f>IF(C44&gt;Inf.!$I$10,"",VLOOKUP(A44,Q1.SL!B:F,3,FALSE))</f>
        <v/>
      </c>
      <c r="F44" s="20" t="str">
        <f>IF(C44&gt;Inf.!$I$10,"",VLOOKUP(A44,Q1.SL!B:F,4,FALSE))</f>
        <v/>
      </c>
      <c r="G44" s="20" t="str">
        <f>IF(C44&gt;Inf.!$I$10,"",VLOOKUP(A44,Q1.SL!B:F,5,FALSE))</f>
        <v/>
      </c>
      <c r="H44" s="126"/>
      <c r="I44" s="126"/>
      <c r="J44" s="51"/>
      <c r="K44" s="126"/>
      <c r="L44" s="12" t="str">
        <f>IFERROR(IF(C44&gt;Inf.!$I$10,"",I44),"")</f>
        <v/>
      </c>
      <c r="M44" s="8" t="str">
        <f>IFERROR(IF(Inf.!$C$10="Onsight",IF(L44="TOP",10^7+(10-J44)+(3-K44)*10,L44*10^5+(3-K44)*10),IF(L44="TOP",10^7+(3-K44)*10,L44*10^5+(3-K44)*10)),"")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IFERROR(N44*100+Rec.!I37,"")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IF(Rec.!H38&gt;0,COUNT(Rec.!H$2:H38),"")</f>
        <v/>
      </c>
      <c r="D45" s="36" t="str">
        <f>IF(C45&gt;Inf.!$I$10,"",VLOOKUP(A45,Q1.SL!B:F,2,FALSE))</f>
        <v/>
      </c>
      <c r="E45" s="36" t="str">
        <f>IF(C45&gt;Inf.!$I$10,"",VLOOKUP(A45,Q1.SL!B:F,3,FALSE))</f>
        <v/>
      </c>
      <c r="F45" s="20" t="str">
        <f>IF(C45&gt;Inf.!$I$10,"",VLOOKUP(A45,Q1.SL!B:F,4,FALSE))</f>
        <v/>
      </c>
      <c r="G45" s="20" t="str">
        <f>IF(C45&gt;Inf.!$I$10,"",VLOOKUP(A45,Q1.SL!B:F,5,FALSE))</f>
        <v/>
      </c>
      <c r="H45" s="126"/>
      <c r="I45" s="126"/>
      <c r="J45" s="51"/>
      <c r="K45" s="126"/>
      <c r="L45" s="12" t="str">
        <f>IFERROR(IF(C45&gt;Inf.!$I$10,"",I45),"")</f>
        <v/>
      </c>
      <c r="M45" s="8" t="str">
        <f>IFERROR(IF(Inf.!$C$10="Onsight",IF(L45="TOP",10^7+(10-J45)+(3-K45)*10,L45*10^5+(3-K45)*10),IF(L45="TOP",10^7+(3-K45)*10,L45*10^5+(3-K45)*10)),"")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IFERROR(N45*100+Rec.!I38,"")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IF(Rec.!H39&gt;0,COUNT(Rec.!H$2:H39),"")</f>
        <v/>
      </c>
      <c r="D46" s="36" t="str">
        <f>IF(C46&gt;Inf.!$I$10,"",VLOOKUP(A46,Q1.SL!B:F,2,FALSE))</f>
        <v/>
      </c>
      <c r="E46" s="36" t="str">
        <f>IF(C46&gt;Inf.!$I$10,"",VLOOKUP(A46,Q1.SL!B:F,3,FALSE))</f>
        <v/>
      </c>
      <c r="F46" s="20" t="str">
        <f>IF(C46&gt;Inf.!$I$10,"",VLOOKUP(A46,Q1.SL!B:F,4,FALSE))</f>
        <v/>
      </c>
      <c r="G46" s="20" t="str">
        <f>IF(C46&gt;Inf.!$I$10,"",VLOOKUP(A46,Q1.SL!B:F,5,FALSE))</f>
        <v/>
      </c>
      <c r="H46" s="126"/>
      <c r="I46" s="126"/>
      <c r="J46" s="51"/>
      <c r="K46" s="126"/>
      <c r="L46" s="12" t="str">
        <f>IFERROR(IF(C46&gt;Inf.!$I$10,"",I46),"")</f>
        <v/>
      </c>
      <c r="M46" s="8" t="str">
        <f>IFERROR(IF(Inf.!$C$10="Onsight",IF(L46="TOP",10^7+(10-J46)+(3-K46)*10,L46*10^5+(3-K46)*10),IF(L46="TOP",10^7+(3-K46)*10,L46*10^5+(3-K46)*10)),"")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IFERROR(N46*100+Rec.!I39,"")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IF(Rec.!H40&gt;0,COUNT(Rec.!H$2:H40),"")</f>
        <v/>
      </c>
      <c r="D47" s="36" t="str">
        <f>IF(C47&gt;Inf.!$I$10,"",VLOOKUP(A47,Q1.SL!B:F,2,FALSE))</f>
        <v/>
      </c>
      <c r="E47" s="36" t="str">
        <f>IF(C47&gt;Inf.!$I$10,"",VLOOKUP(A47,Q1.SL!B:F,3,FALSE))</f>
        <v/>
      </c>
      <c r="F47" s="20" t="str">
        <f>IF(C47&gt;Inf.!$I$10,"",VLOOKUP(A47,Q1.SL!B:F,4,FALSE))</f>
        <v/>
      </c>
      <c r="G47" s="20" t="str">
        <f>IF(C47&gt;Inf.!$I$10,"",VLOOKUP(A47,Q1.SL!B:F,5,FALSE))</f>
        <v/>
      </c>
      <c r="H47" s="126"/>
      <c r="I47" s="126"/>
      <c r="J47" s="51"/>
      <c r="K47" s="126"/>
      <c r="L47" s="12" t="str">
        <f>IFERROR(IF(C47&gt;Inf.!$I$10,"",I47),"")</f>
        <v/>
      </c>
      <c r="M47" s="8" t="str">
        <f>IFERROR(IF(Inf.!$C$10="Onsight",IF(L47="TOP",10^7+(10-J47)+(3-K47)*10,L47*10^5+(3-K47)*10),IF(L47="TOP",10^7+(3-K47)*10,L47*10^5+(3-K47)*10)),"")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IFERROR(N47*100+Rec.!I40,"")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IF(Rec.!H41&gt;0,COUNT(Rec.!H$2:H41),"")</f>
        <v/>
      </c>
      <c r="D48" s="36" t="str">
        <f>IF(C48&gt;Inf.!$I$10,"",VLOOKUP(A48,Q1.SL!B:F,2,FALSE))</f>
        <v/>
      </c>
      <c r="E48" s="36" t="str">
        <f>IF(C48&gt;Inf.!$I$10,"",VLOOKUP(A48,Q1.SL!B:F,3,FALSE))</f>
        <v/>
      </c>
      <c r="F48" s="20" t="str">
        <f>IF(C48&gt;Inf.!$I$10,"",VLOOKUP(A48,Q1.SL!B:F,4,FALSE))</f>
        <v/>
      </c>
      <c r="G48" s="20" t="str">
        <f>IF(C48&gt;Inf.!$I$10,"",VLOOKUP(A48,Q1.SL!B:F,5,FALSE))</f>
        <v/>
      </c>
      <c r="H48" s="126"/>
      <c r="I48" s="126"/>
      <c r="J48" s="51"/>
      <c r="K48" s="126"/>
      <c r="L48" s="12" t="str">
        <f>IFERROR(IF(C48&gt;Inf.!$I$10,"",I48),"")</f>
        <v/>
      </c>
      <c r="M48" s="8" t="str">
        <f>IFERROR(IF(Inf.!$C$10="Onsight",IF(L48="TOP",10^7+(10-J48)+(3-K48)*10,L48*10^5+(3-K48)*10),IF(L48="TOP",10^7+(3-K48)*10,L48*10^5+(3-K48)*10)),"")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IFERROR(N48*100+Rec.!I41,"")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IF(Rec.!H42&gt;0,COUNT(Rec.!H$2:H42),"")</f>
        <v/>
      </c>
      <c r="D49" s="36" t="str">
        <f>IF(C49&gt;Inf.!$I$10,"",VLOOKUP(A49,Q1.SL!B:F,2,FALSE))</f>
        <v/>
      </c>
      <c r="E49" s="36" t="str">
        <f>IF(C49&gt;Inf.!$I$10,"",VLOOKUP(A49,Q1.SL!B:F,3,FALSE))</f>
        <v/>
      </c>
      <c r="F49" s="20" t="str">
        <f>IF(C49&gt;Inf.!$I$10,"",VLOOKUP(A49,Q1.SL!B:F,4,FALSE))</f>
        <v/>
      </c>
      <c r="G49" s="20" t="str">
        <f>IF(C49&gt;Inf.!$I$10,"",VLOOKUP(A49,Q1.SL!B:F,5,FALSE))</f>
        <v/>
      </c>
      <c r="H49" s="126"/>
      <c r="I49" s="126"/>
      <c r="J49" s="51"/>
      <c r="K49" s="126"/>
      <c r="L49" s="12" t="str">
        <f>IFERROR(IF(C49&gt;Inf.!$I$10,"",I49),"")</f>
        <v/>
      </c>
      <c r="M49" s="8" t="str">
        <f>IFERROR(IF(Inf.!$C$10="Onsight",IF(L49="TOP",10^7+(10-J49)+(3-K49)*10,L49*10^5+(3-K49)*10),IF(L49="TOP",10^7+(3-K49)*10,L49*10^5+(3-K49)*10)),"")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IFERROR(N49*100+Rec.!I42,"")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IF(Rec.!H43&gt;0,COUNT(Rec.!H$2:H43),"")</f>
        <v/>
      </c>
      <c r="D50" s="36" t="str">
        <f>IF(C50&gt;Inf.!$I$10,"",VLOOKUP(A50,Q1.SL!B:F,2,FALSE))</f>
        <v/>
      </c>
      <c r="E50" s="36" t="str">
        <f>IF(C50&gt;Inf.!$I$10,"",VLOOKUP(A50,Q1.SL!B:F,3,FALSE))</f>
        <v/>
      </c>
      <c r="F50" s="20" t="str">
        <f>IF(C50&gt;Inf.!$I$10,"",VLOOKUP(A50,Q1.SL!B:F,4,FALSE))</f>
        <v/>
      </c>
      <c r="G50" s="20" t="str">
        <f>IF(C50&gt;Inf.!$I$10,"",VLOOKUP(A50,Q1.SL!B:F,5,FALSE))</f>
        <v/>
      </c>
      <c r="H50" s="126"/>
      <c r="I50" s="126"/>
      <c r="J50" s="51"/>
      <c r="K50" s="126"/>
      <c r="L50" s="12" t="str">
        <f>IFERROR(IF(C50&gt;Inf.!$I$10,"",I50),"")</f>
        <v/>
      </c>
      <c r="M50" s="8" t="str">
        <f>IFERROR(IF(Inf.!$C$10="Onsight",IF(L50="TOP",10^7+(10-J50)+(3-K50)*10,L50*10^5+(3-K50)*10),IF(L50="TOP",10^7+(3-K50)*10,L50*10^5+(3-K50)*10)),"")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IFERROR(N50*100+Rec.!I43,"")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IF(Rec.!H44&gt;0,COUNT(Rec.!H$2:H44),"")</f>
        <v/>
      </c>
      <c r="D51" s="36" t="str">
        <f>IF(C51&gt;Inf.!$I$10,"",VLOOKUP(A51,Q1.SL!B:F,2,FALSE))</f>
        <v/>
      </c>
      <c r="E51" s="36" t="str">
        <f>IF(C51&gt;Inf.!$I$10,"",VLOOKUP(A51,Q1.SL!B:F,3,FALSE))</f>
        <v/>
      </c>
      <c r="F51" s="20" t="str">
        <f>IF(C51&gt;Inf.!$I$10,"",VLOOKUP(A51,Q1.SL!B:F,4,FALSE))</f>
        <v/>
      </c>
      <c r="G51" s="20" t="str">
        <f>IF(C51&gt;Inf.!$I$10,"",VLOOKUP(A51,Q1.SL!B:F,5,FALSE))</f>
        <v/>
      </c>
      <c r="H51" s="126"/>
      <c r="I51" s="126"/>
      <c r="J51" s="51"/>
      <c r="K51" s="126"/>
      <c r="L51" s="12" t="str">
        <f>IFERROR(IF(C51&gt;Inf.!$I$10,"",I51),"")</f>
        <v/>
      </c>
      <c r="M51" s="8" t="str">
        <f>IFERROR(IF(Inf.!$C$10="Onsight",IF(L51="TOP",10^7+(10-J51)+(3-K51)*10,L51*10^5+(3-K51)*10),IF(L51="TOP",10^7+(3-K51)*10,L51*10^5+(3-K51)*10)),"")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IFERROR(N51*100+Rec.!I44,"")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IF(Rec.!H45&gt;0,COUNT(Rec.!H$2:H45),"")</f>
        <v/>
      </c>
      <c r="D52" s="36" t="str">
        <f>IF(C52&gt;Inf.!$I$10,"",VLOOKUP(A52,Q1.SL!B:F,2,FALSE))</f>
        <v/>
      </c>
      <c r="E52" s="36" t="str">
        <f>IF(C52&gt;Inf.!$I$10,"",VLOOKUP(A52,Q1.SL!B:F,3,FALSE))</f>
        <v/>
      </c>
      <c r="F52" s="20" t="str">
        <f>IF(C52&gt;Inf.!$I$10,"",VLOOKUP(A52,Q1.SL!B:F,4,FALSE))</f>
        <v/>
      </c>
      <c r="G52" s="20" t="str">
        <f>IF(C52&gt;Inf.!$I$10,"",VLOOKUP(A52,Q1.SL!B:F,5,FALSE))</f>
        <v/>
      </c>
      <c r="H52" s="126"/>
      <c r="I52" s="126"/>
      <c r="J52" s="51"/>
      <c r="K52" s="126"/>
      <c r="L52" s="12" t="str">
        <f>IFERROR(IF(C52&gt;Inf.!$I$10,"",I52),"")</f>
        <v/>
      </c>
      <c r="M52" s="8" t="str">
        <f>IFERROR(IF(Inf.!$C$10="Onsight",IF(L52="TOP",10^7+(10-J52)+(3-K52)*10,L52*10^5+(3-K52)*10),IF(L52="TOP",10^7+(3-K52)*10,L52*10^5+(3-K52)*10)),"")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IFERROR(N52*100+Rec.!I45,"")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IF(Rec.!H46&gt;0,COUNT(Rec.!H$2:H46),"")</f>
        <v/>
      </c>
      <c r="D53" s="36" t="str">
        <f>IF(C53&gt;Inf.!$I$10,"",VLOOKUP(A53,Q1.SL!B:F,2,FALSE))</f>
        <v/>
      </c>
      <c r="E53" s="36" t="str">
        <f>IF(C53&gt;Inf.!$I$10,"",VLOOKUP(A53,Q1.SL!B:F,3,FALSE))</f>
        <v/>
      </c>
      <c r="F53" s="20" t="str">
        <f>IF(C53&gt;Inf.!$I$10,"",VLOOKUP(A53,Q1.SL!B:F,4,FALSE))</f>
        <v/>
      </c>
      <c r="G53" s="20" t="str">
        <f>IF(C53&gt;Inf.!$I$10,"",VLOOKUP(A53,Q1.SL!B:F,5,FALSE))</f>
        <v/>
      </c>
      <c r="H53" s="126"/>
      <c r="I53" s="126"/>
      <c r="J53" s="51"/>
      <c r="K53" s="126"/>
      <c r="L53" s="12" t="str">
        <f>IFERROR(IF(C53&gt;Inf.!$I$10,"",I53),"")</f>
        <v/>
      </c>
      <c r="M53" s="8" t="str">
        <f>IFERROR(IF(Inf.!$C$10="Onsight",IF(L53="TOP",10^7+(10-J53)+(3-K53)*10,L53*10^5+(3-K53)*10),IF(L53="TOP",10^7+(3-K53)*10,L53*10^5+(3-K53)*10)),"")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IFERROR(N53*100+Rec.!I46,"")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IF(Rec.!H47&gt;0,COUNT(Rec.!H$2:H47),"")</f>
        <v/>
      </c>
      <c r="D54" s="36" t="str">
        <f>IF(C54&gt;Inf.!$I$10,"",VLOOKUP(A54,Q1.SL!B:F,2,FALSE))</f>
        <v/>
      </c>
      <c r="E54" s="36" t="str">
        <f>IF(C54&gt;Inf.!$I$10,"",VLOOKUP(A54,Q1.SL!B:F,3,FALSE))</f>
        <v/>
      </c>
      <c r="F54" s="20" t="str">
        <f>IF(C54&gt;Inf.!$I$10,"",VLOOKUP(A54,Q1.SL!B:F,4,FALSE))</f>
        <v/>
      </c>
      <c r="G54" s="20" t="str">
        <f>IF(C54&gt;Inf.!$I$10,"",VLOOKUP(A54,Q1.SL!B:F,5,FALSE))</f>
        <v/>
      </c>
      <c r="H54" s="126"/>
      <c r="I54" s="126"/>
      <c r="J54" s="51"/>
      <c r="K54" s="126"/>
      <c r="L54" s="12" t="str">
        <f>IFERROR(IF(C54&gt;Inf.!$I$10,"",I54),"")</f>
        <v/>
      </c>
      <c r="M54" s="8" t="str">
        <f>IFERROR(IF(Inf.!$C$10="Onsight",IF(L54="TOP",10^7+(10-J54)+(3-K54)*10,L54*10^5+(3-K54)*10),IF(L54="TOP",10^7+(3-K54)*10,L54*10^5+(3-K54)*10)),"")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IFERROR(N54*100+Rec.!I47,"")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IF(Rec.!H48&gt;0,COUNT(Rec.!H$2:H48),"")</f>
        <v/>
      </c>
      <c r="D55" s="36" t="str">
        <f>IF(C55&gt;Inf.!$I$10,"",VLOOKUP(A55,Q1.SL!B:F,2,FALSE))</f>
        <v/>
      </c>
      <c r="E55" s="36" t="str">
        <f>IF(C55&gt;Inf.!$I$10,"",VLOOKUP(A55,Q1.SL!B:F,3,FALSE))</f>
        <v/>
      </c>
      <c r="F55" s="20" t="str">
        <f>IF(C55&gt;Inf.!$I$10,"",VLOOKUP(A55,Q1.SL!B:F,4,FALSE))</f>
        <v/>
      </c>
      <c r="G55" s="20" t="str">
        <f>IF(C55&gt;Inf.!$I$10,"",VLOOKUP(A55,Q1.SL!B:F,5,FALSE))</f>
        <v/>
      </c>
      <c r="H55" s="126"/>
      <c r="I55" s="126"/>
      <c r="J55" s="51"/>
      <c r="K55" s="126"/>
      <c r="L55" s="12" t="str">
        <f>IFERROR(IF(C55&gt;Inf.!$I$10,"",I55),"")</f>
        <v/>
      </c>
      <c r="M55" s="8" t="str">
        <f>IFERROR(IF(Inf.!$C$10="Onsight",IF(L55="TOP",10^7+(10-J55)+(3-K55)*10,L55*10^5+(3-K55)*10),IF(L55="TOP",10^7+(3-K55)*10,L55*10^5+(3-K55)*10)),"")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IFERROR(N55*100+Rec.!I48,"")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IF(Rec.!H49&gt;0,COUNT(Rec.!H$2:H49),"")</f>
        <v/>
      </c>
      <c r="D56" s="36" t="str">
        <f>IF(C56&gt;Inf.!$I$10,"",VLOOKUP(A56,Q1.SL!B:F,2,FALSE))</f>
        <v/>
      </c>
      <c r="E56" s="36" t="str">
        <f>IF(C56&gt;Inf.!$I$10,"",VLOOKUP(A56,Q1.SL!B:F,3,FALSE))</f>
        <v/>
      </c>
      <c r="F56" s="20" t="str">
        <f>IF(C56&gt;Inf.!$I$10,"",VLOOKUP(A56,Q1.SL!B:F,4,FALSE))</f>
        <v/>
      </c>
      <c r="G56" s="20" t="str">
        <f>IF(C56&gt;Inf.!$I$10,"",VLOOKUP(A56,Q1.SL!B:F,5,FALSE))</f>
        <v/>
      </c>
      <c r="H56" s="126"/>
      <c r="I56" s="126"/>
      <c r="J56" s="51"/>
      <c r="K56" s="126"/>
      <c r="L56" s="12" t="str">
        <f>IFERROR(IF(C56&gt;Inf.!$I$10,"",I56),"")</f>
        <v/>
      </c>
      <c r="M56" s="8" t="str">
        <f>IFERROR(IF(Inf.!$C$10="Onsight",IF(L56="TOP",10^7+(10-J56)+(3-K56)*10,L56*10^5+(3-K56)*10),IF(L56="TOP",10^7+(3-K56)*10,L56*10^5+(3-K56)*10)),"")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IFERROR(N56*100+Rec.!I49,"")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IF(Rec.!H50&gt;0,COUNT(Rec.!H$2:H50),"")</f>
        <v/>
      </c>
      <c r="D57" s="36" t="str">
        <f>IF(C57&gt;Inf.!$I$10,"",VLOOKUP(A57,Q1.SL!B:F,2,FALSE))</f>
        <v/>
      </c>
      <c r="E57" s="36" t="str">
        <f>IF(C57&gt;Inf.!$I$10,"",VLOOKUP(A57,Q1.SL!B:F,3,FALSE))</f>
        <v/>
      </c>
      <c r="F57" s="20" t="str">
        <f>IF(C57&gt;Inf.!$I$10,"",VLOOKUP(A57,Q1.SL!B:F,4,FALSE))</f>
        <v/>
      </c>
      <c r="G57" s="20" t="str">
        <f>IF(C57&gt;Inf.!$I$10,"",VLOOKUP(A57,Q1.SL!B:F,5,FALSE))</f>
        <v/>
      </c>
      <c r="H57" s="126"/>
      <c r="I57" s="126"/>
      <c r="J57" s="51"/>
      <c r="K57" s="126"/>
      <c r="L57" s="12" t="str">
        <f>IFERROR(IF(C57&gt;Inf.!$I$10,"",I57),"")</f>
        <v/>
      </c>
      <c r="M57" s="8" t="str">
        <f>IFERROR(IF(Inf.!$C$10="Onsight",IF(L57="TOP",10^7+(10-J57)+(3-K57)*10,L57*10^5+(3-K57)*10),IF(L57="TOP",10^7+(3-K57)*10,L57*10^5+(3-K57)*10)),"")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IFERROR(N57*100+Rec.!I50,"")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IF(Rec.!H51&gt;0,COUNT(Rec.!H$2:H51),"")</f>
        <v/>
      </c>
      <c r="D58" s="36" t="str">
        <f>IF(C58&gt;Inf.!$I$10,"",VLOOKUP(A58,Q1.SL!B:F,2,FALSE))</f>
        <v/>
      </c>
      <c r="E58" s="36" t="str">
        <f>IF(C58&gt;Inf.!$I$10,"",VLOOKUP(A58,Q1.SL!B:F,3,FALSE))</f>
        <v/>
      </c>
      <c r="F58" s="20" t="str">
        <f>IF(C58&gt;Inf.!$I$10,"",VLOOKUP(A58,Q1.SL!B:F,4,FALSE))</f>
        <v/>
      </c>
      <c r="G58" s="20" t="str">
        <f>IF(C58&gt;Inf.!$I$10,"",VLOOKUP(A58,Q1.SL!B:F,5,FALSE))</f>
        <v/>
      </c>
      <c r="H58" s="126"/>
      <c r="I58" s="126"/>
      <c r="J58" s="51"/>
      <c r="K58" s="126"/>
      <c r="L58" s="12" t="str">
        <f>IFERROR(IF(C58&gt;Inf.!$I$10,"",I58),"")</f>
        <v/>
      </c>
      <c r="M58" s="8" t="str">
        <f>IFERROR(IF(Inf.!$C$10="Onsight",IF(L58="TOP",10^7+(10-J58)+(3-K58)*10,L58*10^5+(3-K58)*10),IF(L58="TOP",10^7+(3-K58)*10,L58*10^5+(3-K58)*10)),"")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IFERROR(N58*100+Rec.!I51,"")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IF(Rec.!H52&gt;0,COUNT(Rec.!H$2:H52),"")</f>
        <v/>
      </c>
      <c r="D59" s="36" t="str">
        <f>IF(C59&gt;Inf.!$I$10,"",VLOOKUP(A59,Q1.SL!B:F,2,FALSE))</f>
        <v/>
      </c>
      <c r="E59" s="36" t="str">
        <f>IF(C59&gt;Inf.!$I$10,"",VLOOKUP(A59,Q1.SL!B:F,3,FALSE))</f>
        <v/>
      </c>
      <c r="F59" s="20" t="str">
        <f>IF(C59&gt;Inf.!$I$10,"",VLOOKUP(A59,Q1.SL!B:F,4,FALSE))</f>
        <v/>
      </c>
      <c r="G59" s="20" t="str">
        <f>IF(C59&gt;Inf.!$I$10,"",VLOOKUP(A59,Q1.SL!B:F,5,FALSE))</f>
        <v/>
      </c>
      <c r="H59" s="126"/>
      <c r="I59" s="126"/>
      <c r="J59" s="51"/>
      <c r="K59" s="126"/>
      <c r="L59" s="12" t="str">
        <f>IFERROR(IF(C59&gt;Inf.!$I$10,"",I59),"")</f>
        <v/>
      </c>
      <c r="M59" s="8" t="str">
        <f>IFERROR(IF(Inf.!$C$10="Onsight",IF(L59="TOP",10^7+(10-J59)+(3-K59)*10,L59*10^5+(3-K59)*10),IF(L59="TOP",10^7+(3-K59)*10,L59*10^5+(3-K59)*10)),"")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IFERROR(N59*100+Rec.!I52,"")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IF(Rec.!H53&gt;0,COUNT(Rec.!H$2:H53),"")</f>
        <v/>
      </c>
      <c r="D60" s="36" t="str">
        <f>IF(C60&gt;Inf.!$I$10,"",VLOOKUP(A60,Q1.SL!B:F,2,FALSE))</f>
        <v/>
      </c>
      <c r="E60" s="36" t="str">
        <f>IF(C60&gt;Inf.!$I$10,"",VLOOKUP(A60,Q1.SL!B:F,3,FALSE))</f>
        <v/>
      </c>
      <c r="F60" s="20" t="str">
        <f>IF(C60&gt;Inf.!$I$10,"",VLOOKUP(A60,Q1.SL!B:F,4,FALSE))</f>
        <v/>
      </c>
      <c r="G60" s="20" t="str">
        <f>IF(C60&gt;Inf.!$I$10,"",VLOOKUP(A60,Q1.SL!B:F,5,FALSE))</f>
        <v/>
      </c>
      <c r="H60" s="126"/>
      <c r="I60" s="126"/>
      <c r="J60" s="51"/>
      <c r="K60" s="126"/>
      <c r="L60" s="12" t="str">
        <f>IFERROR(IF(C60&gt;Inf.!$I$10,"",I60),"")</f>
        <v/>
      </c>
      <c r="M60" s="8" t="str">
        <f>IFERROR(IF(Inf.!$C$10="Onsight",IF(L60="TOP",10^7+(10-J60)+(3-K60)*10,L60*10^5+(3-K60)*10),IF(L60="TOP",10^7+(3-K60)*10,L60*10^5+(3-K60)*10)),"")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IFERROR(N60*100+Rec.!I53,"")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IF(Rec.!H54&gt;0,COUNT(Rec.!H$2:H54),"")</f>
        <v/>
      </c>
      <c r="D61" s="36" t="str">
        <f>IF(C61&gt;Inf.!$I$10,"",VLOOKUP(A61,Q1.SL!B:F,2,FALSE))</f>
        <v/>
      </c>
      <c r="E61" s="36" t="str">
        <f>IF(C61&gt;Inf.!$I$10,"",VLOOKUP(A61,Q1.SL!B:F,3,FALSE))</f>
        <v/>
      </c>
      <c r="F61" s="20" t="str">
        <f>IF(C61&gt;Inf.!$I$10,"",VLOOKUP(A61,Q1.SL!B:F,4,FALSE))</f>
        <v/>
      </c>
      <c r="G61" s="20" t="str">
        <f>IF(C61&gt;Inf.!$I$10,"",VLOOKUP(A61,Q1.SL!B:F,5,FALSE))</f>
        <v/>
      </c>
      <c r="H61" s="126"/>
      <c r="I61" s="126"/>
      <c r="J61" s="51"/>
      <c r="K61" s="126"/>
      <c r="L61" s="12" t="str">
        <f>IFERROR(IF(C61&gt;Inf.!$I$10,"",I61),"")</f>
        <v/>
      </c>
      <c r="M61" s="8" t="str">
        <f>IFERROR(IF(Inf.!$C$10="Onsight",IF(L61="TOP",10^7+(10-J61)+(3-K61)*10,L61*10^5+(3-K61)*10),IF(L61="TOP",10^7+(3-K61)*10,L61*10^5+(3-K61)*10)),"")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IFERROR(N61*100+Rec.!I54,"")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IF(Rec.!H55&gt;0,COUNT(Rec.!H$2:H55),"")</f>
        <v/>
      </c>
      <c r="D62" s="36" t="str">
        <f>IF(C62&gt;Inf.!$I$10,"",VLOOKUP(A62,Q1.SL!B:F,2,FALSE))</f>
        <v/>
      </c>
      <c r="E62" s="36" t="str">
        <f>IF(C62&gt;Inf.!$I$10,"",VLOOKUP(A62,Q1.SL!B:F,3,FALSE))</f>
        <v/>
      </c>
      <c r="F62" s="20" t="str">
        <f>IF(C62&gt;Inf.!$I$10,"",VLOOKUP(A62,Q1.SL!B:F,4,FALSE))</f>
        <v/>
      </c>
      <c r="G62" s="20" t="str">
        <f>IF(C62&gt;Inf.!$I$10,"",VLOOKUP(A62,Q1.SL!B:F,5,FALSE))</f>
        <v/>
      </c>
      <c r="H62" s="126"/>
      <c r="I62" s="126"/>
      <c r="J62" s="51"/>
      <c r="K62" s="126"/>
      <c r="L62" s="12" t="str">
        <f>IFERROR(IF(C62&gt;Inf.!$I$10,"",I62),"")</f>
        <v/>
      </c>
      <c r="M62" s="8" t="str">
        <f>IFERROR(IF(Inf.!$C$10="Onsight",IF(L62="TOP",10^7+(10-J62)+(3-K62)*10,L62*10^5+(3-K62)*10),IF(L62="TOP",10^7+(3-K62)*10,L62*10^5+(3-K62)*10)),"")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IFERROR(N62*100+Rec.!I55,"")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IF(Rec.!H56&gt;0,COUNT(Rec.!H$2:H56),"")</f>
        <v/>
      </c>
      <c r="D63" s="36" t="str">
        <f>IF(C63&gt;Inf.!$I$10,"",VLOOKUP(A63,Q1.SL!B:F,2,FALSE))</f>
        <v/>
      </c>
      <c r="E63" s="36" t="str">
        <f>IF(C63&gt;Inf.!$I$10,"",VLOOKUP(A63,Q1.SL!B:F,3,FALSE))</f>
        <v/>
      </c>
      <c r="F63" s="20" t="str">
        <f>IF(C63&gt;Inf.!$I$10,"",VLOOKUP(A63,Q1.SL!B:F,4,FALSE))</f>
        <v/>
      </c>
      <c r="G63" s="20" t="str">
        <f>IF(C63&gt;Inf.!$I$10,"",VLOOKUP(A63,Q1.SL!B:F,5,FALSE))</f>
        <v/>
      </c>
      <c r="H63" s="126"/>
      <c r="I63" s="126"/>
      <c r="J63" s="51"/>
      <c r="K63" s="126"/>
      <c r="L63" s="12" t="str">
        <f>IFERROR(IF(C63&gt;Inf.!$I$10,"",I63),"")</f>
        <v/>
      </c>
      <c r="M63" s="8" t="str">
        <f>IFERROR(IF(Inf.!$C$10="Onsight",IF(L63="TOP",10^7+(10-J63)+(3-K63)*10,L63*10^5+(3-K63)*10),IF(L63="TOP",10^7+(3-K63)*10,L63*10^5+(3-K63)*10)),"")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IFERROR(N63*100+Rec.!I56,"")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IF(Rec.!H57&gt;0,COUNT(Rec.!H$2:H57),"")</f>
        <v/>
      </c>
      <c r="D64" s="36" t="str">
        <f>IF(C64&gt;Inf.!$I$10,"",VLOOKUP(A64,Q1.SL!B:F,2,FALSE))</f>
        <v/>
      </c>
      <c r="E64" s="36" t="str">
        <f>IF(C64&gt;Inf.!$I$10,"",VLOOKUP(A64,Q1.SL!B:F,3,FALSE))</f>
        <v/>
      </c>
      <c r="F64" s="20" t="str">
        <f>IF(C64&gt;Inf.!$I$10,"",VLOOKUP(A64,Q1.SL!B:F,4,FALSE))</f>
        <v/>
      </c>
      <c r="G64" s="20" t="str">
        <f>IF(C64&gt;Inf.!$I$10,"",VLOOKUP(A64,Q1.SL!B:F,5,FALSE))</f>
        <v/>
      </c>
      <c r="H64" s="126"/>
      <c r="I64" s="126"/>
      <c r="J64" s="51"/>
      <c r="K64" s="126"/>
      <c r="L64" s="12" t="str">
        <f>IFERROR(IF(C64&gt;Inf.!$I$10,"",I64),"")</f>
        <v/>
      </c>
      <c r="M64" s="8" t="str">
        <f>IFERROR(IF(Inf.!$C$10="Onsight",IF(L64="TOP",10^7+(10-J64)+(3-K64)*10,L64*10^5+(3-K64)*10),IF(L64="TOP",10^7+(3-K64)*10,L64*10^5+(3-K64)*10)),"")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IFERROR(N64*100+Rec.!I57,"")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IF(Rec.!H58&gt;0,COUNT(Rec.!H$2:H58),"")</f>
        <v/>
      </c>
      <c r="D65" s="36" t="str">
        <f>IF(C65&gt;Inf.!$I$10,"",VLOOKUP(A65,Q1.SL!B:F,2,FALSE))</f>
        <v/>
      </c>
      <c r="E65" s="36" t="str">
        <f>IF(C65&gt;Inf.!$I$10,"",VLOOKUP(A65,Q1.SL!B:F,3,FALSE))</f>
        <v/>
      </c>
      <c r="F65" s="20" t="str">
        <f>IF(C65&gt;Inf.!$I$10,"",VLOOKUP(A65,Q1.SL!B:F,4,FALSE))</f>
        <v/>
      </c>
      <c r="G65" s="20" t="str">
        <f>IF(C65&gt;Inf.!$I$10,"",VLOOKUP(A65,Q1.SL!B:F,5,FALSE))</f>
        <v/>
      </c>
      <c r="H65" s="126"/>
      <c r="I65" s="126"/>
      <c r="J65" s="51"/>
      <c r="K65" s="126"/>
      <c r="L65" s="12" t="str">
        <f>IFERROR(IF(C65&gt;Inf.!$I$10,"",I65),"")</f>
        <v/>
      </c>
      <c r="M65" s="8" t="str">
        <f>IFERROR(IF(Inf.!$C$10="Onsight",IF(L65="TOP",10^7+(10-J65)+(3-K65)*10,L65*10^5+(3-K65)*10),IF(L65="TOP",10^7+(3-K65)*10,L65*10^5+(3-K65)*10)),"")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IFERROR(N65*100+Rec.!I58,"")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IF(Rec.!H59&gt;0,COUNT(Rec.!H$2:H59),"")</f>
        <v/>
      </c>
      <c r="D66" s="36" t="str">
        <f>IF(C66&gt;Inf.!$I$10,"",VLOOKUP(A66,Q1.SL!B:F,2,FALSE))</f>
        <v/>
      </c>
      <c r="E66" s="36" t="str">
        <f>IF(C66&gt;Inf.!$I$10,"",VLOOKUP(A66,Q1.SL!B:F,3,FALSE))</f>
        <v/>
      </c>
      <c r="F66" s="20" t="str">
        <f>IF(C66&gt;Inf.!$I$10,"",VLOOKUP(A66,Q1.SL!B:F,4,FALSE))</f>
        <v/>
      </c>
      <c r="G66" s="20" t="str">
        <f>IF(C66&gt;Inf.!$I$10,"",VLOOKUP(A66,Q1.SL!B:F,5,FALSE))</f>
        <v/>
      </c>
      <c r="H66" s="126"/>
      <c r="I66" s="126"/>
      <c r="J66" s="51"/>
      <c r="K66" s="126"/>
      <c r="L66" s="12" t="str">
        <f>IFERROR(IF(C66&gt;Inf.!$I$10,"",I66),"")</f>
        <v/>
      </c>
      <c r="M66" s="8" t="str">
        <f>IFERROR(IF(Inf.!$C$10="Onsight",IF(L66="TOP",10^7+(10-J66)+(3-K66)*10,L66*10^5+(3-K66)*10),IF(L66="TOP",10^7+(3-K66)*10,L66*10^5+(3-K66)*10)),"")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IFERROR(N66*100+Rec.!I59,"")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IF(Rec.!H60&gt;0,COUNT(Rec.!H$2:H60),"")</f>
        <v/>
      </c>
      <c r="D67" s="36" t="str">
        <f>IF(C67&gt;Inf.!$I$10,"",VLOOKUP(A67,Q1.SL!B:F,2,FALSE))</f>
        <v/>
      </c>
      <c r="E67" s="36" t="str">
        <f>IF(C67&gt;Inf.!$I$10,"",VLOOKUP(A67,Q1.SL!B:F,3,FALSE))</f>
        <v/>
      </c>
      <c r="F67" s="20" t="str">
        <f>IF(C67&gt;Inf.!$I$10,"",VLOOKUP(A67,Q1.SL!B:F,4,FALSE))</f>
        <v/>
      </c>
      <c r="G67" s="20" t="str">
        <f>IF(C67&gt;Inf.!$I$10,"",VLOOKUP(A67,Q1.SL!B:F,5,FALSE))</f>
        <v/>
      </c>
      <c r="H67" s="126"/>
      <c r="I67" s="126"/>
      <c r="J67" s="51"/>
      <c r="K67" s="126"/>
      <c r="L67" s="12" t="str">
        <f>IFERROR(IF(C67&gt;Inf.!$I$10,"",I67),"")</f>
        <v/>
      </c>
      <c r="M67" s="8" t="str">
        <f>IFERROR(IF(Inf.!$C$10="Onsight",IF(L67="TOP",10^7+(10-J67)+(3-K67)*10,L67*10^5+(3-K67)*10),IF(L67="TOP",10^7+(3-K67)*10,L67*10^5+(3-K67)*10)),"")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IFERROR(N67*100+Rec.!I60,"")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IF(Rec.!H61&gt;0,COUNT(Rec.!H$2:H61),"")</f>
        <v/>
      </c>
      <c r="D68" s="36" t="str">
        <f>IF(C68&gt;Inf.!$I$10,"",VLOOKUP(A68,Q1.SL!B:F,2,FALSE))</f>
        <v/>
      </c>
      <c r="E68" s="36" t="str">
        <f>IF(C68&gt;Inf.!$I$10,"",VLOOKUP(A68,Q1.SL!B:F,3,FALSE))</f>
        <v/>
      </c>
      <c r="F68" s="20" t="str">
        <f>IF(C68&gt;Inf.!$I$10,"",VLOOKUP(A68,Q1.SL!B:F,4,FALSE))</f>
        <v/>
      </c>
      <c r="G68" s="20" t="str">
        <f>IF(C68&gt;Inf.!$I$10,"",VLOOKUP(A68,Q1.SL!B:F,5,FALSE))</f>
        <v/>
      </c>
      <c r="H68" s="126"/>
      <c r="I68" s="126"/>
      <c r="J68" s="51"/>
      <c r="K68" s="126"/>
      <c r="L68" s="12" t="str">
        <f>IFERROR(IF(C68&gt;Inf.!$I$10,"",I68),"")</f>
        <v/>
      </c>
      <c r="M68" s="8" t="str">
        <f>IFERROR(IF(Inf.!$C$10="Onsight",IF(L68="TOP",10^7+(10-J68)+(3-K68)*10,L68*10^5+(3-K68)*10),IF(L68="TOP",10^7+(3-K68)*10,L68*10^5+(3-K68)*10)),"")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IFERROR(N68*100+Rec.!I61,"")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IF(Rec.!H62&gt;0,COUNT(Rec.!H$2:H62),"")</f>
        <v/>
      </c>
      <c r="D69" s="36" t="str">
        <f>IF(C69&gt;Inf.!$I$10,"",VLOOKUP(A69,Q1.SL!B:F,2,FALSE))</f>
        <v/>
      </c>
      <c r="E69" s="36" t="str">
        <f>IF(C69&gt;Inf.!$I$10,"",VLOOKUP(A69,Q1.SL!B:F,3,FALSE))</f>
        <v/>
      </c>
      <c r="F69" s="20" t="str">
        <f>IF(C69&gt;Inf.!$I$10,"",VLOOKUP(A69,Q1.SL!B:F,4,FALSE))</f>
        <v/>
      </c>
      <c r="G69" s="20" t="str">
        <f>IF(C69&gt;Inf.!$I$10,"",VLOOKUP(A69,Q1.SL!B:F,5,FALSE))</f>
        <v/>
      </c>
      <c r="H69" s="126"/>
      <c r="I69" s="126"/>
      <c r="J69" s="51"/>
      <c r="K69" s="126"/>
      <c r="L69" s="12" t="str">
        <f>IFERROR(IF(C69&gt;Inf.!$I$10,"",I69),"")</f>
        <v/>
      </c>
      <c r="M69" s="8" t="str">
        <f>IFERROR(IF(Inf.!$C$10="Onsight",IF(L69="TOP",10^7+(10-J69)+(3-K69)*10,L69*10^5+(3-K69)*10),IF(L69="TOP",10^7+(3-K69)*10,L69*10^5+(3-K69)*10)),"")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IFERROR(N69*100+Rec.!I62,"")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IF(Rec.!H63&gt;0,COUNT(Rec.!H$2:H63),"")</f>
        <v/>
      </c>
      <c r="D70" s="36" t="str">
        <f>IF(C70&gt;Inf.!$I$10,"",VLOOKUP(A70,Q1.SL!B:F,2,FALSE))</f>
        <v/>
      </c>
      <c r="E70" s="36" t="str">
        <f>IF(C70&gt;Inf.!$I$10,"",VLOOKUP(A70,Q1.SL!B:F,3,FALSE))</f>
        <v/>
      </c>
      <c r="F70" s="20" t="str">
        <f>IF(C70&gt;Inf.!$I$10,"",VLOOKUP(A70,Q1.SL!B:F,4,FALSE))</f>
        <v/>
      </c>
      <c r="G70" s="20" t="str">
        <f>IF(C70&gt;Inf.!$I$10,"",VLOOKUP(A70,Q1.SL!B:F,5,FALSE))</f>
        <v/>
      </c>
      <c r="H70" s="126"/>
      <c r="I70" s="126"/>
      <c r="J70" s="51"/>
      <c r="K70" s="126"/>
      <c r="L70" s="12" t="str">
        <f>IFERROR(IF(C70&gt;Inf.!$I$10,"",I70),"")</f>
        <v/>
      </c>
      <c r="M70" s="8" t="str">
        <f>IFERROR(IF(Inf.!$C$10="Onsight",IF(L70="TOP",10^7+(10-J70)+(3-K70)*10,L70*10^5+(3-K70)*10),IF(L70="TOP",10^7+(3-K70)*10,L70*10^5+(3-K70)*10)),"")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IFERROR(N70*100+Rec.!I63,"")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IF(Rec.!H64&gt;0,COUNT(Rec.!H$2:H64),"")</f>
        <v/>
      </c>
      <c r="D71" s="36" t="str">
        <f>IF(C71&gt;Inf.!$I$10,"",VLOOKUP(A71,Q1.SL!B:F,2,FALSE))</f>
        <v/>
      </c>
      <c r="E71" s="36" t="str">
        <f>IF(C71&gt;Inf.!$I$10,"",VLOOKUP(A71,Q1.SL!B:F,3,FALSE))</f>
        <v/>
      </c>
      <c r="F71" s="20" t="str">
        <f>IF(C71&gt;Inf.!$I$10,"",VLOOKUP(A71,Q1.SL!B:F,4,FALSE))</f>
        <v/>
      </c>
      <c r="G71" s="20" t="str">
        <f>IF(C71&gt;Inf.!$I$10,"",VLOOKUP(A71,Q1.SL!B:F,5,FALSE))</f>
        <v/>
      </c>
      <c r="H71" s="126"/>
      <c r="I71" s="126"/>
      <c r="J71" s="51"/>
      <c r="K71" s="126"/>
      <c r="L71" s="12" t="str">
        <f>IFERROR(IF(C71&gt;Inf.!$I$10,"",I71),"")</f>
        <v/>
      </c>
      <c r="M71" s="8" t="str">
        <f>IFERROR(IF(Inf.!$C$10="Onsight",IF(L71="TOP",10^7+(10-J71)+(3-K71)*10,L71*10^5+(3-K71)*10),IF(L71="TOP",10^7+(3-K71)*10,L71*10^5+(3-K71)*10)),"")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IFERROR(N71*100+Rec.!I64,"")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IF(Rec.!H65&gt;0,COUNT(Rec.!H$2:H65),"")</f>
        <v/>
      </c>
      <c r="D72" s="36" t="str">
        <f>IF(C72&gt;Inf.!$I$10,"",VLOOKUP(A72,Q1.SL!B:F,2,FALSE))</f>
        <v/>
      </c>
      <c r="E72" s="36" t="str">
        <f>IF(C72&gt;Inf.!$I$10,"",VLOOKUP(A72,Q1.SL!B:F,3,FALSE))</f>
        <v/>
      </c>
      <c r="F72" s="20" t="str">
        <f>IF(C72&gt;Inf.!$I$10,"",VLOOKUP(A72,Q1.SL!B:F,4,FALSE))</f>
        <v/>
      </c>
      <c r="G72" s="20" t="str">
        <f>IF(C72&gt;Inf.!$I$10,"",VLOOKUP(A72,Q1.SL!B:F,5,FALSE))</f>
        <v/>
      </c>
      <c r="H72" s="126"/>
      <c r="I72" s="126"/>
      <c r="J72" s="51"/>
      <c r="K72" s="126"/>
      <c r="L72" s="12" t="str">
        <f>IFERROR(IF(C72&gt;Inf.!$I$10,"",I72),"")</f>
        <v/>
      </c>
      <c r="M72" s="8" t="str">
        <f>IFERROR(IF(Inf.!$C$10="Onsight",IF(L72="TOP",10^7+(10-J72)+(3-K72)*10,L72*10^5+(3-K72)*10),IF(L72="TOP",10^7+(3-K72)*10,L72*10^5+(3-K72)*10)),"")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IFERROR(N72*100+Rec.!I65,"")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t="shared" ref="B73:B136" si="4">P73</f>
        <v/>
      </c>
      <c r="C73" s="20" t="str">
        <f>IF(Rec.!H66&gt;0,COUNT(Rec.!H$2:H66),"")</f>
        <v/>
      </c>
      <c r="D73" s="36" t="str">
        <f>IF(C73&gt;Inf.!$I$10,"",VLOOKUP(A73,Q1.SL!B:F,2,FALSE))</f>
        <v/>
      </c>
      <c r="E73" s="36" t="str">
        <f>IF(C73&gt;Inf.!$I$10,"",VLOOKUP(A73,Q1.SL!B:F,3,FALSE))</f>
        <v/>
      </c>
      <c r="F73" s="20" t="str">
        <f>IF(C73&gt;Inf.!$I$10,"",VLOOKUP(A73,Q1.SL!B:F,4,FALSE))</f>
        <v/>
      </c>
      <c r="G73" s="20" t="str">
        <f>IF(C73&gt;Inf.!$I$10,"",VLOOKUP(A73,Q1.SL!B:F,5,FALSE))</f>
        <v/>
      </c>
      <c r="H73" s="126"/>
      <c r="I73" s="126"/>
      <c r="J73" s="51"/>
      <c r="K73" s="126"/>
      <c r="L73" s="12" t="str">
        <f>IFERROR(IF(C73&gt;Inf.!$I$10,"",I73),"")</f>
        <v/>
      </c>
      <c r="M73" s="8" t="str">
        <f>IFERROR(IF(Inf.!$C$10="Onsight",IF(L73="TOP",10^7+(10-J73)+(3-K73)*10,L73*10^5+(3-K73)*10),IF(L73="TOP",10^7+(3-K73)*10,L73*10^5+(3-K73)*10)),"")</f>
        <v/>
      </c>
      <c r="N73" s="8" t="str">
        <f t="shared" ref="N73:N136" si="5">IFERROR(RANK(M73,M:M,0),"")</f>
        <v/>
      </c>
      <c r="O73" s="8" t="str">
        <f>IFERROR(N73*100+Rec.!I66,"")</f>
        <v/>
      </c>
      <c r="P73" s="8" t="str">
        <f t="shared" ref="P73:P136" si="6">IFERROR(RANK(O73,O:O,1),"")</f>
        <v/>
      </c>
    </row>
    <row r="74" spans="1:16" ht="21.95" customHeight="1">
      <c r="A74" s="8" t="str">
        <f t="shared" ref="A74:A137" si="7">IFERROR(IF(C74&gt;3*ROUNDUP(MAX(C:C)/4,0)-IF(MOD(MAX(C:C),4)=0,0,IF(MOD(MAX(C:C),4)=1,3,IF(MOD(MAX(C:C),4)=2,2,IF(MOD(MAX(C:C),4)=3,1)))),C74-3*ROUNDUP(MAX(C:C)/4,0)+IF(MOD(MAX(C:C),4)=0,0,IF(MOD(MAX(C:C),4)=1,3,IF(MOD(MAX(C:C),4)=2,2,IF(MOD(MAX(C:C),4)=3,1)))),C74+ROUNDUP(MAX(C:C)/4,0)-IF(MOD(MAX(C:C),4)=0,0,IF(MOD(MAX(C:C),4)=1,0,IF(MOD(MAX(C:C),4)=2,0,IF(MOD(MAX(C:C),4)=3,0))))),"")</f>
        <v/>
      </c>
      <c r="B74" s="8" t="str">
        <f t="shared" si="4"/>
        <v/>
      </c>
      <c r="C74" s="20" t="str">
        <f>IF(Rec.!H67&gt;0,COUNT(Rec.!H$2:H67),"")</f>
        <v/>
      </c>
      <c r="D74" s="36" t="str">
        <f>IF(C74&gt;Inf.!$I$10,"",VLOOKUP(A74,Q1.SL!B:F,2,FALSE))</f>
        <v/>
      </c>
      <c r="E74" s="36" t="str">
        <f>IF(C74&gt;Inf.!$I$10,"",VLOOKUP(A74,Q1.SL!B:F,3,FALSE))</f>
        <v/>
      </c>
      <c r="F74" s="20" t="str">
        <f>IF(C74&gt;Inf.!$I$10,"",VLOOKUP(A74,Q1.SL!B:F,4,FALSE))</f>
        <v/>
      </c>
      <c r="G74" s="20" t="str">
        <f>IF(C74&gt;Inf.!$I$10,"",VLOOKUP(A74,Q1.SL!B:F,5,FALSE))</f>
        <v/>
      </c>
      <c r="H74" s="126"/>
      <c r="I74" s="126"/>
      <c r="J74" s="51"/>
      <c r="K74" s="126"/>
      <c r="L74" s="12" t="str">
        <f>IFERROR(IF(C74&gt;Inf.!$I$10,"",I74),"")</f>
        <v/>
      </c>
      <c r="M74" s="8" t="str">
        <f>IFERROR(IF(Inf.!$C$10="Onsight",IF(L74="TOP",10^7+(10-J74)+(3-K74)*10,L74*10^5+(3-K74)*10),IF(L74="TOP",10^7+(3-K74)*10,L74*10^5+(3-K74)*10)),"")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IFERROR(N74*100+Rec.!I67,"")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IF(Rec.!H68&gt;0,COUNT(Rec.!H$2:H68),"")</f>
        <v/>
      </c>
      <c r="D75" s="36" t="str">
        <f>IF(C75&gt;Inf.!$I$10,"",VLOOKUP(A75,Q1.SL!B:F,2,FALSE))</f>
        <v/>
      </c>
      <c r="E75" s="36" t="str">
        <f>IF(C75&gt;Inf.!$I$10,"",VLOOKUP(A75,Q1.SL!B:F,3,FALSE))</f>
        <v/>
      </c>
      <c r="F75" s="20" t="str">
        <f>IF(C75&gt;Inf.!$I$10,"",VLOOKUP(A75,Q1.SL!B:F,4,FALSE))</f>
        <v/>
      </c>
      <c r="G75" s="20" t="str">
        <f>IF(C75&gt;Inf.!$I$10,"",VLOOKUP(A75,Q1.SL!B:F,5,FALSE))</f>
        <v/>
      </c>
      <c r="H75" s="126"/>
      <c r="I75" s="126"/>
      <c r="J75" s="51"/>
      <c r="K75" s="126"/>
      <c r="L75" s="12" t="str">
        <f>IFERROR(IF(C75&gt;Inf.!$I$10,"",I75),"")</f>
        <v/>
      </c>
      <c r="M75" s="8" t="str">
        <f>IFERROR(IF(Inf.!$C$10="Onsight",IF(L75="TOP",10^7+(10-J75)+(3-K75)*10,L75*10^5+(3-K75)*10),IF(L75="TOP",10^7+(3-K75)*10,L75*10^5+(3-K75)*10)),"")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IFERROR(N75*100+Rec.!I68,"")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IF(Rec.!H69&gt;0,COUNT(Rec.!H$2:H69),"")</f>
        <v/>
      </c>
      <c r="D76" s="36" t="str">
        <f>IF(C76&gt;Inf.!$I$10,"",VLOOKUP(A76,Q1.SL!B:F,2,FALSE))</f>
        <v/>
      </c>
      <c r="E76" s="36" t="str">
        <f>IF(C76&gt;Inf.!$I$10,"",VLOOKUP(A76,Q1.SL!B:F,3,FALSE))</f>
        <v/>
      </c>
      <c r="F76" s="20" t="str">
        <f>IF(C76&gt;Inf.!$I$10,"",VLOOKUP(A76,Q1.SL!B:F,4,FALSE))</f>
        <v/>
      </c>
      <c r="G76" s="20" t="str">
        <f>IF(C76&gt;Inf.!$I$10,"",VLOOKUP(A76,Q1.SL!B:F,5,FALSE))</f>
        <v/>
      </c>
      <c r="H76" s="126"/>
      <c r="I76" s="126"/>
      <c r="J76" s="51"/>
      <c r="K76" s="126"/>
      <c r="L76" s="12" t="str">
        <f>IFERROR(IF(C76&gt;Inf.!$I$10,"",I76),"")</f>
        <v/>
      </c>
      <c r="M76" s="8" t="str">
        <f>IFERROR(IF(Inf.!$C$10="Onsight",IF(L76="TOP",10^7+(10-J76)+(3-K76)*10,L76*10^5+(3-K76)*10),IF(L76="TOP",10^7+(3-K76)*10,L76*10^5+(3-K76)*10)),"")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IFERROR(N76*100+Rec.!I69,"")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IF(Rec.!H70&gt;0,COUNT(Rec.!H$2:H70),"")</f>
        <v/>
      </c>
      <c r="D77" s="36" t="str">
        <f>IF(C77&gt;Inf.!$I$10,"",VLOOKUP(A77,Q1.SL!B:F,2,FALSE))</f>
        <v/>
      </c>
      <c r="E77" s="36" t="str">
        <f>IF(C77&gt;Inf.!$I$10,"",VLOOKUP(A77,Q1.SL!B:F,3,FALSE))</f>
        <v/>
      </c>
      <c r="F77" s="20" t="str">
        <f>IF(C77&gt;Inf.!$I$10,"",VLOOKUP(A77,Q1.SL!B:F,4,FALSE))</f>
        <v/>
      </c>
      <c r="G77" s="20" t="str">
        <f>IF(C77&gt;Inf.!$I$10,"",VLOOKUP(A77,Q1.SL!B:F,5,FALSE))</f>
        <v/>
      </c>
      <c r="H77" s="126"/>
      <c r="I77" s="126"/>
      <c r="J77" s="51"/>
      <c r="K77" s="126"/>
      <c r="L77" s="12" t="str">
        <f>IFERROR(IF(C77&gt;Inf.!$I$10,"",I77),"")</f>
        <v/>
      </c>
      <c r="M77" s="8" t="str">
        <f>IFERROR(IF(Inf.!$C$10="Onsight",IF(L77="TOP",10^7+(10-J77)+(3-K77)*10,L77*10^5+(3-K77)*10),IF(L77="TOP",10^7+(3-K77)*10,L77*10^5+(3-K77)*10)),"")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IFERROR(N77*100+Rec.!I70,"")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IF(Rec.!H71&gt;0,COUNT(Rec.!H$2:H71),"")</f>
        <v/>
      </c>
      <c r="D78" s="36" t="str">
        <f>IF(C78&gt;Inf.!$I$10,"",VLOOKUP(A78,Q1.SL!B:F,2,FALSE))</f>
        <v/>
      </c>
      <c r="E78" s="36" t="str">
        <f>IF(C78&gt;Inf.!$I$10,"",VLOOKUP(A78,Q1.SL!B:F,3,FALSE))</f>
        <v/>
      </c>
      <c r="F78" s="20" t="str">
        <f>IF(C78&gt;Inf.!$I$10,"",VLOOKUP(A78,Q1.SL!B:F,4,FALSE))</f>
        <v/>
      </c>
      <c r="G78" s="20" t="str">
        <f>IF(C78&gt;Inf.!$I$10,"",VLOOKUP(A78,Q1.SL!B:F,5,FALSE))</f>
        <v/>
      </c>
      <c r="H78" s="126"/>
      <c r="I78" s="126"/>
      <c r="J78" s="51"/>
      <c r="K78" s="126"/>
      <c r="L78" s="12" t="str">
        <f>IFERROR(IF(C78&gt;Inf.!$I$10,"",I78),"")</f>
        <v/>
      </c>
      <c r="M78" s="8" t="str">
        <f>IFERROR(IF(Inf.!$C$10="Onsight",IF(L78="TOP",10^7+(10-J78)+(3-K78)*10,L78*10^5+(3-K78)*10),IF(L78="TOP",10^7+(3-K78)*10,L78*10^5+(3-K78)*10)),"")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IFERROR(N78*100+Rec.!I71,"")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IF(Rec.!H72&gt;0,COUNT(Rec.!H$2:H72),"")</f>
        <v/>
      </c>
      <c r="D79" s="36" t="str">
        <f>IF(C79&gt;Inf.!$I$10,"",VLOOKUP(A79,Q1.SL!B:F,2,FALSE))</f>
        <v/>
      </c>
      <c r="E79" s="36" t="str">
        <f>IF(C79&gt;Inf.!$I$10,"",VLOOKUP(A79,Q1.SL!B:F,3,FALSE))</f>
        <v/>
      </c>
      <c r="F79" s="20" t="str">
        <f>IF(C79&gt;Inf.!$I$10,"",VLOOKUP(A79,Q1.SL!B:F,4,FALSE))</f>
        <v/>
      </c>
      <c r="G79" s="20" t="str">
        <f>IF(C79&gt;Inf.!$I$10,"",VLOOKUP(A79,Q1.SL!B:F,5,FALSE))</f>
        <v/>
      </c>
      <c r="H79" s="126"/>
      <c r="I79" s="126"/>
      <c r="J79" s="51"/>
      <c r="K79" s="126"/>
      <c r="L79" s="12" t="str">
        <f>IFERROR(IF(C79&gt;Inf.!$I$10,"",I79),"")</f>
        <v/>
      </c>
      <c r="M79" s="8" t="str">
        <f>IFERROR(IF(Inf.!$C$10="Onsight",IF(L79="TOP",10^7+(10-J79)+(3-K79)*10,L79*10^5+(3-K79)*10),IF(L79="TOP",10^7+(3-K79)*10,L79*10^5+(3-K79)*10)),"")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IFERROR(N79*100+Rec.!I72,"")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IF(Rec.!H73&gt;0,COUNT(Rec.!H$2:H73),"")</f>
        <v/>
      </c>
      <c r="D80" s="36" t="str">
        <f>IF(C80&gt;Inf.!$I$10,"",VLOOKUP(A80,Q1.SL!B:F,2,FALSE))</f>
        <v/>
      </c>
      <c r="E80" s="36" t="str">
        <f>IF(C80&gt;Inf.!$I$10,"",VLOOKUP(A80,Q1.SL!B:F,3,FALSE))</f>
        <v/>
      </c>
      <c r="F80" s="20" t="str">
        <f>IF(C80&gt;Inf.!$I$10,"",VLOOKUP(A80,Q1.SL!B:F,4,FALSE))</f>
        <v/>
      </c>
      <c r="G80" s="20" t="str">
        <f>IF(C80&gt;Inf.!$I$10,"",VLOOKUP(A80,Q1.SL!B:F,5,FALSE))</f>
        <v/>
      </c>
      <c r="H80" s="126"/>
      <c r="I80" s="126"/>
      <c r="J80" s="51"/>
      <c r="K80" s="126"/>
      <c r="L80" s="12" t="str">
        <f>IFERROR(IF(C80&gt;Inf.!$I$10,"",I80),"")</f>
        <v/>
      </c>
      <c r="M80" s="8" t="str">
        <f>IFERROR(IF(Inf.!$C$10="Onsight",IF(L80="TOP",10^7+(10-J80)+(3-K80)*10,L80*10^5+(3-K80)*10),IF(L80="TOP",10^7+(3-K80)*10,L80*10^5+(3-K80)*10)),"")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IFERROR(N80*100+Rec.!I73,"")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IF(Rec.!H74&gt;0,COUNT(Rec.!H$2:H74),"")</f>
        <v/>
      </c>
      <c r="D81" s="36" t="str">
        <f>IF(C81&gt;Inf.!$I$10,"",VLOOKUP(A81,Q1.SL!B:F,2,FALSE))</f>
        <v/>
      </c>
      <c r="E81" s="36" t="str">
        <f>IF(C81&gt;Inf.!$I$10,"",VLOOKUP(A81,Q1.SL!B:F,3,FALSE))</f>
        <v/>
      </c>
      <c r="F81" s="20" t="str">
        <f>IF(C81&gt;Inf.!$I$10,"",VLOOKUP(A81,Q1.SL!B:F,4,FALSE))</f>
        <v/>
      </c>
      <c r="G81" s="20" t="str">
        <f>IF(C81&gt;Inf.!$I$10,"",VLOOKUP(A81,Q1.SL!B:F,5,FALSE))</f>
        <v/>
      </c>
      <c r="H81" s="126"/>
      <c r="I81" s="126"/>
      <c r="J81" s="51"/>
      <c r="K81" s="126"/>
      <c r="L81" s="12" t="str">
        <f>IFERROR(IF(C81&gt;Inf.!$I$10,"",I81),"")</f>
        <v/>
      </c>
      <c r="M81" s="8" t="str">
        <f>IFERROR(IF(Inf.!$C$10="Onsight",IF(L81="TOP",10^7+(10-J81)+(3-K81)*10,L81*10^5+(3-K81)*10),IF(L81="TOP",10^7+(3-K81)*10,L81*10^5+(3-K81)*10)),"")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IFERROR(N81*100+Rec.!I74,"")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IF(Rec.!H75&gt;0,COUNT(Rec.!H$2:H75),"")</f>
        <v/>
      </c>
      <c r="D82" s="36" t="str">
        <f>IF(C82&gt;Inf.!$I$10,"",VLOOKUP(A82,Q1.SL!B:F,2,FALSE))</f>
        <v/>
      </c>
      <c r="E82" s="36" t="str">
        <f>IF(C82&gt;Inf.!$I$10,"",VLOOKUP(A82,Q1.SL!B:F,3,FALSE))</f>
        <v/>
      </c>
      <c r="F82" s="20" t="str">
        <f>IF(C82&gt;Inf.!$I$10,"",VLOOKUP(A82,Q1.SL!B:F,4,FALSE))</f>
        <v/>
      </c>
      <c r="G82" s="20" t="str">
        <f>IF(C82&gt;Inf.!$I$10,"",VLOOKUP(A82,Q1.SL!B:F,5,FALSE))</f>
        <v/>
      </c>
      <c r="H82" s="126"/>
      <c r="I82" s="126"/>
      <c r="J82" s="51"/>
      <c r="K82" s="126"/>
      <c r="L82" s="12" t="str">
        <f>IFERROR(IF(C82&gt;Inf.!$I$10,"",I82),"")</f>
        <v/>
      </c>
      <c r="M82" s="8" t="str">
        <f>IFERROR(IF(Inf.!$C$10="Onsight",IF(L82="TOP",10^7+(10-J82)+(3-K82)*10,L82*10^5+(3-K82)*10),IF(L82="TOP",10^7+(3-K82)*10,L82*10^5+(3-K82)*10)),"")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IFERROR(N82*100+Rec.!I75,"")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IF(Rec.!H76&gt;0,COUNT(Rec.!H$2:H76),"")</f>
        <v/>
      </c>
      <c r="D83" s="36" t="str">
        <f>IF(C83&gt;Inf.!$I$10,"",VLOOKUP(A83,Q1.SL!B:F,2,FALSE))</f>
        <v/>
      </c>
      <c r="E83" s="36" t="str">
        <f>IF(C83&gt;Inf.!$I$10,"",VLOOKUP(A83,Q1.SL!B:F,3,FALSE))</f>
        <v/>
      </c>
      <c r="F83" s="20" t="str">
        <f>IF(C83&gt;Inf.!$I$10,"",VLOOKUP(A83,Q1.SL!B:F,4,FALSE))</f>
        <v/>
      </c>
      <c r="G83" s="20" t="str">
        <f>IF(C83&gt;Inf.!$I$10,"",VLOOKUP(A83,Q1.SL!B:F,5,FALSE))</f>
        <v/>
      </c>
      <c r="H83" s="126"/>
      <c r="I83" s="126"/>
      <c r="J83" s="51"/>
      <c r="K83" s="126"/>
      <c r="L83" s="12" t="str">
        <f>IFERROR(IF(C83&gt;Inf.!$I$10,"",I83),"")</f>
        <v/>
      </c>
      <c r="M83" s="8" t="str">
        <f>IFERROR(IF(Inf.!$C$10="Onsight",IF(L83="TOP",10^7+(10-J83)+(3-K83)*10,L83*10^5+(3-K83)*10),IF(L83="TOP",10^7+(3-K83)*10,L83*10^5+(3-K83)*10)),"")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IFERROR(N83*100+Rec.!I76,"")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IF(Rec.!H77&gt;0,COUNT(Rec.!H$2:H77),"")</f>
        <v/>
      </c>
      <c r="D84" s="36" t="str">
        <f>IF(C84&gt;Inf.!$I$10,"",VLOOKUP(A84,Q1.SL!B:F,2,FALSE))</f>
        <v/>
      </c>
      <c r="E84" s="36" t="str">
        <f>IF(C84&gt;Inf.!$I$10,"",VLOOKUP(A84,Q1.SL!B:F,3,FALSE))</f>
        <v/>
      </c>
      <c r="F84" s="20" t="str">
        <f>IF(C84&gt;Inf.!$I$10,"",VLOOKUP(A84,Q1.SL!B:F,4,FALSE))</f>
        <v/>
      </c>
      <c r="G84" s="20" t="str">
        <f>IF(C84&gt;Inf.!$I$10,"",VLOOKUP(A84,Q1.SL!B:F,5,FALSE))</f>
        <v/>
      </c>
      <c r="H84" s="126"/>
      <c r="I84" s="126"/>
      <c r="J84" s="51"/>
      <c r="K84" s="126"/>
      <c r="L84" s="12" t="str">
        <f>IFERROR(IF(C84&gt;Inf.!$I$10,"",I84),"")</f>
        <v/>
      </c>
      <c r="M84" s="8" t="str">
        <f>IFERROR(IF(Inf.!$C$10="Onsight",IF(L84="TOP",10^7+(10-J84)+(3-K84)*10,L84*10^5+(3-K84)*10),IF(L84="TOP",10^7+(3-K84)*10,L84*10^5+(3-K84)*10)),"")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IFERROR(N84*100+Rec.!I77,"")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IF(Rec.!H78&gt;0,COUNT(Rec.!H$2:H78),"")</f>
        <v/>
      </c>
      <c r="D85" s="36" t="str">
        <f>IF(C85&gt;Inf.!$I$10,"",VLOOKUP(A85,Q1.SL!B:F,2,FALSE))</f>
        <v/>
      </c>
      <c r="E85" s="36" t="str">
        <f>IF(C85&gt;Inf.!$I$10,"",VLOOKUP(A85,Q1.SL!B:F,3,FALSE))</f>
        <v/>
      </c>
      <c r="F85" s="20" t="str">
        <f>IF(C85&gt;Inf.!$I$10,"",VLOOKUP(A85,Q1.SL!B:F,4,FALSE))</f>
        <v/>
      </c>
      <c r="G85" s="20" t="str">
        <f>IF(C85&gt;Inf.!$I$10,"",VLOOKUP(A85,Q1.SL!B:F,5,FALSE))</f>
        <v/>
      </c>
      <c r="H85" s="126"/>
      <c r="I85" s="126"/>
      <c r="J85" s="51"/>
      <c r="K85" s="126"/>
      <c r="L85" s="12" t="str">
        <f>IFERROR(IF(C85&gt;Inf.!$I$10,"",I85),"")</f>
        <v/>
      </c>
      <c r="M85" s="8" t="str">
        <f>IFERROR(IF(Inf.!$C$10="Onsight",IF(L85="TOP",10^7+(10-J85)+(3-K85)*10,L85*10^5+(3-K85)*10),IF(L85="TOP",10^7+(3-K85)*10,L85*10^5+(3-K85)*10)),"")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IFERROR(N85*100+Rec.!I78,"")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IF(Rec.!H79&gt;0,COUNT(Rec.!H$2:H79),"")</f>
        <v/>
      </c>
      <c r="D86" s="36" t="str">
        <f>IF(C86&gt;Inf.!$I$10,"",VLOOKUP(A86,Q1.SL!B:F,2,FALSE))</f>
        <v/>
      </c>
      <c r="E86" s="36" t="str">
        <f>IF(C86&gt;Inf.!$I$10,"",VLOOKUP(A86,Q1.SL!B:F,3,FALSE))</f>
        <v/>
      </c>
      <c r="F86" s="20" t="str">
        <f>IF(C86&gt;Inf.!$I$10,"",VLOOKUP(A86,Q1.SL!B:F,4,FALSE))</f>
        <v/>
      </c>
      <c r="G86" s="20" t="str">
        <f>IF(C86&gt;Inf.!$I$10,"",VLOOKUP(A86,Q1.SL!B:F,5,FALSE))</f>
        <v/>
      </c>
      <c r="H86" s="126"/>
      <c r="I86" s="126"/>
      <c r="J86" s="51"/>
      <c r="K86" s="126"/>
      <c r="L86" s="12" t="str">
        <f>IFERROR(IF(C86&gt;Inf.!$I$10,"",I86),"")</f>
        <v/>
      </c>
      <c r="M86" s="8" t="str">
        <f>IFERROR(IF(Inf.!$C$10="Onsight",IF(L86="TOP",10^7+(10-J86)+(3-K86)*10,L86*10^5+(3-K86)*10),IF(L86="TOP",10^7+(3-K86)*10,L86*10^5+(3-K86)*10)),"")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IFERROR(N86*100+Rec.!I79,"")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IF(Rec.!H80&gt;0,COUNT(Rec.!H$2:H80),"")</f>
        <v/>
      </c>
      <c r="D87" s="36" t="str">
        <f>IF(C87&gt;Inf.!$I$10,"",VLOOKUP(A87,Q1.SL!B:F,2,FALSE))</f>
        <v/>
      </c>
      <c r="E87" s="36" t="str">
        <f>IF(C87&gt;Inf.!$I$10,"",VLOOKUP(A87,Q1.SL!B:F,3,FALSE))</f>
        <v/>
      </c>
      <c r="F87" s="20" t="str">
        <f>IF(C87&gt;Inf.!$I$10,"",VLOOKUP(A87,Q1.SL!B:F,4,FALSE))</f>
        <v/>
      </c>
      <c r="G87" s="20" t="str">
        <f>IF(C87&gt;Inf.!$I$10,"",VLOOKUP(A87,Q1.SL!B:F,5,FALSE))</f>
        <v/>
      </c>
      <c r="H87" s="126"/>
      <c r="I87" s="126"/>
      <c r="J87" s="51"/>
      <c r="K87" s="126"/>
      <c r="L87" s="12" t="str">
        <f>IFERROR(IF(C87&gt;Inf.!$I$10,"",I87),"")</f>
        <v/>
      </c>
      <c r="M87" s="8" t="str">
        <f>IFERROR(IF(Inf.!$C$10="Onsight",IF(L87="TOP",10^7+(10-J87)+(3-K87)*10,L87*10^5+(3-K87)*10),IF(L87="TOP",10^7+(3-K87)*10,L87*10^5+(3-K87)*10)),"")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IFERROR(N87*100+Rec.!I80,"")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IF(Rec.!H81&gt;0,COUNT(Rec.!H$2:H81),"")</f>
        <v/>
      </c>
      <c r="D88" s="36" t="str">
        <f>IF(C88&gt;Inf.!$I$10,"",VLOOKUP(A88,Q1.SL!B:F,2,FALSE))</f>
        <v/>
      </c>
      <c r="E88" s="36" t="str">
        <f>IF(C88&gt;Inf.!$I$10,"",VLOOKUP(A88,Q1.SL!B:F,3,FALSE))</f>
        <v/>
      </c>
      <c r="F88" s="20" t="str">
        <f>IF(C88&gt;Inf.!$I$10,"",VLOOKUP(A88,Q1.SL!B:F,4,FALSE))</f>
        <v/>
      </c>
      <c r="G88" s="20" t="str">
        <f>IF(C88&gt;Inf.!$I$10,"",VLOOKUP(A88,Q1.SL!B:F,5,FALSE))</f>
        <v/>
      </c>
      <c r="H88" s="126"/>
      <c r="I88" s="126"/>
      <c r="J88" s="51"/>
      <c r="K88" s="126"/>
      <c r="L88" s="12" t="str">
        <f>IFERROR(IF(C88&gt;Inf.!$I$10,"",I88),"")</f>
        <v/>
      </c>
      <c r="M88" s="8" t="str">
        <f>IFERROR(IF(Inf.!$C$10="Onsight",IF(L88="TOP",10^7+(10-J88)+(3-K88)*10,L88*10^5+(3-K88)*10),IF(L88="TOP",10^7+(3-K88)*10,L88*10^5+(3-K88)*10)),"")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IFERROR(N88*100+Rec.!I81,"")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IF(Rec.!H82&gt;0,COUNT(Rec.!H$2:H82),"")</f>
        <v/>
      </c>
      <c r="D89" s="36" t="str">
        <f>IF(C89&gt;Inf.!$I$10,"",VLOOKUP(A89,Q1.SL!B:F,2,FALSE))</f>
        <v/>
      </c>
      <c r="E89" s="36" t="str">
        <f>IF(C89&gt;Inf.!$I$10,"",VLOOKUP(A89,Q1.SL!B:F,3,FALSE))</f>
        <v/>
      </c>
      <c r="F89" s="20" t="str">
        <f>IF(C89&gt;Inf.!$I$10,"",VLOOKUP(A89,Q1.SL!B:F,4,FALSE))</f>
        <v/>
      </c>
      <c r="G89" s="20" t="str">
        <f>IF(C89&gt;Inf.!$I$10,"",VLOOKUP(A89,Q1.SL!B:F,5,FALSE))</f>
        <v/>
      </c>
      <c r="H89" s="126"/>
      <c r="I89" s="126"/>
      <c r="J89" s="51"/>
      <c r="K89" s="126"/>
      <c r="L89" s="12" t="str">
        <f>IFERROR(IF(C89&gt;Inf.!$I$10,"",I89),"")</f>
        <v/>
      </c>
      <c r="M89" s="8" t="str">
        <f>IFERROR(IF(Inf.!$C$10="Onsight",IF(L89="TOP",10^7+(10-J89)+(3-K89)*10,L89*10^5+(3-K89)*10),IF(L89="TOP",10^7+(3-K89)*10,L89*10^5+(3-K89)*10)),"")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IFERROR(N89*100+Rec.!I82,"")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IF(Rec.!H83&gt;0,COUNT(Rec.!H$2:H83),"")</f>
        <v/>
      </c>
      <c r="D90" s="36" t="str">
        <f>IF(C90&gt;Inf.!$I$10,"",VLOOKUP(A90,Q1.SL!B:F,2,FALSE))</f>
        <v/>
      </c>
      <c r="E90" s="36" t="str">
        <f>IF(C90&gt;Inf.!$I$10,"",VLOOKUP(A90,Q1.SL!B:F,3,FALSE))</f>
        <v/>
      </c>
      <c r="F90" s="20" t="str">
        <f>IF(C90&gt;Inf.!$I$10,"",VLOOKUP(A90,Q1.SL!B:F,4,FALSE))</f>
        <v/>
      </c>
      <c r="G90" s="20" t="str">
        <f>IF(C90&gt;Inf.!$I$10,"",VLOOKUP(A90,Q1.SL!B:F,5,FALSE))</f>
        <v/>
      </c>
      <c r="H90" s="126"/>
      <c r="I90" s="126"/>
      <c r="J90" s="51"/>
      <c r="K90" s="126"/>
      <c r="L90" s="12" t="str">
        <f>IFERROR(IF(C90&gt;Inf.!$I$10,"",I90),"")</f>
        <v/>
      </c>
      <c r="M90" s="8" t="str">
        <f>IFERROR(IF(Inf.!$C$10="Onsight",IF(L90="TOP",10^7+(10-J90)+(3-K90)*10,L90*10^5+(3-K90)*10),IF(L90="TOP",10^7+(3-K90)*10,L90*10^5+(3-K90)*10)),"")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IFERROR(N90*100+Rec.!I83,"")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IF(Rec.!H84&gt;0,COUNT(Rec.!H$2:H84),"")</f>
        <v/>
      </c>
      <c r="D91" s="36" t="str">
        <f>IF(C91&gt;Inf.!$I$10,"",VLOOKUP(A91,Q1.SL!B:F,2,FALSE))</f>
        <v/>
      </c>
      <c r="E91" s="36" t="str">
        <f>IF(C91&gt;Inf.!$I$10,"",VLOOKUP(A91,Q1.SL!B:F,3,FALSE))</f>
        <v/>
      </c>
      <c r="F91" s="20" t="str">
        <f>IF(C91&gt;Inf.!$I$10,"",VLOOKUP(A91,Q1.SL!B:F,4,FALSE))</f>
        <v/>
      </c>
      <c r="G91" s="20" t="str">
        <f>IF(C91&gt;Inf.!$I$10,"",VLOOKUP(A91,Q1.SL!B:F,5,FALSE))</f>
        <v/>
      </c>
      <c r="H91" s="126"/>
      <c r="I91" s="126"/>
      <c r="J91" s="51"/>
      <c r="K91" s="126"/>
      <c r="L91" s="12" t="str">
        <f>IFERROR(IF(C91&gt;Inf.!$I$10,"",I91),"")</f>
        <v/>
      </c>
      <c r="M91" s="8" t="str">
        <f>IFERROR(IF(Inf.!$C$10="Onsight",IF(L91="TOP",10^7+(10-J91)+(3-K91)*10,L91*10^5+(3-K91)*10),IF(L91="TOP",10^7+(3-K91)*10,L91*10^5+(3-K91)*10)),"")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IFERROR(N91*100+Rec.!I84,"")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IF(Rec.!H85&gt;0,COUNT(Rec.!H$2:H85),"")</f>
        <v/>
      </c>
      <c r="D92" s="36" t="str">
        <f>IF(C92&gt;Inf.!$I$10,"",VLOOKUP(A92,Q1.SL!B:F,2,FALSE))</f>
        <v/>
      </c>
      <c r="E92" s="36" t="str">
        <f>IF(C92&gt;Inf.!$I$10,"",VLOOKUP(A92,Q1.SL!B:F,3,FALSE))</f>
        <v/>
      </c>
      <c r="F92" s="20" t="str">
        <f>IF(C92&gt;Inf.!$I$10,"",VLOOKUP(A92,Q1.SL!B:F,4,FALSE))</f>
        <v/>
      </c>
      <c r="G92" s="20" t="str">
        <f>IF(C92&gt;Inf.!$I$10,"",VLOOKUP(A92,Q1.SL!B:F,5,FALSE))</f>
        <v/>
      </c>
      <c r="H92" s="126"/>
      <c r="I92" s="126"/>
      <c r="J92" s="51"/>
      <c r="K92" s="126"/>
      <c r="L92" s="12" t="str">
        <f>IFERROR(IF(C92&gt;Inf.!$I$10,"",I92),"")</f>
        <v/>
      </c>
      <c r="M92" s="8" t="str">
        <f>IFERROR(IF(Inf.!$C$10="Onsight",IF(L92="TOP",10^7+(10-J92)+(3-K92)*10,L92*10^5+(3-K92)*10),IF(L92="TOP",10^7+(3-K92)*10,L92*10^5+(3-K92)*10)),"")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IFERROR(N92*100+Rec.!I85,"")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IF(Rec.!H86&gt;0,COUNT(Rec.!H$2:H86),"")</f>
        <v/>
      </c>
      <c r="D93" s="36" t="str">
        <f>IF(C93&gt;Inf.!$I$10,"",VLOOKUP(A93,Q1.SL!B:F,2,FALSE))</f>
        <v/>
      </c>
      <c r="E93" s="36" t="str">
        <f>IF(C93&gt;Inf.!$I$10,"",VLOOKUP(A93,Q1.SL!B:F,3,FALSE))</f>
        <v/>
      </c>
      <c r="F93" s="20" t="str">
        <f>IF(C93&gt;Inf.!$I$10,"",VLOOKUP(A93,Q1.SL!B:F,4,FALSE))</f>
        <v/>
      </c>
      <c r="G93" s="20" t="str">
        <f>IF(C93&gt;Inf.!$I$10,"",VLOOKUP(A93,Q1.SL!B:F,5,FALSE))</f>
        <v/>
      </c>
      <c r="H93" s="126"/>
      <c r="I93" s="126"/>
      <c r="J93" s="51"/>
      <c r="K93" s="126"/>
      <c r="L93" s="12" t="str">
        <f>IFERROR(IF(C93&gt;Inf.!$I$10,"",I93),"")</f>
        <v/>
      </c>
      <c r="M93" s="8" t="str">
        <f>IFERROR(IF(Inf.!$C$10="Onsight",IF(L93="TOP",10^7+(10-J93)+(3-K93)*10,L93*10^5+(3-K93)*10),IF(L93="TOP",10^7+(3-K93)*10,L93*10^5+(3-K93)*10)),"")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IFERROR(N93*100+Rec.!I86,"")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IF(Rec.!H87&gt;0,COUNT(Rec.!H$2:H87),"")</f>
        <v/>
      </c>
      <c r="D94" s="36" t="str">
        <f>IF(C94&gt;Inf.!$I$10,"",VLOOKUP(A94,Q1.SL!B:F,2,FALSE))</f>
        <v/>
      </c>
      <c r="E94" s="36" t="str">
        <f>IF(C94&gt;Inf.!$I$10,"",VLOOKUP(A94,Q1.SL!B:F,3,FALSE))</f>
        <v/>
      </c>
      <c r="F94" s="20" t="str">
        <f>IF(C94&gt;Inf.!$I$10,"",VLOOKUP(A94,Q1.SL!B:F,4,FALSE))</f>
        <v/>
      </c>
      <c r="G94" s="20" t="str">
        <f>IF(C94&gt;Inf.!$I$10,"",VLOOKUP(A94,Q1.SL!B:F,5,FALSE))</f>
        <v/>
      </c>
      <c r="H94" s="126"/>
      <c r="I94" s="126"/>
      <c r="J94" s="51"/>
      <c r="K94" s="126"/>
      <c r="L94" s="12" t="str">
        <f>IFERROR(IF(C94&gt;Inf.!$I$10,"",I94),"")</f>
        <v/>
      </c>
      <c r="M94" s="8" t="str">
        <f>IFERROR(IF(Inf.!$C$10="Onsight",IF(L94="TOP",10^7+(10-J94)+(3-K94)*10,L94*10^5+(3-K94)*10),IF(L94="TOP",10^7+(3-K94)*10,L94*10^5+(3-K94)*10)),"")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IFERROR(N94*100+Rec.!I87,"")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IF(Rec.!H88&gt;0,COUNT(Rec.!H$2:H88),"")</f>
        <v/>
      </c>
      <c r="D95" s="36" t="str">
        <f>IF(C95&gt;Inf.!$I$10,"",VLOOKUP(A95,Q1.SL!B:F,2,FALSE))</f>
        <v/>
      </c>
      <c r="E95" s="36" t="str">
        <f>IF(C95&gt;Inf.!$I$10,"",VLOOKUP(A95,Q1.SL!B:F,3,FALSE))</f>
        <v/>
      </c>
      <c r="F95" s="20" t="str">
        <f>IF(C95&gt;Inf.!$I$10,"",VLOOKUP(A95,Q1.SL!B:F,4,FALSE))</f>
        <v/>
      </c>
      <c r="G95" s="20" t="str">
        <f>IF(C95&gt;Inf.!$I$10,"",VLOOKUP(A95,Q1.SL!B:F,5,FALSE))</f>
        <v/>
      </c>
      <c r="H95" s="126"/>
      <c r="I95" s="126"/>
      <c r="J95" s="51"/>
      <c r="K95" s="126"/>
      <c r="L95" s="12" t="str">
        <f>IFERROR(IF(C95&gt;Inf.!$I$10,"",I95),"")</f>
        <v/>
      </c>
      <c r="M95" s="8" t="str">
        <f>IFERROR(IF(Inf.!$C$10="Onsight",IF(L95="TOP",10^7+(10-J95)+(3-K95)*10,L95*10^5+(3-K95)*10),IF(L95="TOP",10^7+(3-K95)*10,L95*10^5+(3-K95)*10)),"")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IFERROR(N95*100+Rec.!I88,"")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IF(Rec.!H89&gt;0,COUNT(Rec.!H$2:H89),"")</f>
        <v/>
      </c>
      <c r="D96" s="36" t="str">
        <f>IF(C96&gt;Inf.!$I$10,"",VLOOKUP(A96,Q1.SL!B:F,2,FALSE))</f>
        <v/>
      </c>
      <c r="E96" s="36" t="str">
        <f>IF(C96&gt;Inf.!$I$10,"",VLOOKUP(A96,Q1.SL!B:F,3,FALSE))</f>
        <v/>
      </c>
      <c r="F96" s="20" t="str">
        <f>IF(C96&gt;Inf.!$I$10,"",VLOOKUP(A96,Q1.SL!B:F,4,FALSE))</f>
        <v/>
      </c>
      <c r="G96" s="20" t="str">
        <f>IF(C96&gt;Inf.!$I$10,"",VLOOKUP(A96,Q1.SL!B:F,5,FALSE))</f>
        <v/>
      </c>
      <c r="H96" s="126"/>
      <c r="I96" s="126"/>
      <c r="J96" s="51"/>
      <c r="K96" s="126"/>
      <c r="L96" s="12" t="str">
        <f>IFERROR(IF(C96&gt;Inf.!$I$10,"",I96),"")</f>
        <v/>
      </c>
      <c r="M96" s="8" t="str">
        <f>IFERROR(IF(Inf.!$C$10="Onsight",IF(L96="TOP",10^7+(10-J96)+(3-K96)*10,L96*10^5+(3-K96)*10),IF(L96="TOP",10^7+(3-K96)*10,L96*10^5+(3-K96)*10)),"")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IFERROR(N96*100+Rec.!I89,"")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IF(Rec.!H90&gt;0,COUNT(Rec.!H$2:H90),"")</f>
        <v/>
      </c>
      <c r="D97" s="36" t="str">
        <f>IF(C97&gt;Inf.!$I$10,"",VLOOKUP(A97,Q1.SL!B:F,2,FALSE))</f>
        <v/>
      </c>
      <c r="E97" s="36" t="str">
        <f>IF(C97&gt;Inf.!$I$10,"",VLOOKUP(A97,Q1.SL!B:F,3,FALSE))</f>
        <v/>
      </c>
      <c r="F97" s="20" t="str">
        <f>IF(C97&gt;Inf.!$I$10,"",VLOOKUP(A97,Q1.SL!B:F,4,FALSE))</f>
        <v/>
      </c>
      <c r="G97" s="20" t="str">
        <f>IF(C97&gt;Inf.!$I$10,"",VLOOKUP(A97,Q1.SL!B:F,5,FALSE))</f>
        <v/>
      </c>
      <c r="H97" s="126"/>
      <c r="I97" s="126"/>
      <c r="J97" s="51"/>
      <c r="K97" s="126"/>
      <c r="L97" s="12" t="str">
        <f>IFERROR(IF(C97&gt;Inf.!$I$10,"",I97),"")</f>
        <v/>
      </c>
      <c r="M97" s="8" t="str">
        <f>IFERROR(IF(Inf.!$C$10="Onsight",IF(L97="TOP",10^7+(10-J97)+(3-K97)*10,L97*10^5+(3-K97)*10),IF(L97="TOP",10^7+(3-K97)*10,L97*10^5+(3-K97)*10)),"")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IFERROR(N97*100+Rec.!I90,"")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IF(Rec.!H91&gt;0,COUNT(Rec.!H$2:H91),"")</f>
        <v/>
      </c>
      <c r="D98" s="36" t="str">
        <f>IF(C98&gt;Inf.!$I$10,"",VLOOKUP(A98,Q1.SL!B:F,2,FALSE))</f>
        <v/>
      </c>
      <c r="E98" s="36" t="str">
        <f>IF(C98&gt;Inf.!$I$10,"",VLOOKUP(A98,Q1.SL!B:F,3,FALSE))</f>
        <v/>
      </c>
      <c r="F98" s="20" t="str">
        <f>IF(C98&gt;Inf.!$I$10,"",VLOOKUP(A98,Q1.SL!B:F,4,FALSE))</f>
        <v/>
      </c>
      <c r="G98" s="20" t="str">
        <f>IF(C98&gt;Inf.!$I$10,"",VLOOKUP(A98,Q1.SL!B:F,5,FALSE))</f>
        <v/>
      </c>
      <c r="H98" s="126"/>
      <c r="I98" s="126"/>
      <c r="J98" s="51"/>
      <c r="K98" s="126"/>
      <c r="L98" s="12" t="str">
        <f>IFERROR(IF(C98&gt;Inf.!$I$10,"",I98),"")</f>
        <v/>
      </c>
      <c r="M98" s="8" t="str">
        <f>IFERROR(IF(Inf.!$C$10="Onsight",IF(L98="TOP",10^7+(10-J98)+(3-K98)*10,L98*10^5+(3-K98)*10),IF(L98="TOP",10^7+(3-K98)*10,L98*10^5+(3-K98)*10)),"")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IFERROR(N98*100+Rec.!I91,"")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IF(Rec.!H92&gt;0,COUNT(Rec.!H$2:H92),"")</f>
        <v/>
      </c>
      <c r="D99" s="36" t="str">
        <f>IF(C99&gt;Inf.!$I$10,"",VLOOKUP(A99,Q1.SL!B:F,2,FALSE))</f>
        <v/>
      </c>
      <c r="E99" s="36" t="str">
        <f>IF(C99&gt;Inf.!$I$10,"",VLOOKUP(A99,Q1.SL!B:F,3,FALSE))</f>
        <v/>
      </c>
      <c r="F99" s="20" t="str">
        <f>IF(C99&gt;Inf.!$I$10,"",VLOOKUP(A99,Q1.SL!B:F,4,FALSE))</f>
        <v/>
      </c>
      <c r="G99" s="20" t="str">
        <f>IF(C99&gt;Inf.!$I$10,"",VLOOKUP(A99,Q1.SL!B:F,5,FALSE))</f>
        <v/>
      </c>
      <c r="H99" s="126"/>
      <c r="I99" s="126"/>
      <c r="J99" s="51"/>
      <c r="K99" s="126"/>
      <c r="L99" s="12" t="str">
        <f>IFERROR(IF(C99&gt;Inf.!$I$10,"",I99),"")</f>
        <v/>
      </c>
      <c r="M99" s="8" t="str">
        <f>IFERROR(IF(Inf.!$C$10="Onsight",IF(L99="TOP",10^7+(10-J99)+(3-K99)*10,L99*10^5+(3-K99)*10),IF(L99="TOP",10^7+(3-K99)*10,L99*10^5+(3-K99)*10)),"")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IFERROR(N99*100+Rec.!I92,"")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IF(Rec.!H93&gt;0,COUNT(Rec.!H$2:H93),"")</f>
        <v/>
      </c>
      <c r="D100" s="36" t="str">
        <f>IF(C100&gt;Inf.!$I$10,"",VLOOKUP(A100,Q1.SL!B:F,2,FALSE))</f>
        <v/>
      </c>
      <c r="E100" s="36" t="str">
        <f>IF(C100&gt;Inf.!$I$10,"",VLOOKUP(A100,Q1.SL!B:F,3,FALSE))</f>
        <v/>
      </c>
      <c r="F100" s="20" t="str">
        <f>IF(C100&gt;Inf.!$I$10,"",VLOOKUP(A100,Q1.SL!B:F,4,FALSE))</f>
        <v/>
      </c>
      <c r="G100" s="20" t="str">
        <f>IF(C100&gt;Inf.!$I$10,"",VLOOKUP(A100,Q1.SL!B:F,5,FALSE))</f>
        <v/>
      </c>
      <c r="H100" s="126"/>
      <c r="I100" s="126"/>
      <c r="J100" s="51"/>
      <c r="K100" s="126"/>
      <c r="L100" s="12" t="str">
        <f>IFERROR(IF(C100&gt;Inf.!$I$10,"",I100),"")</f>
        <v/>
      </c>
      <c r="M100" s="8" t="str">
        <f>IFERROR(IF(Inf.!$C$10="Onsight",IF(L100="TOP",10^7+(10-J100)+(3-K100)*10,L100*10^5+(3-K100)*10),IF(L100="TOP",10^7+(3-K100)*10,L100*10^5+(3-K100)*10)),"")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IFERROR(N100*100+Rec.!I93,"")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IF(Rec.!H94&gt;0,COUNT(Rec.!H$2:H94),"")</f>
        <v/>
      </c>
      <c r="D101" s="36" t="str">
        <f>IF(C101&gt;Inf.!$I$10,"",VLOOKUP(A101,Q1.SL!B:F,2,FALSE))</f>
        <v/>
      </c>
      <c r="E101" s="36" t="str">
        <f>IF(C101&gt;Inf.!$I$10,"",VLOOKUP(A101,Q1.SL!B:F,3,FALSE))</f>
        <v/>
      </c>
      <c r="F101" s="20" t="str">
        <f>IF(C101&gt;Inf.!$I$10,"",VLOOKUP(A101,Q1.SL!B:F,4,FALSE))</f>
        <v/>
      </c>
      <c r="G101" s="20" t="str">
        <f>IF(C101&gt;Inf.!$I$10,"",VLOOKUP(A101,Q1.SL!B:F,5,FALSE))</f>
        <v/>
      </c>
      <c r="H101" s="126"/>
      <c r="I101" s="126"/>
      <c r="J101" s="51"/>
      <c r="K101" s="126"/>
      <c r="L101" s="12" t="str">
        <f>IFERROR(IF(C101&gt;Inf.!$I$10,"",I101),"")</f>
        <v/>
      </c>
      <c r="M101" s="8" t="str">
        <f>IFERROR(IF(Inf.!$C$10="Onsight",IF(L101="TOP",10^7+(10-J101)+(3-K101)*10,L101*10^5+(3-K101)*10),IF(L101="TOP",10^7+(3-K101)*10,L101*10^5+(3-K101)*10)),"")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IFERROR(N101*100+Rec.!I94,"")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IF(Rec.!H95&gt;0,COUNT(Rec.!H$2:H95),"")</f>
        <v/>
      </c>
      <c r="D102" s="36" t="str">
        <f>IF(C102&gt;Inf.!$I$10,"",VLOOKUP(A102,Q1.SL!B:F,2,FALSE))</f>
        <v/>
      </c>
      <c r="E102" s="36" t="str">
        <f>IF(C102&gt;Inf.!$I$10,"",VLOOKUP(A102,Q1.SL!B:F,3,FALSE))</f>
        <v/>
      </c>
      <c r="F102" s="20" t="str">
        <f>IF(C102&gt;Inf.!$I$10,"",VLOOKUP(A102,Q1.SL!B:F,4,FALSE))</f>
        <v/>
      </c>
      <c r="G102" s="20" t="str">
        <f>IF(C102&gt;Inf.!$I$10,"",VLOOKUP(A102,Q1.SL!B:F,5,FALSE))</f>
        <v/>
      </c>
      <c r="H102" s="126"/>
      <c r="I102" s="126"/>
      <c r="J102" s="51"/>
      <c r="K102" s="126"/>
      <c r="L102" s="12" t="str">
        <f>IFERROR(IF(C102&gt;Inf.!$I$10,"",I102),"")</f>
        <v/>
      </c>
      <c r="M102" s="8" t="str">
        <f>IFERROR(IF(Inf.!$C$10="Onsight",IF(L102="TOP",10^7+(10-J102)+(3-K102)*10,L102*10^5+(3-K102)*10),IF(L102="TOP",10^7+(3-K102)*10,L102*10^5+(3-K102)*10)),"")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IFERROR(N102*100+Rec.!I95,"")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IF(Rec.!H96&gt;0,COUNT(Rec.!H$2:H96),"")</f>
        <v/>
      </c>
      <c r="D103" s="36" t="str">
        <f>IF(C103&gt;Inf.!$I$10,"",VLOOKUP(A103,Q1.SL!B:F,2,FALSE))</f>
        <v/>
      </c>
      <c r="E103" s="36" t="str">
        <f>IF(C103&gt;Inf.!$I$10,"",VLOOKUP(A103,Q1.SL!B:F,3,FALSE))</f>
        <v/>
      </c>
      <c r="F103" s="20" t="str">
        <f>IF(C103&gt;Inf.!$I$10,"",VLOOKUP(A103,Q1.SL!B:F,4,FALSE))</f>
        <v/>
      </c>
      <c r="G103" s="20" t="str">
        <f>IF(C103&gt;Inf.!$I$10,"",VLOOKUP(A103,Q1.SL!B:F,5,FALSE))</f>
        <v/>
      </c>
      <c r="H103" s="126"/>
      <c r="I103" s="126"/>
      <c r="J103" s="51"/>
      <c r="K103" s="126"/>
      <c r="L103" s="12" t="str">
        <f>IFERROR(IF(C103&gt;Inf.!$I$10,"",I103),"")</f>
        <v/>
      </c>
      <c r="M103" s="8" t="str">
        <f>IFERROR(IF(Inf.!$C$10="Onsight",IF(L103="TOP",10^7+(10-J103)+(3-K103)*10,L103*10^5+(3-K103)*10),IF(L103="TOP",10^7+(3-K103)*10,L103*10^5+(3-K103)*10)),"")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IFERROR(N103*100+Rec.!I96,"")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IF(Rec.!H97&gt;0,COUNT(Rec.!H$2:H97),"")</f>
        <v/>
      </c>
      <c r="D104" s="36" t="str">
        <f>IF(C104&gt;Inf.!$I$10,"",VLOOKUP(A104,Q1.SL!B:F,2,FALSE))</f>
        <v/>
      </c>
      <c r="E104" s="36" t="str">
        <f>IF(C104&gt;Inf.!$I$10,"",VLOOKUP(A104,Q1.SL!B:F,3,FALSE))</f>
        <v/>
      </c>
      <c r="F104" s="20" t="str">
        <f>IF(C104&gt;Inf.!$I$10,"",VLOOKUP(A104,Q1.SL!B:F,4,FALSE))</f>
        <v/>
      </c>
      <c r="G104" s="20" t="str">
        <f>IF(C104&gt;Inf.!$I$10,"",VLOOKUP(A104,Q1.SL!B:F,5,FALSE))</f>
        <v/>
      </c>
      <c r="H104" s="126"/>
      <c r="I104" s="126"/>
      <c r="J104" s="51"/>
      <c r="K104" s="126"/>
      <c r="L104" s="12" t="str">
        <f>IFERROR(IF(C104&gt;Inf.!$I$10,"",I104),"")</f>
        <v/>
      </c>
      <c r="M104" s="8" t="str">
        <f>IFERROR(IF(Inf.!$C$10="Onsight",IF(L104="TOP",10^7+(10-J104)+(3-K104)*10,L104*10^5+(3-K104)*10),IF(L104="TOP",10^7+(3-K104)*10,L104*10^5+(3-K104)*10)),"")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IFERROR(N104*100+Rec.!I97,"")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IF(Rec.!H98&gt;0,COUNT(Rec.!H$2:H98),"")</f>
        <v/>
      </c>
      <c r="D105" s="36" t="str">
        <f>IF(C105&gt;Inf.!$I$10,"",VLOOKUP(A105,Q1.SL!B:F,2,FALSE))</f>
        <v/>
      </c>
      <c r="E105" s="36" t="str">
        <f>IF(C105&gt;Inf.!$I$10,"",VLOOKUP(A105,Q1.SL!B:F,3,FALSE))</f>
        <v/>
      </c>
      <c r="F105" s="20" t="str">
        <f>IF(C105&gt;Inf.!$I$10,"",VLOOKUP(A105,Q1.SL!B:F,4,FALSE))</f>
        <v/>
      </c>
      <c r="G105" s="20" t="str">
        <f>IF(C105&gt;Inf.!$I$10,"",VLOOKUP(A105,Q1.SL!B:F,5,FALSE))</f>
        <v/>
      </c>
      <c r="H105" s="126"/>
      <c r="I105" s="126"/>
      <c r="J105" s="51"/>
      <c r="K105" s="126"/>
      <c r="L105" s="12" t="str">
        <f>IFERROR(IF(C105&gt;Inf.!$I$10,"",I105),"")</f>
        <v/>
      </c>
      <c r="M105" s="8" t="str">
        <f>IFERROR(IF(Inf.!$C$10="Onsight",IF(L105="TOP",10^7+(10-J105)+(3-K105)*10,L105*10^5+(3-K105)*10),IF(L105="TOP",10^7+(3-K105)*10,L105*10^5+(3-K105)*10)),"")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IFERROR(N105*100+Rec.!I98,"")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IF(Rec.!H99&gt;0,COUNT(Rec.!H$2:H99),"")</f>
        <v/>
      </c>
      <c r="D106" s="36" t="str">
        <f>IF(C106&gt;Inf.!$I$10,"",VLOOKUP(A106,Q1.SL!B:F,2,FALSE))</f>
        <v/>
      </c>
      <c r="E106" s="36" t="str">
        <f>IF(C106&gt;Inf.!$I$10,"",VLOOKUP(A106,Q1.SL!B:F,3,FALSE))</f>
        <v/>
      </c>
      <c r="F106" s="20" t="str">
        <f>IF(C106&gt;Inf.!$I$10,"",VLOOKUP(A106,Q1.SL!B:F,4,FALSE))</f>
        <v/>
      </c>
      <c r="G106" s="20" t="str">
        <f>IF(C106&gt;Inf.!$I$10,"",VLOOKUP(A106,Q1.SL!B:F,5,FALSE))</f>
        <v/>
      </c>
      <c r="H106" s="126"/>
      <c r="I106" s="126"/>
      <c r="J106" s="51"/>
      <c r="K106" s="126"/>
      <c r="L106" s="12" t="str">
        <f>IFERROR(IF(C106&gt;Inf.!$I$10,"",I106),"")</f>
        <v/>
      </c>
      <c r="M106" s="8" t="str">
        <f>IFERROR(IF(Inf.!$C$10="Onsight",IF(L106="TOP",10^7+(10-J106)+(3-K106)*10,L106*10^5+(3-K106)*10),IF(L106="TOP",10^7+(3-K106)*10,L106*10^5+(3-K106)*10)),"")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IFERROR(N106*100+Rec.!I99,"")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IF(Rec.!H100&gt;0,COUNT(Rec.!H$2:H100),"")</f>
        <v/>
      </c>
      <c r="D107" s="36" t="str">
        <f>IF(C107&gt;Inf.!$I$10,"",VLOOKUP(A107,Q1.SL!B:F,2,FALSE))</f>
        <v/>
      </c>
      <c r="E107" s="36" t="str">
        <f>IF(C107&gt;Inf.!$I$10,"",VLOOKUP(A107,Q1.SL!B:F,3,FALSE))</f>
        <v/>
      </c>
      <c r="F107" s="20" t="str">
        <f>IF(C107&gt;Inf.!$I$10,"",VLOOKUP(A107,Q1.SL!B:F,4,FALSE))</f>
        <v/>
      </c>
      <c r="G107" s="20" t="str">
        <f>IF(C107&gt;Inf.!$I$10,"",VLOOKUP(A107,Q1.SL!B:F,5,FALSE))</f>
        <v/>
      </c>
      <c r="H107" s="126"/>
      <c r="I107" s="126"/>
      <c r="J107" s="51"/>
      <c r="K107" s="126"/>
      <c r="L107" s="12" t="str">
        <f>IFERROR(IF(C107&gt;Inf.!$I$10,"",I107),"")</f>
        <v/>
      </c>
      <c r="M107" s="8" t="str">
        <f>IFERROR(IF(Inf.!$C$10="Onsight",IF(L107="TOP",10^7+(10-J107)+(3-K107)*10,L107*10^5+(3-K107)*10),IF(L107="TOP",10^7+(3-K107)*10,L107*10^5+(3-K107)*10)),"")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IFERROR(N107*100+Rec.!I100,"")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IF(Rec.!H101&gt;0,COUNT(Rec.!H$2:H101),"")</f>
        <v/>
      </c>
      <c r="D108" s="36" t="str">
        <f>IF(C108&gt;Inf.!$I$10,"",VLOOKUP(A108,Q1.SL!B:F,2,FALSE))</f>
        <v/>
      </c>
      <c r="E108" s="36" t="str">
        <f>IF(C108&gt;Inf.!$I$10,"",VLOOKUP(A108,Q1.SL!B:F,3,FALSE))</f>
        <v/>
      </c>
      <c r="F108" s="20" t="str">
        <f>IF(C108&gt;Inf.!$I$10,"",VLOOKUP(A108,Q1.SL!B:F,4,FALSE))</f>
        <v/>
      </c>
      <c r="G108" s="20" t="str">
        <f>IF(C108&gt;Inf.!$I$10,"",VLOOKUP(A108,Q1.SL!B:F,5,FALSE))</f>
        <v/>
      </c>
      <c r="H108" s="126"/>
      <c r="I108" s="126"/>
      <c r="J108" s="51"/>
      <c r="K108" s="126"/>
      <c r="L108" s="12" t="str">
        <f>IFERROR(IF(C108&gt;Inf.!$I$10,"",I108),"")</f>
        <v/>
      </c>
      <c r="M108" s="8" t="str">
        <f>IFERROR(IF(Inf.!$C$10="Onsight",IF(L108="TOP",10^7+(10-J108)+(3-K108)*10,L108*10^5+(3-K108)*10),IF(L108="TOP",10^7+(3-K108)*10,L108*10^5+(3-K108)*10)),"")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IFERROR(N108*100+Rec.!I101,"")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IF(Rec.!H102&gt;0,COUNT(Rec.!H$2:H102),"")</f>
        <v/>
      </c>
      <c r="D109" s="36" t="str">
        <f>IF(C109&gt;Inf.!$I$10,"",VLOOKUP(A109,Q1.SL!B:F,2,FALSE))</f>
        <v/>
      </c>
      <c r="E109" s="36" t="str">
        <f>IF(C109&gt;Inf.!$I$10,"",VLOOKUP(A109,Q1.SL!B:F,3,FALSE))</f>
        <v/>
      </c>
      <c r="F109" s="20" t="str">
        <f>IF(C109&gt;Inf.!$I$10,"",VLOOKUP(A109,Q1.SL!B:F,4,FALSE))</f>
        <v/>
      </c>
      <c r="G109" s="20" t="str">
        <f>IF(C109&gt;Inf.!$I$10,"",VLOOKUP(A109,Q1.SL!B:F,5,FALSE))</f>
        <v/>
      </c>
      <c r="H109" s="126"/>
      <c r="I109" s="126"/>
      <c r="J109" s="51"/>
      <c r="K109" s="126"/>
      <c r="L109" s="12" t="str">
        <f>IFERROR(IF(C109&gt;Inf.!$I$10,"",I109),"")</f>
        <v/>
      </c>
      <c r="M109" s="8" t="str">
        <f>IFERROR(IF(Inf.!$C$10="Onsight",IF(L109="TOP",10^7+(10-J109)+(3-K109)*10,L109*10^5+(3-K109)*10),IF(L109="TOP",10^7+(3-K109)*10,L109*10^5+(3-K109)*10)),"")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IFERROR(N109*100+Rec.!I102,"")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IF(Rec.!H103&gt;0,COUNT(Rec.!H$2:H103),"")</f>
        <v/>
      </c>
      <c r="D110" s="36" t="str">
        <f>IF(C110&gt;Inf.!$I$10,"",VLOOKUP(A110,Q1.SL!B:F,2,FALSE))</f>
        <v/>
      </c>
      <c r="E110" s="36" t="str">
        <f>IF(C110&gt;Inf.!$I$10,"",VLOOKUP(A110,Q1.SL!B:F,3,FALSE))</f>
        <v/>
      </c>
      <c r="F110" s="20" t="str">
        <f>IF(C110&gt;Inf.!$I$10,"",VLOOKUP(A110,Q1.SL!B:F,4,FALSE))</f>
        <v/>
      </c>
      <c r="G110" s="20" t="str">
        <f>IF(C110&gt;Inf.!$I$10,"",VLOOKUP(A110,Q1.SL!B:F,5,FALSE))</f>
        <v/>
      </c>
      <c r="H110" s="126"/>
      <c r="I110" s="126"/>
      <c r="J110" s="51"/>
      <c r="K110" s="126"/>
      <c r="L110" s="12" t="str">
        <f>IFERROR(IF(C110&gt;Inf.!$I$10,"",I110),"")</f>
        <v/>
      </c>
      <c r="M110" s="8" t="str">
        <f>IFERROR(IF(Inf.!$C$10="Onsight",IF(L110="TOP",10^7+(10-J110)+(3-K110)*10,L110*10^5+(3-K110)*10),IF(L110="TOP",10^7+(3-K110)*10,L110*10^5+(3-K110)*10)),"")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IFERROR(N110*100+Rec.!I103,"")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IF(Rec.!H104&gt;0,COUNT(Rec.!H$2:H104),"")</f>
        <v/>
      </c>
      <c r="D111" s="36" t="str">
        <f>IF(C111&gt;Inf.!$I$10,"",VLOOKUP(A111,Q1.SL!B:F,2,FALSE))</f>
        <v/>
      </c>
      <c r="E111" s="36" t="str">
        <f>IF(C111&gt;Inf.!$I$10,"",VLOOKUP(A111,Q1.SL!B:F,3,FALSE))</f>
        <v/>
      </c>
      <c r="F111" s="20" t="str">
        <f>IF(C111&gt;Inf.!$I$10,"",VLOOKUP(A111,Q1.SL!B:F,4,FALSE))</f>
        <v/>
      </c>
      <c r="G111" s="20" t="str">
        <f>IF(C111&gt;Inf.!$I$10,"",VLOOKUP(A111,Q1.SL!B:F,5,FALSE))</f>
        <v/>
      </c>
      <c r="H111" s="126"/>
      <c r="I111" s="126"/>
      <c r="J111" s="51"/>
      <c r="K111" s="126"/>
      <c r="L111" s="12" t="str">
        <f>IFERROR(IF(C111&gt;Inf.!$I$10,"",I111),"")</f>
        <v/>
      </c>
      <c r="M111" s="8" t="str">
        <f>IFERROR(IF(Inf.!$C$10="Onsight",IF(L111="TOP",10^7+(10-J111)+(3-K111)*10,L111*10^5+(3-K111)*10),IF(L111="TOP",10^7+(3-K111)*10,L111*10^5+(3-K111)*10)),"")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IFERROR(N111*100+Rec.!I104,"")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IF(Rec.!H105&gt;0,COUNT(Rec.!H$2:H105),"")</f>
        <v/>
      </c>
      <c r="D112" s="36" t="str">
        <f>IF(C112&gt;Inf.!$I$10,"",VLOOKUP(A112,Q1.SL!B:F,2,FALSE))</f>
        <v/>
      </c>
      <c r="E112" s="36" t="str">
        <f>IF(C112&gt;Inf.!$I$10,"",VLOOKUP(A112,Q1.SL!B:F,3,FALSE))</f>
        <v/>
      </c>
      <c r="F112" s="20" t="str">
        <f>IF(C112&gt;Inf.!$I$10,"",VLOOKUP(A112,Q1.SL!B:F,4,FALSE))</f>
        <v/>
      </c>
      <c r="G112" s="20" t="str">
        <f>IF(C112&gt;Inf.!$I$10,"",VLOOKUP(A112,Q1.SL!B:F,5,FALSE))</f>
        <v/>
      </c>
      <c r="H112" s="126"/>
      <c r="I112" s="126"/>
      <c r="J112" s="51"/>
      <c r="K112" s="126"/>
      <c r="L112" s="12" t="str">
        <f>IFERROR(IF(C112&gt;Inf.!$I$10,"",I112),"")</f>
        <v/>
      </c>
      <c r="M112" s="8" t="str">
        <f>IFERROR(IF(Inf.!$C$10="Onsight",IF(L112="TOP",10^7+(10-J112)+(3-K112)*10,L112*10^5+(3-K112)*10),IF(L112="TOP",10^7+(3-K112)*10,L112*10^5+(3-K112)*10)),"")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IFERROR(N112*100+Rec.!I105,"")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IF(Rec.!H106&gt;0,COUNT(Rec.!H$2:H106),"")</f>
        <v/>
      </c>
      <c r="D113" s="36" t="str">
        <f>IF(C113&gt;Inf.!$I$10,"",VLOOKUP(A113,Q1.SL!B:F,2,FALSE))</f>
        <v/>
      </c>
      <c r="E113" s="36" t="str">
        <f>IF(C113&gt;Inf.!$I$10,"",VLOOKUP(A113,Q1.SL!B:F,3,FALSE))</f>
        <v/>
      </c>
      <c r="F113" s="20" t="str">
        <f>IF(C113&gt;Inf.!$I$10,"",VLOOKUP(A113,Q1.SL!B:F,4,FALSE))</f>
        <v/>
      </c>
      <c r="G113" s="20" t="str">
        <f>IF(C113&gt;Inf.!$I$10,"",VLOOKUP(A113,Q1.SL!B:F,5,FALSE))</f>
        <v/>
      </c>
      <c r="H113" s="126"/>
      <c r="I113" s="126"/>
      <c r="J113" s="51"/>
      <c r="K113" s="126"/>
      <c r="L113" s="12" t="str">
        <f>IFERROR(IF(C113&gt;Inf.!$I$10,"",I113),"")</f>
        <v/>
      </c>
      <c r="M113" s="8" t="str">
        <f>IFERROR(IF(Inf.!$C$10="Onsight",IF(L113="TOP",10^7+(10-J113)+(3-K113)*10,L113*10^5+(3-K113)*10),IF(L113="TOP",10^7+(3-K113)*10,L113*10^5+(3-K113)*10)),"")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IFERROR(N113*100+Rec.!I106,"")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IF(Rec.!H107&gt;0,COUNT(Rec.!H$2:H107),"")</f>
        <v/>
      </c>
      <c r="D114" s="36" t="str">
        <f>IF(C114&gt;Inf.!$I$10,"",VLOOKUP(A114,Q1.SL!B:F,2,FALSE))</f>
        <v/>
      </c>
      <c r="E114" s="36" t="str">
        <f>IF(C114&gt;Inf.!$I$10,"",VLOOKUP(A114,Q1.SL!B:F,3,FALSE))</f>
        <v/>
      </c>
      <c r="F114" s="20" t="str">
        <f>IF(C114&gt;Inf.!$I$10,"",VLOOKUP(A114,Q1.SL!B:F,4,FALSE))</f>
        <v/>
      </c>
      <c r="G114" s="20" t="str">
        <f>IF(C114&gt;Inf.!$I$10,"",VLOOKUP(A114,Q1.SL!B:F,5,FALSE))</f>
        <v/>
      </c>
      <c r="H114" s="126"/>
      <c r="I114" s="126"/>
      <c r="J114" s="51"/>
      <c r="K114" s="126"/>
      <c r="L114" s="12" t="str">
        <f>IFERROR(IF(C114&gt;Inf.!$I$10,"",I114),"")</f>
        <v/>
      </c>
      <c r="M114" s="8" t="str">
        <f>IFERROR(IF(Inf.!$C$10="Onsight",IF(L114="TOP",10^7+(10-J114)+(3-K114)*10,L114*10^5+(3-K114)*10),IF(L114="TOP",10^7+(3-K114)*10,L114*10^5+(3-K114)*10)),"")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IFERROR(N114*100+Rec.!I107,"")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IF(Rec.!H108&gt;0,COUNT(Rec.!H$2:H108),"")</f>
        <v/>
      </c>
      <c r="D115" s="36" t="str">
        <f>IF(C115&gt;Inf.!$I$10,"",VLOOKUP(A115,Q1.SL!B:F,2,FALSE))</f>
        <v/>
      </c>
      <c r="E115" s="36" t="str">
        <f>IF(C115&gt;Inf.!$I$10,"",VLOOKUP(A115,Q1.SL!B:F,3,FALSE))</f>
        <v/>
      </c>
      <c r="F115" s="20" t="str">
        <f>IF(C115&gt;Inf.!$I$10,"",VLOOKUP(A115,Q1.SL!B:F,4,FALSE))</f>
        <v/>
      </c>
      <c r="G115" s="20" t="str">
        <f>IF(C115&gt;Inf.!$I$10,"",VLOOKUP(A115,Q1.SL!B:F,5,FALSE))</f>
        <v/>
      </c>
      <c r="H115" s="126"/>
      <c r="I115" s="126"/>
      <c r="J115" s="51"/>
      <c r="K115" s="126"/>
      <c r="L115" s="12" t="str">
        <f>IFERROR(IF(C115&gt;Inf.!$I$10,"",I115),"")</f>
        <v/>
      </c>
      <c r="M115" s="8" t="str">
        <f>IFERROR(IF(Inf.!$C$10="Onsight",IF(L115="TOP",10^7+(10-J115)+(3-K115)*10,L115*10^5+(3-K115)*10),IF(L115="TOP",10^7+(3-K115)*10,L115*10^5+(3-K115)*10)),"")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IFERROR(N115*100+Rec.!I108,"")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IF(Rec.!H109&gt;0,COUNT(Rec.!H$2:H109),"")</f>
        <v/>
      </c>
      <c r="D116" s="36" t="str">
        <f>IF(C116&gt;Inf.!$I$10,"",VLOOKUP(A116,Q1.SL!B:F,2,FALSE))</f>
        <v/>
      </c>
      <c r="E116" s="36" t="str">
        <f>IF(C116&gt;Inf.!$I$10,"",VLOOKUP(A116,Q1.SL!B:F,3,FALSE))</f>
        <v/>
      </c>
      <c r="F116" s="20" t="str">
        <f>IF(C116&gt;Inf.!$I$10,"",VLOOKUP(A116,Q1.SL!B:F,4,FALSE))</f>
        <v/>
      </c>
      <c r="G116" s="20" t="str">
        <f>IF(C116&gt;Inf.!$I$10,"",VLOOKUP(A116,Q1.SL!B:F,5,FALSE))</f>
        <v/>
      </c>
      <c r="H116" s="126"/>
      <c r="I116" s="126"/>
      <c r="J116" s="51"/>
      <c r="K116" s="126"/>
      <c r="L116" s="12" t="str">
        <f>IFERROR(IF(C116&gt;Inf.!$I$10,"",I116),"")</f>
        <v/>
      </c>
      <c r="M116" s="8" t="str">
        <f>IFERROR(IF(Inf.!$C$10="Onsight",IF(L116="TOP",10^7+(10-J116)+(3-K116)*10,L116*10^5+(3-K116)*10),IF(L116="TOP",10^7+(3-K116)*10,L116*10^5+(3-K116)*10)),"")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IFERROR(N116*100+Rec.!I109,"")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IF(Rec.!H110&gt;0,COUNT(Rec.!H$2:H110),"")</f>
        <v/>
      </c>
      <c r="D117" s="36" t="str">
        <f>IF(C117&gt;Inf.!$I$10,"",VLOOKUP(A117,Q1.SL!B:F,2,FALSE))</f>
        <v/>
      </c>
      <c r="E117" s="36" t="str">
        <f>IF(C117&gt;Inf.!$I$10,"",VLOOKUP(A117,Q1.SL!B:F,3,FALSE))</f>
        <v/>
      </c>
      <c r="F117" s="20" t="str">
        <f>IF(C117&gt;Inf.!$I$10,"",VLOOKUP(A117,Q1.SL!B:F,4,FALSE))</f>
        <v/>
      </c>
      <c r="G117" s="20" t="str">
        <f>IF(C117&gt;Inf.!$I$10,"",VLOOKUP(A117,Q1.SL!B:F,5,FALSE))</f>
        <v/>
      </c>
      <c r="H117" s="126"/>
      <c r="I117" s="126"/>
      <c r="J117" s="51"/>
      <c r="K117" s="126"/>
      <c r="L117" s="12" t="str">
        <f>IFERROR(IF(C117&gt;Inf.!$I$10,"",I117),"")</f>
        <v/>
      </c>
      <c r="M117" s="8" t="str">
        <f>IFERROR(IF(Inf.!$C$10="Onsight",IF(L117="TOP",10^7+(10-J117)+(3-K117)*10,L117*10^5+(3-K117)*10),IF(L117="TOP",10^7+(3-K117)*10,L117*10^5+(3-K117)*10)),"")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IFERROR(N117*100+Rec.!I110,"")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IF(Rec.!H111&gt;0,COUNT(Rec.!H$2:H111),"")</f>
        <v/>
      </c>
      <c r="D118" s="36" t="str">
        <f>IF(C118&gt;Inf.!$I$10,"",VLOOKUP(A118,Q1.SL!B:F,2,FALSE))</f>
        <v/>
      </c>
      <c r="E118" s="36" t="str">
        <f>IF(C118&gt;Inf.!$I$10,"",VLOOKUP(A118,Q1.SL!B:F,3,FALSE))</f>
        <v/>
      </c>
      <c r="F118" s="20" t="str">
        <f>IF(C118&gt;Inf.!$I$10,"",VLOOKUP(A118,Q1.SL!B:F,4,FALSE))</f>
        <v/>
      </c>
      <c r="G118" s="20" t="str">
        <f>IF(C118&gt;Inf.!$I$10,"",VLOOKUP(A118,Q1.SL!B:F,5,FALSE))</f>
        <v/>
      </c>
      <c r="H118" s="126"/>
      <c r="I118" s="126"/>
      <c r="J118" s="51"/>
      <c r="K118" s="126"/>
      <c r="L118" s="12" t="str">
        <f>IFERROR(IF(C118&gt;Inf.!$I$10,"",I118),"")</f>
        <v/>
      </c>
      <c r="M118" s="8" t="str">
        <f>IFERROR(IF(Inf.!$C$10="Onsight",IF(L118="TOP",10^7+(10-J118)+(3-K118)*10,L118*10^5+(3-K118)*10),IF(L118="TOP",10^7+(3-K118)*10,L118*10^5+(3-K118)*10)),"")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IFERROR(N118*100+Rec.!I111,"")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IF(Rec.!H112&gt;0,COUNT(Rec.!H$2:H112),"")</f>
        <v/>
      </c>
      <c r="D119" s="36" t="str">
        <f>IF(C119&gt;Inf.!$I$10,"",VLOOKUP(A119,Q1.SL!B:F,2,FALSE))</f>
        <v/>
      </c>
      <c r="E119" s="36" t="str">
        <f>IF(C119&gt;Inf.!$I$10,"",VLOOKUP(A119,Q1.SL!B:F,3,FALSE))</f>
        <v/>
      </c>
      <c r="F119" s="20" t="str">
        <f>IF(C119&gt;Inf.!$I$10,"",VLOOKUP(A119,Q1.SL!B:F,4,FALSE))</f>
        <v/>
      </c>
      <c r="G119" s="20" t="str">
        <f>IF(C119&gt;Inf.!$I$10,"",VLOOKUP(A119,Q1.SL!B:F,5,FALSE))</f>
        <v/>
      </c>
      <c r="H119" s="126"/>
      <c r="I119" s="126"/>
      <c r="J119" s="51"/>
      <c r="K119" s="126"/>
      <c r="L119" s="12" t="str">
        <f>IFERROR(IF(C119&gt;Inf.!$I$10,"",I119),"")</f>
        <v/>
      </c>
      <c r="M119" s="8" t="str">
        <f>IFERROR(IF(Inf.!$C$10="Onsight",IF(L119="TOP",10^7+(10-J119)+(3-K119)*10,L119*10^5+(3-K119)*10),IF(L119="TOP",10^7+(3-K119)*10,L119*10^5+(3-K119)*10)),"")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IFERROR(N119*100+Rec.!I112,"")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IF(Rec.!H113&gt;0,COUNT(Rec.!H$2:H113),"")</f>
        <v/>
      </c>
      <c r="D120" s="36" t="str">
        <f>IF(C120&gt;Inf.!$I$10,"",VLOOKUP(A120,Q1.SL!B:F,2,FALSE))</f>
        <v/>
      </c>
      <c r="E120" s="36" t="str">
        <f>IF(C120&gt;Inf.!$I$10,"",VLOOKUP(A120,Q1.SL!B:F,3,FALSE))</f>
        <v/>
      </c>
      <c r="F120" s="20" t="str">
        <f>IF(C120&gt;Inf.!$I$10,"",VLOOKUP(A120,Q1.SL!B:F,4,FALSE))</f>
        <v/>
      </c>
      <c r="G120" s="20" t="str">
        <f>IF(C120&gt;Inf.!$I$10,"",VLOOKUP(A120,Q1.SL!B:F,5,FALSE))</f>
        <v/>
      </c>
      <c r="H120" s="126"/>
      <c r="I120" s="126"/>
      <c r="J120" s="51"/>
      <c r="K120" s="126"/>
      <c r="L120" s="12" t="str">
        <f>IFERROR(IF(C120&gt;Inf.!$I$10,"",I120),"")</f>
        <v/>
      </c>
      <c r="M120" s="8" t="str">
        <f>IFERROR(IF(Inf.!$C$10="Onsight",IF(L120="TOP",10^7+(10-J120)+(3-K120)*10,L120*10^5+(3-K120)*10),IF(L120="TOP",10^7+(3-K120)*10,L120*10^5+(3-K120)*10)),"")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IFERROR(N120*100+Rec.!I113,"")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IF(Rec.!H114&gt;0,COUNT(Rec.!H$2:H114),"")</f>
        <v/>
      </c>
      <c r="D121" s="36" t="str">
        <f>IF(C121&gt;Inf.!$I$10,"",VLOOKUP(A121,Q1.SL!B:F,2,FALSE))</f>
        <v/>
      </c>
      <c r="E121" s="36" t="str">
        <f>IF(C121&gt;Inf.!$I$10,"",VLOOKUP(A121,Q1.SL!B:F,3,FALSE))</f>
        <v/>
      </c>
      <c r="F121" s="20" t="str">
        <f>IF(C121&gt;Inf.!$I$10,"",VLOOKUP(A121,Q1.SL!B:F,4,FALSE))</f>
        <v/>
      </c>
      <c r="G121" s="20" t="str">
        <f>IF(C121&gt;Inf.!$I$10,"",VLOOKUP(A121,Q1.SL!B:F,5,FALSE))</f>
        <v/>
      </c>
      <c r="H121" s="126"/>
      <c r="I121" s="126"/>
      <c r="J121" s="51"/>
      <c r="K121" s="126"/>
      <c r="L121" s="12" t="str">
        <f>IFERROR(IF(C121&gt;Inf.!$I$10,"",I121),"")</f>
        <v/>
      </c>
      <c r="M121" s="8" t="str">
        <f>IFERROR(IF(Inf.!$C$10="Onsight",IF(L121="TOP",10^7+(10-J121)+(3-K121)*10,L121*10^5+(3-K121)*10),IF(L121="TOP",10^7+(3-K121)*10,L121*10^5+(3-K121)*10)),"")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IFERROR(N121*100+Rec.!I114,"")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IF(Rec.!H115&gt;0,COUNT(Rec.!H$2:H115),"")</f>
        <v/>
      </c>
      <c r="D122" s="36" t="str">
        <f>IF(C122&gt;Inf.!$I$10,"",VLOOKUP(A122,Q1.SL!B:F,2,FALSE))</f>
        <v/>
      </c>
      <c r="E122" s="36" t="str">
        <f>IF(C122&gt;Inf.!$I$10,"",VLOOKUP(A122,Q1.SL!B:F,3,FALSE))</f>
        <v/>
      </c>
      <c r="F122" s="20" t="str">
        <f>IF(C122&gt;Inf.!$I$10,"",VLOOKUP(A122,Q1.SL!B:F,4,FALSE))</f>
        <v/>
      </c>
      <c r="G122" s="20" t="str">
        <f>IF(C122&gt;Inf.!$I$10,"",VLOOKUP(A122,Q1.SL!B:F,5,FALSE))</f>
        <v/>
      </c>
      <c r="H122" s="126"/>
      <c r="I122" s="126"/>
      <c r="J122" s="51"/>
      <c r="K122" s="126"/>
      <c r="L122" s="12" t="str">
        <f>IFERROR(IF(C122&gt;Inf.!$I$10,"",I122),"")</f>
        <v/>
      </c>
      <c r="M122" s="8" t="str">
        <f>IFERROR(IF(Inf.!$C$10="Onsight",IF(L122="TOP",10^7+(10-J122)+(3-K122)*10,L122*10^5+(3-K122)*10),IF(L122="TOP",10^7+(3-K122)*10,L122*10^5+(3-K122)*10)),"")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IFERROR(N122*100+Rec.!I115,"")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IF(Rec.!H116&gt;0,COUNT(Rec.!H$2:H116),"")</f>
        <v/>
      </c>
      <c r="D123" s="36" t="str">
        <f>IF(C123&gt;Inf.!$I$10,"",VLOOKUP(A123,Q1.SL!B:F,2,FALSE))</f>
        <v/>
      </c>
      <c r="E123" s="36" t="str">
        <f>IF(C123&gt;Inf.!$I$10,"",VLOOKUP(A123,Q1.SL!B:F,3,FALSE))</f>
        <v/>
      </c>
      <c r="F123" s="20" t="str">
        <f>IF(C123&gt;Inf.!$I$10,"",VLOOKUP(A123,Q1.SL!B:F,4,FALSE))</f>
        <v/>
      </c>
      <c r="G123" s="20" t="str">
        <f>IF(C123&gt;Inf.!$I$10,"",VLOOKUP(A123,Q1.SL!B:F,5,FALSE))</f>
        <v/>
      </c>
      <c r="H123" s="126"/>
      <c r="I123" s="126"/>
      <c r="J123" s="51"/>
      <c r="K123" s="126"/>
      <c r="L123" s="12" t="str">
        <f>IFERROR(IF(C123&gt;Inf.!$I$10,"",I123),"")</f>
        <v/>
      </c>
      <c r="M123" s="8" t="str">
        <f>IFERROR(IF(Inf.!$C$10="Onsight",IF(L123="TOP",10^7+(10-J123)+(3-K123)*10,L123*10^5+(3-K123)*10),IF(L123="TOP",10^7+(3-K123)*10,L123*10^5+(3-K123)*10)),"")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IFERROR(N123*100+Rec.!I116,"")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IF(Rec.!H117&gt;0,COUNT(Rec.!H$2:H117),"")</f>
        <v/>
      </c>
      <c r="D124" s="36" t="str">
        <f>IF(C124&gt;Inf.!$I$10,"",VLOOKUP(A124,Q1.SL!B:F,2,FALSE))</f>
        <v/>
      </c>
      <c r="E124" s="36" t="str">
        <f>IF(C124&gt;Inf.!$I$10,"",VLOOKUP(A124,Q1.SL!B:F,3,FALSE))</f>
        <v/>
      </c>
      <c r="F124" s="20" t="str">
        <f>IF(C124&gt;Inf.!$I$10,"",VLOOKUP(A124,Q1.SL!B:F,4,FALSE))</f>
        <v/>
      </c>
      <c r="G124" s="20" t="str">
        <f>IF(C124&gt;Inf.!$I$10,"",VLOOKUP(A124,Q1.SL!B:F,5,FALSE))</f>
        <v/>
      </c>
      <c r="H124" s="126"/>
      <c r="I124" s="126"/>
      <c r="J124" s="51"/>
      <c r="K124" s="126"/>
      <c r="L124" s="12" t="str">
        <f>IFERROR(IF(C124&gt;Inf.!$I$10,"",I124),"")</f>
        <v/>
      </c>
      <c r="M124" s="8" t="str">
        <f>IFERROR(IF(Inf.!$C$10="Onsight",IF(L124="TOP",10^7+(10-J124)+(3-K124)*10,L124*10^5+(3-K124)*10),IF(L124="TOP",10^7+(3-K124)*10,L124*10^5+(3-K124)*10)),"")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IFERROR(N124*100+Rec.!I117,"")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IF(Rec.!H118&gt;0,COUNT(Rec.!H$2:H118),"")</f>
        <v/>
      </c>
      <c r="D125" s="36" t="str">
        <f>IF(C125&gt;Inf.!$I$10,"",VLOOKUP(A125,Q1.SL!B:F,2,FALSE))</f>
        <v/>
      </c>
      <c r="E125" s="36" t="str">
        <f>IF(C125&gt;Inf.!$I$10,"",VLOOKUP(A125,Q1.SL!B:F,3,FALSE))</f>
        <v/>
      </c>
      <c r="F125" s="20" t="str">
        <f>IF(C125&gt;Inf.!$I$10,"",VLOOKUP(A125,Q1.SL!B:F,4,FALSE))</f>
        <v/>
      </c>
      <c r="G125" s="20" t="str">
        <f>IF(C125&gt;Inf.!$I$10,"",VLOOKUP(A125,Q1.SL!B:F,5,FALSE))</f>
        <v/>
      </c>
      <c r="H125" s="126"/>
      <c r="I125" s="126"/>
      <c r="J125" s="51"/>
      <c r="K125" s="126"/>
      <c r="L125" s="12" t="str">
        <f>IFERROR(IF(C125&gt;Inf.!$I$10,"",I125),"")</f>
        <v/>
      </c>
      <c r="M125" s="8" t="str">
        <f>IFERROR(IF(Inf.!$C$10="Onsight",IF(L125="TOP",10^7+(10-J125)+(3-K125)*10,L125*10^5+(3-K125)*10),IF(L125="TOP",10^7+(3-K125)*10,L125*10^5+(3-K125)*10)),"")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IFERROR(N125*100+Rec.!I118,"")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IF(Rec.!H119&gt;0,COUNT(Rec.!H$2:H119),"")</f>
        <v/>
      </c>
      <c r="D126" s="36" t="str">
        <f>IF(C126&gt;Inf.!$I$10,"",VLOOKUP(A126,Q1.SL!B:F,2,FALSE))</f>
        <v/>
      </c>
      <c r="E126" s="36" t="str">
        <f>IF(C126&gt;Inf.!$I$10,"",VLOOKUP(A126,Q1.SL!B:F,3,FALSE))</f>
        <v/>
      </c>
      <c r="F126" s="20" t="str">
        <f>IF(C126&gt;Inf.!$I$10,"",VLOOKUP(A126,Q1.SL!B:F,4,FALSE))</f>
        <v/>
      </c>
      <c r="G126" s="20" t="str">
        <f>IF(C126&gt;Inf.!$I$10,"",VLOOKUP(A126,Q1.SL!B:F,5,FALSE))</f>
        <v/>
      </c>
      <c r="H126" s="126"/>
      <c r="I126" s="126"/>
      <c r="J126" s="51"/>
      <c r="K126" s="126"/>
      <c r="L126" s="12" t="str">
        <f>IFERROR(IF(C126&gt;Inf.!$I$10,"",I126),"")</f>
        <v/>
      </c>
      <c r="M126" s="8" t="str">
        <f>IFERROR(IF(Inf.!$C$10="Onsight",IF(L126="TOP",10^7+(10-J126)+(3-K126)*10,L126*10^5+(3-K126)*10),IF(L126="TOP",10^7+(3-K126)*10,L126*10^5+(3-K126)*10)),"")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IFERROR(N126*100+Rec.!I119,"")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IF(Rec.!H120&gt;0,COUNT(Rec.!H$2:H120),"")</f>
        <v/>
      </c>
      <c r="D127" s="36" t="str">
        <f>IF(C127&gt;Inf.!$I$10,"",VLOOKUP(A127,Q1.SL!B:F,2,FALSE))</f>
        <v/>
      </c>
      <c r="E127" s="36" t="str">
        <f>IF(C127&gt;Inf.!$I$10,"",VLOOKUP(A127,Q1.SL!B:F,3,FALSE))</f>
        <v/>
      </c>
      <c r="F127" s="20" t="str">
        <f>IF(C127&gt;Inf.!$I$10,"",VLOOKUP(A127,Q1.SL!B:F,4,FALSE))</f>
        <v/>
      </c>
      <c r="G127" s="20" t="str">
        <f>IF(C127&gt;Inf.!$I$10,"",VLOOKUP(A127,Q1.SL!B:F,5,FALSE))</f>
        <v/>
      </c>
      <c r="H127" s="126"/>
      <c r="I127" s="126"/>
      <c r="J127" s="51"/>
      <c r="K127" s="126"/>
      <c r="L127" s="12" t="str">
        <f>IFERROR(IF(C127&gt;Inf.!$I$10,"",I127),"")</f>
        <v/>
      </c>
      <c r="M127" s="8" t="str">
        <f>IFERROR(IF(Inf.!$C$10="Onsight",IF(L127="TOP",10^7+(10-J127)+(3-K127)*10,L127*10^5+(3-K127)*10),IF(L127="TOP",10^7+(3-K127)*10,L127*10^5+(3-K127)*10)),"")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IFERROR(N127*100+Rec.!I120,"")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IF(Rec.!H121&gt;0,COUNT(Rec.!H$2:H121),"")</f>
        <v/>
      </c>
      <c r="D128" s="36" t="str">
        <f>IF(C128&gt;Inf.!$I$10,"",VLOOKUP(A128,Q1.SL!B:F,2,FALSE))</f>
        <v/>
      </c>
      <c r="E128" s="36" t="str">
        <f>IF(C128&gt;Inf.!$I$10,"",VLOOKUP(A128,Q1.SL!B:F,3,FALSE))</f>
        <v/>
      </c>
      <c r="F128" s="20" t="str">
        <f>IF(C128&gt;Inf.!$I$10,"",VLOOKUP(A128,Q1.SL!B:F,4,FALSE))</f>
        <v/>
      </c>
      <c r="G128" s="20" t="str">
        <f>IF(C128&gt;Inf.!$I$10,"",VLOOKUP(A128,Q1.SL!B:F,5,FALSE))</f>
        <v/>
      </c>
      <c r="H128" s="126"/>
      <c r="I128" s="126"/>
      <c r="J128" s="51"/>
      <c r="K128" s="126"/>
      <c r="L128" s="12" t="str">
        <f>IFERROR(IF(C128&gt;Inf.!$I$10,"",I128),"")</f>
        <v/>
      </c>
      <c r="M128" s="8" t="str">
        <f>IFERROR(IF(Inf.!$C$10="Onsight",IF(L128="TOP",10^7+(10-J128)+(3-K128)*10,L128*10^5+(3-K128)*10),IF(L128="TOP",10^7+(3-K128)*10,L128*10^5+(3-K128)*10)),"")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IFERROR(N128*100+Rec.!I121,"")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IF(Rec.!H122&gt;0,COUNT(Rec.!H$2:H122),"")</f>
        <v/>
      </c>
      <c r="D129" s="36" t="str">
        <f>IF(C129&gt;Inf.!$I$10,"",VLOOKUP(A129,Q1.SL!B:F,2,FALSE))</f>
        <v/>
      </c>
      <c r="E129" s="36" t="str">
        <f>IF(C129&gt;Inf.!$I$10,"",VLOOKUP(A129,Q1.SL!B:F,3,FALSE))</f>
        <v/>
      </c>
      <c r="F129" s="20" t="str">
        <f>IF(C129&gt;Inf.!$I$10,"",VLOOKUP(A129,Q1.SL!B:F,4,FALSE))</f>
        <v/>
      </c>
      <c r="G129" s="20" t="str">
        <f>IF(C129&gt;Inf.!$I$10,"",VLOOKUP(A129,Q1.SL!B:F,5,FALSE))</f>
        <v/>
      </c>
      <c r="H129" s="126"/>
      <c r="I129" s="126"/>
      <c r="J129" s="51"/>
      <c r="K129" s="126"/>
      <c r="L129" s="12" t="str">
        <f>IFERROR(IF(C129&gt;Inf.!$I$10,"",I129),"")</f>
        <v/>
      </c>
      <c r="M129" s="8" t="str">
        <f>IFERROR(IF(Inf.!$C$10="Onsight",IF(L129="TOP",10^7+(10-J129)+(3-K129)*10,L129*10^5+(3-K129)*10),IF(L129="TOP",10^7+(3-K129)*10,L129*10^5+(3-K129)*10)),"")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IFERROR(N129*100+Rec.!I122,"")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IF(Rec.!H123&gt;0,COUNT(Rec.!H$2:H123),"")</f>
        <v/>
      </c>
      <c r="D130" s="36" t="str">
        <f>IF(C130&gt;Inf.!$I$10,"",VLOOKUP(A130,Q1.SL!B:F,2,FALSE))</f>
        <v/>
      </c>
      <c r="E130" s="36" t="str">
        <f>IF(C130&gt;Inf.!$I$10,"",VLOOKUP(A130,Q1.SL!B:F,3,FALSE))</f>
        <v/>
      </c>
      <c r="F130" s="20" t="str">
        <f>IF(C130&gt;Inf.!$I$10,"",VLOOKUP(A130,Q1.SL!B:F,4,FALSE))</f>
        <v/>
      </c>
      <c r="G130" s="20" t="str">
        <f>IF(C130&gt;Inf.!$I$10,"",VLOOKUP(A130,Q1.SL!B:F,5,FALSE))</f>
        <v/>
      </c>
      <c r="H130" s="126"/>
      <c r="I130" s="126"/>
      <c r="J130" s="51"/>
      <c r="K130" s="126"/>
      <c r="L130" s="12" t="str">
        <f>IFERROR(IF(C130&gt;Inf.!$I$10,"",I130),"")</f>
        <v/>
      </c>
      <c r="M130" s="8" t="str">
        <f>IFERROR(IF(Inf.!$C$10="Onsight",IF(L130="TOP",10^7+(10-J130)+(3-K130)*10,L130*10^5+(3-K130)*10),IF(L130="TOP",10^7+(3-K130)*10,L130*10^5+(3-K130)*10)),"")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IFERROR(N130*100+Rec.!I123,"")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IF(Rec.!H124&gt;0,COUNT(Rec.!H$2:H124),"")</f>
        <v/>
      </c>
      <c r="D131" s="36" t="str">
        <f>IF(C131&gt;Inf.!$I$10,"",VLOOKUP(A131,Q1.SL!B:F,2,FALSE))</f>
        <v/>
      </c>
      <c r="E131" s="36" t="str">
        <f>IF(C131&gt;Inf.!$I$10,"",VLOOKUP(A131,Q1.SL!B:F,3,FALSE))</f>
        <v/>
      </c>
      <c r="F131" s="20" t="str">
        <f>IF(C131&gt;Inf.!$I$10,"",VLOOKUP(A131,Q1.SL!B:F,4,FALSE))</f>
        <v/>
      </c>
      <c r="G131" s="20" t="str">
        <f>IF(C131&gt;Inf.!$I$10,"",VLOOKUP(A131,Q1.SL!B:F,5,FALSE))</f>
        <v/>
      </c>
      <c r="H131" s="126"/>
      <c r="I131" s="126"/>
      <c r="J131" s="51"/>
      <c r="K131" s="126"/>
      <c r="L131" s="12" t="str">
        <f>IFERROR(IF(C131&gt;Inf.!$I$10,"",I131),"")</f>
        <v/>
      </c>
      <c r="M131" s="8" t="str">
        <f>IFERROR(IF(Inf.!$C$10="Onsight",IF(L131="TOP",10^7+(10-J131)+(3-K131)*10,L131*10^5+(3-K131)*10),IF(L131="TOP",10^7+(3-K131)*10,L131*10^5+(3-K131)*10)),"")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IFERROR(N131*100+Rec.!I124,"")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IF(Rec.!H125&gt;0,COUNT(Rec.!H$2:H125),"")</f>
        <v/>
      </c>
      <c r="D132" s="36" t="str">
        <f>IF(C132&gt;Inf.!$I$10,"",VLOOKUP(A132,Q1.SL!B:F,2,FALSE))</f>
        <v/>
      </c>
      <c r="E132" s="36" t="str">
        <f>IF(C132&gt;Inf.!$I$10,"",VLOOKUP(A132,Q1.SL!B:F,3,FALSE))</f>
        <v/>
      </c>
      <c r="F132" s="20" t="str">
        <f>IF(C132&gt;Inf.!$I$10,"",VLOOKUP(A132,Q1.SL!B:F,4,FALSE))</f>
        <v/>
      </c>
      <c r="G132" s="20" t="str">
        <f>IF(C132&gt;Inf.!$I$10,"",VLOOKUP(A132,Q1.SL!B:F,5,FALSE))</f>
        <v/>
      </c>
      <c r="H132" s="126"/>
      <c r="I132" s="126"/>
      <c r="J132" s="51"/>
      <c r="K132" s="126"/>
      <c r="L132" s="12" t="str">
        <f>IFERROR(IF(C132&gt;Inf.!$I$10,"",I132),"")</f>
        <v/>
      </c>
      <c r="M132" s="8" t="str">
        <f>IFERROR(IF(Inf.!$C$10="Onsight",IF(L132="TOP",10^7+(10-J132)+(3-K132)*10,L132*10^5+(3-K132)*10),IF(L132="TOP",10^7+(3-K132)*10,L132*10^5+(3-K132)*10)),"")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IFERROR(N132*100+Rec.!I125,"")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IF(Rec.!H126&gt;0,COUNT(Rec.!H$2:H126),"")</f>
        <v/>
      </c>
      <c r="D133" s="36" t="str">
        <f>IF(C133&gt;Inf.!$I$10,"",VLOOKUP(A133,Q1.SL!B:F,2,FALSE))</f>
        <v/>
      </c>
      <c r="E133" s="36" t="str">
        <f>IF(C133&gt;Inf.!$I$10,"",VLOOKUP(A133,Q1.SL!B:F,3,FALSE))</f>
        <v/>
      </c>
      <c r="F133" s="20" t="str">
        <f>IF(C133&gt;Inf.!$I$10,"",VLOOKUP(A133,Q1.SL!B:F,4,FALSE))</f>
        <v/>
      </c>
      <c r="G133" s="20" t="str">
        <f>IF(C133&gt;Inf.!$I$10,"",VLOOKUP(A133,Q1.SL!B:F,5,FALSE))</f>
        <v/>
      </c>
      <c r="H133" s="126"/>
      <c r="I133" s="126"/>
      <c r="J133" s="51"/>
      <c r="K133" s="126"/>
      <c r="L133" s="12" t="str">
        <f>IFERROR(IF(C133&gt;Inf.!$I$10,"",I133),"")</f>
        <v/>
      </c>
      <c r="M133" s="8" t="str">
        <f>IFERROR(IF(Inf.!$C$10="Onsight",IF(L133="TOP",10^7+(10-J133)+(3-K133)*10,L133*10^5+(3-K133)*10),IF(L133="TOP",10^7+(3-K133)*10,L133*10^5+(3-K133)*10)),"")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IFERROR(N133*100+Rec.!I126,"")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IF(Rec.!H127&gt;0,COUNT(Rec.!H$2:H127),"")</f>
        <v/>
      </c>
      <c r="D134" s="36" t="str">
        <f>IF(C134&gt;Inf.!$I$10,"",VLOOKUP(A134,Q1.SL!B:F,2,FALSE))</f>
        <v/>
      </c>
      <c r="E134" s="36" t="str">
        <f>IF(C134&gt;Inf.!$I$10,"",VLOOKUP(A134,Q1.SL!B:F,3,FALSE))</f>
        <v/>
      </c>
      <c r="F134" s="20" t="str">
        <f>IF(C134&gt;Inf.!$I$10,"",VLOOKUP(A134,Q1.SL!B:F,4,FALSE))</f>
        <v/>
      </c>
      <c r="G134" s="20" t="str">
        <f>IF(C134&gt;Inf.!$I$10,"",VLOOKUP(A134,Q1.SL!B:F,5,FALSE))</f>
        <v/>
      </c>
      <c r="H134" s="126"/>
      <c r="I134" s="126"/>
      <c r="J134" s="51"/>
      <c r="K134" s="126"/>
      <c r="L134" s="12" t="str">
        <f>IFERROR(IF(C134&gt;Inf.!$I$10,"",I134),"")</f>
        <v/>
      </c>
      <c r="M134" s="8" t="str">
        <f>IFERROR(IF(Inf.!$C$10="Onsight",IF(L134="TOP",10^7+(10-J134)+(3-K134)*10,L134*10^5+(3-K134)*10),IF(L134="TOP",10^7+(3-K134)*10,L134*10^5+(3-K134)*10)),"")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IFERROR(N134*100+Rec.!I127,"")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IF(Rec.!H128&gt;0,COUNT(Rec.!H$2:H128),"")</f>
        <v/>
      </c>
      <c r="D135" s="36" t="str">
        <f>IF(C135&gt;Inf.!$I$10,"",VLOOKUP(A135,Q1.SL!B:F,2,FALSE))</f>
        <v/>
      </c>
      <c r="E135" s="36" t="str">
        <f>IF(C135&gt;Inf.!$I$10,"",VLOOKUP(A135,Q1.SL!B:F,3,FALSE))</f>
        <v/>
      </c>
      <c r="F135" s="20" t="str">
        <f>IF(C135&gt;Inf.!$I$10,"",VLOOKUP(A135,Q1.SL!B:F,4,FALSE))</f>
        <v/>
      </c>
      <c r="G135" s="20" t="str">
        <f>IF(C135&gt;Inf.!$I$10,"",VLOOKUP(A135,Q1.SL!B:F,5,FALSE))</f>
        <v/>
      </c>
      <c r="H135" s="126"/>
      <c r="I135" s="126"/>
      <c r="J135" s="51"/>
      <c r="K135" s="126"/>
      <c r="L135" s="12" t="str">
        <f>IFERROR(IF(C135&gt;Inf.!$I$10,"",I135),"")</f>
        <v/>
      </c>
      <c r="M135" s="8" t="str">
        <f>IFERROR(IF(Inf.!$C$10="Onsight",IF(L135="TOP",10^7+(10-J135)+(3-K135)*10,L135*10^5+(3-K135)*10),IF(L135="TOP",10^7+(3-K135)*10,L135*10^5+(3-K135)*10)),"")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IFERROR(N135*100+Rec.!I128,"")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IF(Rec.!H129&gt;0,COUNT(Rec.!H$2:H129),"")</f>
        <v/>
      </c>
      <c r="D136" s="36" t="str">
        <f>IF(C136&gt;Inf.!$I$10,"",VLOOKUP(A136,Q1.SL!B:F,2,FALSE))</f>
        <v/>
      </c>
      <c r="E136" s="36" t="str">
        <f>IF(C136&gt;Inf.!$I$10,"",VLOOKUP(A136,Q1.SL!B:F,3,FALSE))</f>
        <v/>
      </c>
      <c r="F136" s="20" t="str">
        <f>IF(C136&gt;Inf.!$I$10,"",VLOOKUP(A136,Q1.SL!B:F,4,FALSE))</f>
        <v/>
      </c>
      <c r="G136" s="20" t="str">
        <f>IF(C136&gt;Inf.!$I$10,"",VLOOKUP(A136,Q1.SL!B:F,5,FALSE))</f>
        <v/>
      </c>
      <c r="H136" s="126"/>
      <c r="I136" s="126"/>
      <c r="J136" s="51"/>
      <c r="K136" s="126"/>
      <c r="L136" s="12" t="str">
        <f>IFERROR(IF(C136&gt;Inf.!$I$10,"",I136),"")</f>
        <v/>
      </c>
      <c r="M136" s="8" t="str">
        <f>IFERROR(IF(Inf.!$C$10="Onsight",IF(L136="TOP",10^7+(10-J136)+(3-K136)*10,L136*10^5+(3-K136)*10),IF(L136="TOP",10^7+(3-K136)*10,L136*10^5+(3-K136)*10)),"")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IFERROR(N136*100+Rec.!I129,"")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t="shared" ref="B137:B200" si="8">P137</f>
        <v/>
      </c>
      <c r="C137" s="20" t="str">
        <f>IF(Rec.!H130&gt;0,COUNT(Rec.!H$2:H130),"")</f>
        <v/>
      </c>
      <c r="D137" s="36" t="str">
        <f>IF(C137&gt;Inf.!$I$10,"",VLOOKUP(A137,Q1.SL!B:F,2,FALSE))</f>
        <v/>
      </c>
      <c r="E137" s="36" t="str">
        <f>IF(C137&gt;Inf.!$I$10,"",VLOOKUP(A137,Q1.SL!B:F,3,FALSE))</f>
        <v/>
      </c>
      <c r="F137" s="20" t="str">
        <f>IF(C137&gt;Inf.!$I$10,"",VLOOKUP(A137,Q1.SL!B:F,4,FALSE))</f>
        <v/>
      </c>
      <c r="G137" s="20" t="str">
        <f>IF(C137&gt;Inf.!$I$10,"",VLOOKUP(A137,Q1.SL!B:F,5,FALSE))</f>
        <v/>
      </c>
      <c r="H137" s="126"/>
      <c r="I137" s="126"/>
      <c r="J137" s="51"/>
      <c r="K137" s="126"/>
      <c r="L137" s="12" t="str">
        <f>IFERROR(IF(C137&gt;Inf.!$I$10,"",I137),"")</f>
        <v/>
      </c>
      <c r="M137" s="8" t="str">
        <f>IFERROR(IF(Inf.!$C$10="Onsight",IF(L137="TOP",10^7+(10-J137)+(3-K137)*10,L137*10^5+(3-K137)*10),IF(L137="TOP",10^7+(3-K137)*10,L137*10^5+(3-K137)*10)),"")</f>
        <v/>
      </c>
      <c r="N137" s="8" t="str">
        <f t="shared" ref="N137:N200" si="9">IFERROR(RANK(M137,M:M,0),"")</f>
        <v/>
      </c>
      <c r="O137" s="8" t="str">
        <f>IFERROR(N137*100+Rec.!I130,"")</f>
        <v/>
      </c>
      <c r="P137" s="8" t="str">
        <f t="shared" ref="P137:P200" si="10">IFERROR(RANK(O137,O:O,1),"")</f>
        <v/>
      </c>
    </row>
    <row r="138" spans="1:16" ht="21.95" customHeight="1">
      <c r="A138" s="8" t="str">
        <f t="shared" ref="A138:A201" si="11">IFERROR(IF(C138&gt;3*ROUNDUP(MAX(C:C)/4,0)-IF(MOD(MAX(C:C),4)=0,0,IF(MOD(MAX(C:C),4)=1,3,IF(MOD(MAX(C:C),4)=2,2,IF(MOD(MAX(C:C),4)=3,1)))),C138-3*ROUNDUP(MAX(C:C)/4,0)+IF(MOD(MAX(C:C),4)=0,0,IF(MOD(MAX(C:C),4)=1,3,IF(MOD(MAX(C:C),4)=2,2,IF(MOD(MAX(C:C),4)=3,1)))),C138+ROUNDUP(MAX(C:C)/4,0)-IF(MOD(MAX(C:C),4)=0,0,IF(MOD(MAX(C:C),4)=1,0,IF(MOD(MAX(C:C),4)=2,0,IF(MOD(MAX(C:C),4)=3,0))))),"")</f>
        <v/>
      </c>
      <c r="B138" s="8" t="str">
        <f t="shared" si="8"/>
        <v/>
      </c>
      <c r="C138" s="20" t="str">
        <f>IF(Rec.!H131&gt;0,COUNT(Rec.!H$2:H131),"")</f>
        <v/>
      </c>
      <c r="D138" s="36" t="str">
        <f>IF(C138&gt;Inf.!$I$10,"",VLOOKUP(A138,Q1.SL!B:F,2,FALSE))</f>
        <v/>
      </c>
      <c r="E138" s="36" t="str">
        <f>IF(C138&gt;Inf.!$I$10,"",VLOOKUP(A138,Q1.SL!B:F,3,FALSE))</f>
        <v/>
      </c>
      <c r="F138" s="20" t="str">
        <f>IF(C138&gt;Inf.!$I$10,"",VLOOKUP(A138,Q1.SL!B:F,4,FALSE))</f>
        <v/>
      </c>
      <c r="G138" s="20" t="str">
        <f>IF(C138&gt;Inf.!$I$10,"",VLOOKUP(A138,Q1.SL!B:F,5,FALSE))</f>
        <v/>
      </c>
      <c r="H138" s="126"/>
      <c r="I138" s="126"/>
      <c r="J138" s="51"/>
      <c r="K138" s="126"/>
      <c r="L138" s="12" t="str">
        <f>IFERROR(IF(C138&gt;Inf.!$I$10,"",I138),"")</f>
        <v/>
      </c>
      <c r="M138" s="8" t="str">
        <f>IFERROR(IF(Inf.!$C$10="Onsight",IF(L138="TOP",10^7+(10-J138)+(3-K138)*10,L138*10^5+(3-K138)*10),IF(L138="TOP",10^7+(3-K138)*10,L138*10^5+(3-K138)*10)),"")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IFERROR(N138*100+Rec.!I131,"")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IF(Rec.!H132&gt;0,COUNT(Rec.!H$2:H132),"")</f>
        <v/>
      </c>
      <c r="D139" s="36" t="str">
        <f>IF(C139&gt;Inf.!$I$10,"",VLOOKUP(A139,Q1.SL!B:F,2,FALSE))</f>
        <v/>
      </c>
      <c r="E139" s="36" t="str">
        <f>IF(C139&gt;Inf.!$I$10,"",VLOOKUP(A139,Q1.SL!B:F,3,FALSE))</f>
        <v/>
      </c>
      <c r="F139" s="20" t="str">
        <f>IF(C139&gt;Inf.!$I$10,"",VLOOKUP(A139,Q1.SL!B:F,4,FALSE))</f>
        <v/>
      </c>
      <c r="G139" s="20" t="str">
        <f>IF(C139&gt;Inf.!$I$10,"",VLOOKUP(A139,Q1.SL!B:F,5,FALSE))</f>
        <v/>
      </c>
      <c r="H139" s="126"/>
      <c r="I139" s="126"/>
      <c r="J139" s="51"/>
      <c r="K139" s="126"/>
      <c r="L139" s="12" t="str">
        <f>IFERROR(IF(C139&gt;Inf.!$I$10,"",I139),"")</f>
        <v/>
      </c>
      <c r="M139" s="8" t="str">
        <f>IFERROR(IF(Inf.!$C$10="Onsight",IF(L139="TOP",10^7+(10-J139)+(3-K139)*10,L139*10^5+(3-K139)*10),IF(L139="TOP",10^7+(3-K139)*10,L139*10^5+(3-K139)*10)),"")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IFERROR(N139*100+Rec.!I132,"")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IF(Rec.!H133&gt;0,COUNT(Rec.!H$2:H133),"")</f>
        <v/>
      </c>
      <c r="D140" s="36" t="str">
        <f>IF(C140&gt;Inf.!$I$10,"",VLOOKUP(A140,Q1.SL!B:F,2,FALSE))</f>
        <v/>
      </c>
      <c r="E140" s="36" t="str">
        <f>IF(C140&gt;Inf.!$I$10,"",VLOOKUP(A140,Q1.SL!B:F,3,FALSE))</f>
        <v/>
      </c>
      <c r="F140" s="20" t="str">
        <f>IF(C140&gt;Inf.!$I$10,"",VLOOKUP(A140,Q1.SL!B:F,4,FALSE))</f>
        <v/>
      </c>
      <c r="G140" s="20" t="str">
        <f>IF(C140&gt;Inf.!$I$10,"",VLOOKUP(A140,Q1.SL!B:F,5,FALSE))</f>
        <v/>
      </c>
      <c r="H140" s="126"/>
      <c r="I140" s="126"/>
      <c r="J140" s="51"/>
      <c r="K140" s="126"/>
      <c r="L140" s="12" t="str">
        <f>IFERROR(IF(C140&gt;Inf.!$I$10,"",I140),"")</f>
        <v/>
      </c>
      <c r="M140" s="8" t="str">
        <f>IFERROR(IF(Inf.!$C$10="Onsight",IF(L140="TOP",10^7+(10-J140)+(3-K140)*10,L140*10^5+(3-K140)*10),IF(L140="TOP",10^7+(3-K140)*10,L140*10^5+(3-K140)*10)),"")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IFERROR(N140*100+Rec.!I133,"")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IF(Rec.!H134&gt;0,COUNT(Rec.!H$2:H134),"")</f>
        <v/>
      </c>
      <c r="D141" s="36" t="str">
        <f>IF(C141&gt;Inf.!$I$10,"",VLOOKUP(A141,Q1.SL!B:F,2,FALSE))</f>
        <v/>
      </c>
      <c r="E141" s="36" t="str">
        <f>IF(C141&gt;Inf.!$I$10,"",VLOOKUP(A141,Q1.SL!B:F,3,FALSE))</f>
        <v/>
      </c>
      <c r="F141" s="20" t="str">
        <f>IF(C141&gt;Inf.!$I$10,"",VLOOKUP(A141,Q1.SL!B:F,4,FALSE))</f>
        <v/>
      </c>
      <c r="G141" s="20" t="str">
        <f>IF(C141&gt;Inf.!$I$10,"",VLOOKUP(A141,Q1.SL!B:F,5,FALSE))</f>
        <v/>
      </c>
      <c r="H141" s="126"/>
      <c r="I141" s="126"/>
      <c r="J141" s="51"/>
      <c r="K141" s="126"/>
      <c r="L141" s="12" t="str">
        <f>IFERROR(IF(C141&gt;Inf.!$I$10,"",I141),"")</f>
        <v/>
      </c>
      <c r="M141" s="8" t="str">
        <f>IFERROR(IF(Inf.!$C$10="Onsight",IF(L141="TOP",10^7+(10-J141)+(3-K141)*10,L141*10^5+(3-K141)*10),IF(L141="TOP",10^7+(3-K141)*10,L141*10^5+(3-K141)*10)),"")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IFERROR(N141*100+Rec.!I134,"")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IF(Rec.!H135&gt;0,COUNT(Rec.!H$2:H135),"")</f>
        <v/>
      </c>
      <c r="D142" s="36" t="str">
        <f>IF(C142&gt;Inf.!$I$10,"",VLOOKUP(A142,Q1.SL!B:F,2,FALSE))</f>
        <v/>
      </c>
      <c r="E142" s="36" t="str">
        <f>IF(C142&gt;Inf.!$I$10,"",VLOOKUP(A142,Q1.SL!B:F,3,FALSE))</f>
        <v/>
      </c>
      <c r="F142" s="20" t="str">
        <f>IF(C142&gt;Inf.!$I$10,"",VLOOKUP(A142,Q1.SL!B:F,4,FALSE))</f>
        <v/>
      </c>
      <c r="G142" s="20" t="str">
        <f>IF(C142&gt;Inf.!$I$10,"",VLOOKUP(A142,Q1.SL!B:F,5,FALSE))</f>
        <v/>
      </c>
      <c r="H142" s="126"/>
      <c r="I142" s="126"/>
      <c r="J142" s="51"/>
      <c r="K142" s="126"/>
      <c r="L142" s="12" t="str">
        <f>IFERROR(IF(C142&gt;Inf.!$I$10,"",I142),"")</f>
        <v/>
      </c>
      <c r="M142" s="8" t="str">
        <f>IFERROR(IF(Inf.!$C$10="Onsight",IF(L142="TOP",10^7+(10-J142)+(3-K142)*10,L142*10^5+(3-K142)*10),IF(L142="TOP",10^7+(3-K142)*10,L142*10^5+(3-K142)*10)),"")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IFERROR(N142*100+Rec.!I135,"")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IF(Rec.!H136&gt;0,COUNT(Rec.!H$2:H136),"")</f>
        <v/>
      </c>
      <c r="D143" s="36" t="str">
        <f>IF(C143&gt;Inf.!$I$10,"",VLOOKUP(A143,Q1.SL!B:F,2,FALSE))</f>
        <v/>
      </c>
      <c r="E143" s="36" t="str">
        <f>IF(C143&gt;Inf.!$I$10,"",VLOOKUP(A143,Q1.SL!B:F,3,FALSE))</f>
        <v/>
      </c>
      <c r="F143" s="20" t="str">
        <f>IF(C143&gt;Inf.!$I$10,"",VLOOKUP(A143,Q1.SL!B:F,4,FALSE))</f>
        <v/>
      </c>
      <c r="G143" s="20" t="str">
        <f>IF(C143&gt;Inf.!$I$10,"",VLOOKUP(A143,Q1.SL!B:F,5,FALSE))</f>
        <v/>
      </c>
      <c r="H143" s="126"/>
      <c r="I143" s="126"/>
      <c r="J143" s="51"/>
      <c r="K143" s="126"/>
      <c r="L143" s="12" t="str">
        <f>IFERROR(IF(C143&gt;Inf.!$I$10,"",I143),"")</f>
        <v/>
      </c>
      <c r="M143" s="8" t="str">
        <f>IFERROR(IF(Inf.!$C$10="Onsight",IF(L143="TOP",10^7+(10-J143)+(3-K143)*10,L143*10^5+(3-K143)*10),IF(L143="TOP",10^7+(3-K143)*10,L143*10^5+(3-K143)*10)),"")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IFERROR(N143*100+Rec.!I136,"")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IF(Rec.!H137&gt;0,COUNT(Rec.!H$2:H137),"")</f>
        <v/>
      </c>
      <c r="D144" s="36" t="str">
        <f>IF(C144&gt;Inf.!$I$10,"",VLOOKUP(A144,Q1.SL!B:F,2,FALSE))</f>
        <v/>
      </c>
      <c r="E144" s="36" t="str">
        <f>IF(C144&gt;Inf.!$I$10,"",VLOOKUP(A144,Q1.SL!B:F,3,FALSE))</f>
        <v/>
      </c>
      <c r="F144" s="20" t="str">
        <f>IF(C144&gt;Inf.!$I$10,"",VLOOKUP(A144,Q1.SL!B:F,4,FALSE))</f>
        <v/>
      </c>
      <c r="G144" s="20" t="str">
        <f>IF(C144&gt;Inf.!$I$10,"",VLOOKUP(A144,Q1.SL!B:F,5,FALSE))</f>
        <v/>
      </c>
      <c r="H144" s="126"/>
      <c r="I144" s="126"/>
      <c r="J144" s="51"/>
      <c r="K144" s="126"/>
      <c r="L144" s="12" t="str">
        <f>IFERROR(IF(C144&gt;Inf.!$I$10,"",I144),"")</f>
        <v/>
      </c>
      <c r="M144" s="8" t="str">
        <f>IFERROR(IF(Inf.!$C$10="Onsight",IF(L144="TOP",10^7+(10-J144)+(3-K144)*10,L144*10^5+(3-K144)*10),IF(L144="TOP",10^7+(3-K144)*10,L144*10^5+(3-K144)*10)),"")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IFERROR(N144*100+Rec.!I137,"")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IF(Rec.!H138&gt;0,COUNT(Rec.!H$2:H138),"")</f>
        <v/>
      </c>
      <c r="D145" s="36" t="str">
        <f>IF(C145&gt;Inf.!$I$10,"",VLOOKUP(A145,Q1.SL!B:F,2,FALSE))</f>
        <v/>
      </c>
      <c r="E145" s="36" t="str">
        <f>IF(C145&gt;Inf.!$I$10,"",VLOOKUP(A145,Q1.SL!B:F,3,FALSE))</f>
        <v/>
      </c>
      <c r="F145" s="20" t="str">
        <f>IF(C145&gt;Inf.!$I$10,"",VLOOKUP(A145,Q1.SL!B:F,4,FALSE))</f>
        <v/>
      </c>
      <c r="G145" s="20" t="str">
        <f>IF(C145&gt;Inf.!$I$10,"",VLOOKUP(A145,Q1.SL!B:F,5,FALSE))</f>
        <v/>
      </c>
      <c r="H145" s="126"/>
      <c r="I145" s="126"/>
      <c r="J145" s="51"/>
      <c r="K145" s="126"/>
      <c r="L145" s="12" t="str">
        <f>IFERROR(IF(C145&gt;Inf.!$I$10,"",I145),"")</f>
        <v/>
      </c>
      <c r="M145" s="8" t="str">
        <f>IFERROR(IF(Inf.!$C$10="Onsight",IF(L145="TOP",10^7+(10-J145)+(3-K145)*10,L145*10^5+(3-K145)*10),IF(L145="TOP",10^7+(3-K145)*10,L145*10^5+(3-K145)*10)),"")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IFERROR(N145*100+Rec.!I138,"")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IF(Rec.!H139&gt;0,COUNT(Rec.!H$2:H139),"")</f>
        <v/>
      </c>
      <c r="D146" s="36" t="str">
        <f>IF(C146&gt;Inf.!$I$10,"",VLOOKUP(A146,Q1.SL!B:F,2,FALSE))</f>
        <v/>
      </c>
      <c r="E146" s="36" t="str">
        <f>IF(C146&gt;Inf.!$I$10,"",VLOOKUP(A146,Q1.SL!B:F,3,FALSE))</f>
        <v/>
      </c>
      <c r="F146" s="20" t="str">
        <f>IF(C146&gt;Inf.!$I$10,"",VLOOKUP(A146,Q1.SL!B:F,4,FALSE))</f>
        <v/>
      </c>
      <c r="G146" s="20" t="str">
        <f>IF(C146&gt;Inf.!$I$10,"",VLOOKUP(A146,Q1.SL!B:F,5,FALSE))</f>
        <v/>
      </c>
      <c r="H146" s="126"/>
      <c r="I146" s="126"/>
      <c r="J146" s="51"/>
      <c r="K146" s="126"/>
      <c r="L146" s="12" t="str">
        <f>IFERROR(IF(C146&gt;Inf.!$I$10,"",I146),"")</f>
        <v/>
      </c>
      <c r="M146" s="8" t="str">
        <f>IFERROR(IF(Inf.!$C$10="Onsight",IF(L146="TOP",10^7+(10-J146)+(3-K146)*10,L146*10^5+(3-K146)*10),IF(L146="TOP",10^7+(3-K146)*10,L146*10^5+(3-K146)*10)),"")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IFERROR(N146*100+Rec.!I139,"")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IF(Rec.!H140&gt;0,COUNT(Rec.!H$2:H140),"")</f>
        <v/>
      </c>
      <c r="D147" s="36" t="str">
        <f>IF(C147&gt;Inf.!$I$10,"",VLOOKUP(A147,Q1.SL!B:F,2,FALSE))</f>
        <v/>
      </c>
      <c r="E147" s="36" t="str">
        <f>IF(C147&gt;Inf.!$I$10,"",VLOOKUP(A147,Q1.SL!B:F,3,FALSE))</f>
        <v/>
      </c>
      <c r="F147" s="20" t="str">
        <f>IF(C147&gt;Inf.!$I$10,"",VLOOKUP(A147,Q1.SL!B:F,4,FALSE))</f>
        <v/>
      </c>
      <c r="G147" s="20" t="str">
        <f>IF(C147&gt;Inf.!$I$10,"",VLOOKUP(A147,Q1.SL!B:F,5,FALSE))</f>
        <v/>
      </c>
      <c r="H147" s="126"/>
      <c r="I147" s="126"/>
      <c r="J147" s="51"/>
      <c r="K147" s="126"/>
      <c r="L147" s="12" t="str">
        <f>IFERROR(IF(C147&gt;Inf.!$I$10,"",I147),"")</f>
        <v/>
      </c>
      <c r="M147" s="8" t="str">
        <f>IFERROR(IF(Inf.!$C$10="Onsight",IF(L147="TOP",10^7+(10-J147)+(3-K147)*10,L147*10^5+(3-K147)*10),IF(L147="TOP",10^7+(3-K147)*10,L147*10^5+(3-K147)*10)),"")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IFERROR(N147*100+Rec.!I140,"")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IF(Rec.!H141&gt;0,COUNT(Rec.!H$2:H141),"")</f>
        <v/>
      </c>
      <c r="D148" s="36" t="str">
        <f>IF(C148&gt;Inf.!$I$10,"",VLOOKUP(A148,Q1.SL!B:F,2,FALSE))</f>
        <v/>
      </c>
      <c r="E148" s="36" t="str">
        <f>IF(C148&gt;Inf.!$I$10,"",VLOOKUP(A148,Q1.SL!B:F,3,FALSE))</f>
        <v/>
      </c>
      <c r="F148" s="20" t="str">
        <f>IF(C148&gt;Inf.!$I$10,"",VLOOKUP(A148,Q1.SL!B:F,4,FALSE))</f>
        <v/>
      </c>
      <c r="G148" s="20" t="str">
        <f>IF(C148&gt;Inf.!$I$10,"",VLOOKUP(A148,Q1.SL!B:F,5,FALSE))</f>
        <v/>
      </c>
      <c r="H148" s="126"/>
      <c r="I148" s="126"/>
      <c r="J148" s="51"/>
      <c r="K148" s="126"/>
      <c r="L148" s="12" t="str">
        <f>IFERROR(IF(C148&gt;Inf.!$I$10,"",I148),"")</f>
        <v/>
      </c>
      <c r="M148" s="8" t="str">
        <f>IFERROR(IF(Inf.!$C$10="Onsight",IF(L148="TOP",10^7+(10-J148)+(3-K148)*10,L148*10^5+(3-K148)*10),IF(L148="TOP",10^7+(3-K148)*10,L148*10^5+(3-K148)*10)),"")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IFERROR(N148*100+Rec.!I141,"")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IF(Rec.!H142&gt;0,COUNT(Rec.!H$2:H142),"")</f>
        <v/>
      </c>
      <c r="D149" s="36" t="str">
        <f>IF(C149&gt;Inf.!$I$10,"",VLOOKUP(A149,Q1.SL!B:F,2,FALSE))</f>
        <v/>
      </c>
      <c r="E149" s="36" t="str">
        <f>IF(C149&gt;Inf.!$I$10,"",VLOOKUP(A149,Q1.SL!B:F,3,FALSE))</f>
        <v/>
      </c>
      <c r="F149" s="20" t="str">
        <f>IF(C149&gt;Inf.!$I$10,"",VLOOKUP(A149,Q1.SL!B:F,4,FALSE))</f>
        <v/>
      </c>
      <c r="G149" s="20" t="str">
        <f>IF(C149&gt;Inf.!$I$10,"",VLOOKUP(A149,Q1.SL!B:F,5,FALSE))</f>
        <v/>
      </c>
      <c r="H149" s="126"/>
      <c r="I149" s="126"/>
      <c r="J149" s="51"/>
      <c r="K149" s="126"/>
      <c r="L149" s="12" t="str">
        <f>IFERROR(IF(C149&gt;Inf.!$I$10,"",I149),"")</f>
        <v/>
      </c>
      <c r="M149" s="8" t="str">
        <f>IFERROR(IF(Inf.!$C$10="Onsight",IF(L149="TOP",10^7+(10-J149)+(3-K149)*10,L149*10^5+(3-K149)*10),IF(L149="TOP",10^7+(3-K149)*10,L149*10^5+(3-K149)*10)),"")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IFERROR(N149*100+Rec.!I142,"")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IF(Rec.!H143&gt;0,COUNT(Rec.!H$2:H143),"")</f>
        <v/>
      </c>
      <c r="D150" s="36" t="str">
        <f>IF(C150&gt;Inf.!$I$10,"",VLOOKUP(A150,Q1.SL!B:F,2,FALSE))</f>
        <v/>
      </c>
      <c r="E150" s="36" t="str">
        <f>IF(C150&gt;Inf.!$I$10,"",VLOOKUP(A150,Q1.SL!B:F,3,FALSE))</f>
        <v/>
      </c>
      <c r="F150" s="20" t="str">
        <f>IF(C150&gt;Inf.!$I$10,"",VLOOKUP(A150,Q1.SL!B:F,4,FALSE))</f>
        <v/>
      </c>
      <c r="G150" s="20" t="str">
        <f>IF(C150&gt;Inf.!$I$10,"",VLOOKUP(A150,Q1.SL!B:F,5,FALSE))</f>
        <v/>
      </c>
      <c r="H150" s="126"/>
      <c r="I150" s="126"/>
      <c r="J150" s="51"/>
      <c r="K150" s="126"/>
      <c r="L150" s="12" t="str">
        <f>IFERROR(IF(C150&gt;Inf.!$I$10,"",I150),"")</f>
        <v/>
      </c>
      <c r="M150" s="8" t="str">
        <f>IFERROR(IF(Inf.!$C$10="Onsight",IF(L150="TOP",10^7+(10-J150)+(3-K150)*10,L150*10^5+(3-K150)*10),IF(L150="TOP",10^7+(3-K150)*10,L150*10^5+(3-K150)*10)),"")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IFERROR(N150*100+Rec.!I143,"")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IF(Rec.!H144&gt;0,COUNT(Rec.!H$2:H144),"")</f>
        <v/>
      </c>
      <c r="D151" s="36" t="str">
        <f>IF(C151&gt;Inf.!$I$10,"",VLOOKUP(A151,Q1.SL!B:F,2,FALSE))</f>
        <v/>
      </c>
      <c r="E151" s="36" t="str">
        <f>IF(C151&gt;Inf.!$I$10,"",VLOOKUP(A151,Q1.SL!B:F,3,FALSE))</f>
        <v/>
      </c>
      <c r="F151" s="20" t="str">
        <f>IF(C151&gt;Inf.!$I$10,"",VLOOKUP(A151,Q1.SL!B:F,4,FALSE))</f>
        <v/>
      </c>
      <c r="G151" s="20" t="str">
        <f>IF(C151&gt;Inf.!$I$10,"",VLOOKUP(A151,Q1.SL!B:F,5,FALSE))</f>
        <v/>
      </c>
      <c r="H151" s="126"/>
      <c r="I151" s="126"/>
      <c r="J151" s="51"/>
      <c r="K151" s="126"/>
      <c r="L151" s="12" t="str">
        <f>IFERROR(IF(C151&gt;Inf.!$I$10,"",I151),"")</f>
        <v/>
      </c>
      <c r="M151" s="8" t="str">
        <f>IFERROR(IF(Inf.!$C$10="Onsight",IF(L151="TOP",10^7+(10-J151)+(3-K151)*10,L151*10^5+(3-K151)*10),IF(L151="TOP",10^7+(3-K151)*10,L151*10^5+(3-K151)*10)),"")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IFERROR(N151*100+Rec.!I144,"")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IF(Rec.!H145&gt;0,COUNT(Rec.!H$2:H145),"")</f>
        <v/>
      </c>
      <c r="D152" s="36" t="str">
        <f>IF(C152&gt;Inf.!$I$10,"",VLOOKUP(A152,Q1.SL!B:F,2,FALSE))</f>
        <v/>
      </c>
      <c r="E152" s="36" t="str">
        <f>IF(C152&gt;Inf.!$I$10,"",VLOOKUP(A152,Q1.SL!B:F,3,FALSE))</f>
        <v/>
      </c>
      <c r="F152" s="20" t="str">
        <f>IF(C152&gt;Inf.!$I$10,"",VLOOKUP(A152,Q1.SL!B:F,4,FALSE))</f>
        <v/>
      </c>
      <c r="G152" s="20" t="str">
        <f>IF(C152&gt;Inf.!$I$10,"",VLOOKUP(A152,Q1.SL!B:F,5,FALSE))</f>
        <v/>
      </c>
      <c r="H152" s="126"/>
      <c r="I152" s="126"/>
      <c r="J152" s="51"/>
      <c r="K152" s="126"/>
      <c r="L152" s="12" t="str">
        <f>IFERROR(IF(C152&gt;Inf.!$I$10,"",I152),"")</f>
        <v/>
      </c>
      <c r="M152" s="8" t="str">
        <f>IFERROR(IF(Inf.!$C$10="Onsight",IF(L152="TOP",10^7+(10-J152)+(3-K152)*10,L152*10^5+(3-K152)*10),IF(L152="TOP",10^7+(3-K152)*10,L152*10^5+(3-K152)*10)),"")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IFERROR(N152*100+Rec.!I145,"")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IF(Rec.!H146&gt;0,COUNT(Rec.!H$2:H146),"")</f>
        <v/>
      </c>
      <c r="D153" s="36" t="str">
        <f>IF(C153&gt;Inf.!$I$10,"",VLOOKUP(A153,Q1.SL!B:F,2,FALSE))</f>
        <v/>
      </c>
      <c r="E153" s="36" t="str">
        <f>IF(C153&gt;Inf.!$I$10,"",VLOOKUP(A153,Q1.SL!B:F,3,FALSE))</f>
        <v/>
      </c>
      <c r="F153" s="20" t="str">
        <f>IF(C153&gt;Inf.!$I$10,"",VLOOKUP(A153,Q1.SL!B:F,4,FALSE))</f>
        <v/>
      </c>
      <c r="G153" s="20" t="str">
        <f>IF(C153&gt;Inf.!$I$10,"",VLOOKUP(A153,Q1.SL!B:F,5,FALSE))</f>
        <v/>
      </c>
      <c r="H153" s="126"/>
      <c r="I153" s="126"/>
      <c r="J153" s="51"/>
      <c r="K153" s="126"/>
      <c r="L153" s="12" t="str">
        <f>IFERROR(IF(C153&gt;Inf.!$I$10,"",I153),"")</f>
        <v/>
      </c>
      <c r="M153" s="8" t="str">
        <f>IFERROR(IF(Inf.!$C$10="Onsight",IF(L153="TOP",10^7+(10-J153)+(3-K153)*10,L153*10^5+(3-K153)*10),IF(L153="TOP",10^7+(3-K153)*10,L153*10^5+(3-K153)*10)),"")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IFERROR(N153*100+Rec.!I146,"")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IF(Rec.!H147&gt;0,COUNT(Rec.!H$2:H147),"")</f>
        <v/>
      </c>
      <c r="D154" s="36" t="str">
        <f>IF(C154&gt;Inf.!$I$10,"",VLOOKUP(A154,Q1.SL!B:F,2,FALSE))</f>
        <v/>
      </c>
      <c r="E154" s="36" t="str">
        <f>IF(C154&gt;Inf.!$I$10,"",VLOOKUP(A154,Q1.SL!B:F,3,FALSE))</f>
        <v/>
      </c>
      <c r="F154" s="20" t="str">
        <f>IF(C154&gt;Inf.!$I$10,"",VLOOKUP(A154,Q1.SL!B:F,4,FALSE))</f>
        <v/>
      </c>
      <c r="G154" s="20" t="str">
        <f>IF(C154&gt;Inf.!$I$10,"",VLOOKUP(A154,Q1.SL!B:F,5,FALSE))</f>
        <v/>
      </c>
      <c r="H154" s="126"/>
      <c r="I154" s="126"/>
      <c r="J154" s="51"/>
      <c r="K154" s="126"/>
      <c r="L154" s="12" t="str">
        <f>IFERROR(IF(C154&gt;Inf.!$I$10,"",I154),"")</f>
        <v/>
      </c>
      <c r="M154" s="8" t="str">
        <f>IFERROR(IF(Inf.!$C$10="Onsight",IF(L154="TOP",10^7+(10-J154)+(3-K154)*10,L154*10^5+(3-K154)*10),IF(L154="TOP",10^7+(3-K154)*10,L154*10^5+(3-K154)*10)),"")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IFERROR(N154*100+Rec.!I147,"")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IF(Rec.!H148&gt;0,COUNT(Rec.!H$2:H148),"")</f>
        <v/>
      </c>
      <c r="D155" s="36" t="str">
        <f>IF(C155&gt;Inf.!$I$10,"",VLOOKUP(A155,Q1.SL!B:F,2,FALSE))</f>
        <v/>
      </c>
      <c r="E155" s="36" t="str">
        <f>IF(C155&gt;Inf.!$I$10,"",VLOOKUP(A155,Q1.SL!B:F,3,FALSE))</f>
        <v/>
      </c>
      <c r="F155" s="20" t="str">
        <f>IF(C155&gt;Inf.!$I$10,"",VLOOKUP(A155,Q1.SL!B:F,4,FALSE))</f>
        <v/>
      </c>
      <c r="G155" s="20" t="str">
        <f>IF(C155&gt;Inf.!$I$10,"",VLOOKUP(A155,Q1.SL!B:F,5,FALSE))</f>
        <v/>
      </c>
      <c r="H155" s="126"/>
      <c r="I155" s="126"/>
      <c r="J155" s="51"/>
      <c r="K155" s="126"/>
      <c r="L155" s="12" t="str">
        <f>IFERROR(IF(C155&gt;Inf.!$I$10,"",I155),"")</f>
        <v/>
      </c>
      <c r="M155" s="8" t="str">
        <f>IFERROR(IF(Inf.!$C$10="Onsight",IF(L155="TOP",10^7+(10-J155)+(3-K155)*10,L155*10^5+(3-K155)*10),IF(L155="TOP",10^7+(3-K155)*10,L155*10^5+(3-K155)*10)),"")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IFERROR(N155*100+Rec.!I148,"")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IF(Rec.!H149&gt;0,COUNT(Rec.!H$2:H149),"")</f>
        <v/>
      </c>
      <c r="D156" s="36" t="str">
        <f>IF(C156&gt;Inf.!$I$10,"",VLOOKUP(A156,Q1.SL!B:F,2,FALSE))</f>
        <v/>
      </c>
      <c r="E156" s="36" t="str">
        <f>IF(C156&gt;Inf.!$I$10,"",VLOOKUP(A156,Q1.SL!B:F,3,FALSE))</f>
        <v/>
      </c>
      <c r="F156" s="20" t="str">
        <f>IF(C156&gt;Inf.!$I$10,"",VLOOKUP(A156,Q1.SL!B:F,4,FALSE))</f>
        <v/>
      </c>
      <c r="G156" s="20" t="str">
        <f>IF(C156&gt;Inf.!$I$10,"",VLOOKUP(A156,Q1.SL!B:F,5,FALSE))</f>
        <v/>
      </c>
      <c r="H156" s="126"/>
      <c r="I156" s="126"/>
      <c r="J156" s="51"/>
      <c r="K156" s="126"/>
      <c r="L156" s="12" t="str">
        <f>IFERROR(IF(C156&gt;Inf.!$I$10,"",I156),"")</f>
        <v/>
      </c>
      <c r="M156" s="8" t="str">
        <f>IFERROR(IF(Inf.!$C$10="Onsight",IF(L156="TOP",10^7+(10-J156)+(3-K156)*10,L156*10^5+(3-K156)*10),IF(L156="TOP",10^7+(3-K156)*10,L156*10^5+(3-K156)*10)),"")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IFERROR(N156*100+Rec.!I149,"")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IF(Rec.!H150&gt;0,COUNT(Rec.!H$2:H150),"")</f>
        <v/>
      </c>
      <c r="D157" s="36" t="str">
        <f>IF(C157&gt;Inf.!$I$10,"",VLOOKUP(A157,Q1.SL!B:F,2,FALSE))</f>
        <v/>
      </c>
      <c r="E157" s="36" t="str">
        <f>IF(C157&gt;Inf.!$I$10,"",VLOOKUP(A157,Q1.SL!B:F,3,FALSE))</f>
        <v/>
      </c>
      <c r="F157" s="20" t="str">
        <f>IF(C157&gt;Inf.!$I$10,"",VLOOKUP(A157,Q1.SL!B:F,4,FALSE))</f>
        <v/>
      </c>
      <c r="G157" s="20" t="str">
        <f>IF(C157&gt;Inf.!$I$10,"",VLOOKUP(A157,Q1.SL!B:F,5,FALSE))</f>
        <v/>
      </c>
      <c r="H157" s="126"/>
      <c r="I157" s="126"/>
      <c r="J157" s="51"/>
      <c r="K157" s="126"/>
      <c r="L157" s="12" t="str">
        <f>IFERROR(IF(C157&gt;Inf.!$I$10,"",I157),"")</f>
        <v/>
      </c>
      <c r="M157" s="8" t="str">
        <f>IFERROR(IF(Inf.!$C$10="Onsight",IF(L157="TOP",10^7+(10-J157)+(3-K157)*10,L157*10^5+(3-K157)*10),IF(L157="TOP",10^7+(3-K157)*10,L157*10^5+(3-K157)*10)),"")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IFERROR(N157*100+Rec.!I150,"")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IF(Rec.!H151&gt;0,COUNT(Rec.!H$2:H151),"")</f>
        <v/>
      </c>
      <c r="D158" s="36" t="str">
        <f>IF(C158&gt;Inf.!$I$10,"",VLOOKUP(A158,Q1.SL!B:F,2,FALSE))</f>
        <v/>
      </c>
      <c r="E158" s="36" t="str">
        <f>IF(C158&gt;Inf.!$I$10,"",VLOOKUP(A158,Q1.SL!B:F,3,FALSE))</f>
        <v/>
      </c>
      <c r="F158" s="20" t="str">
        <f>IF(C158&gt;Inf.!$I$10,"",VLOOKUP(A158,Q1.SL!B:F,4,FALSE))</f>
        <v/>
      </c>
      <c r="G158" s="20" t="str">
        <f>IF(C158&gt;Inf.!$I$10,"",VLOOKUP(A158,Q1.SL!B:F,5,FALSE))</f>
        <v/>
      </c>
      <c r="H158" s="126"/>
      <c r="I158" s="126"/>
      <c r="J158" s="51"/>
      <c r="K158" s="126"/>
      <c r="L158" s="12" t="str">
        <f>IFERROR(IF(C158&gt;Inf.!$I$10,"",I158),"")</f>
        <v/>
      </c>
      <c r="M158" s="8" t="str">
        <f>IFERROR(IF(Inf.!$C$10="Onsight",IF(L158="TOP",10^7+(10-J158)+(3-K158)*10,L158*10^5+(3-K158)*10),IF(L158="TOP",10^7+(3-K158)*10,L158*10^5+(3-K158)*10)),"")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IFERROR(N158*100+Rec.!I151,"")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IF(Rec.!H152&gt;0,COUNT(Rec.!H$2:H152),"")</f>
        <v/>
      </c>
      <c r="D159" s="36" t="str">
        <f>IF(C159&gt;Inf.!$I$10,"",VLOOKUP(A159,Q1.SL!B:F,2,FALSE))</f>
        <v/>
      </c>
      <c r="E159" s="36" t="str">
        <f>IF(C159&gt;Inf.!$I$10,"",VLOOKUP(A159,Q1.SL!B:F,3,FALSE))</f>
        <v/>
      </c>
      <c r="F159" s="20" t="str">
        <f>IF(C159&gt;Inf.!$I$10,"",VLOOKUP(A159,Q1.SL!B:F,4,FALSE))</f>
        <v/>
      </c>
      <c r="G159" s="20" t="str">
        <f>IF(C159&gt;Inf.!$I$10,"",VLOOKUP(A159,Q1.SL!B:F,5,FALSE))</f>
        <v/>
      </c>
      <c r="H159" s="126"/>
      <c r="I159" s="126"/>
      <c r="J159" s="51"/>
      <c r="K159" s="126"/>
      <c r="L159" s="12" t="str">
        <f>IFERROR(IF(C159&gt;Inf.!$I$10,"",I159),"")</f>
        <v/>
      </c>
      <c r="M159" s="8" t="str">
        <f>IFERROR(IF(Inf.!$C$10="Onsight",IF(L159="TOP",10^7+(10-J159)+(3-K159)*10,L159*10^5+(3-K159)*10),IF(L159="TOP",10^7+(3-K159)*10,L159*10^5+(3-K159)*10)),"")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IFERROR(N159*100+Rec.!I152,"")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IF(Rec.!H153&gt;0,COUNT(Rec.!H$2:H153),"")</f>
        <v/>
      </c>
      <c r="D160" s="36" t="str">
        <f>IF(C160&gt;Inf.!$I$10,"",VLOOKUP(A160,Q1.SL!B:F,2,FALSE))</f>
        <v/>
      </c>
      <c r="E160" s="36" t="str">
        <f>IF(C160&gt;Inf.!$I$10,"",VLOOKUP(A160,Q1.SL!B:F,3,FALSE))</f>
        <v/>
      </c>
      <c r="F160" s="20" t="str">
        <f>IF(C160&gt;Inf.!$I$10,"",VLOOKUP(A160,Q1.SL!B:F,4,FALSE))</f>
        <v/>
      </c>
      <c r="G160" s="20" t="str">
        <f>IF(C160&gt;Inf.!$I$10,"",VLOOKUP(A160,Q1.SL!B:F,5,FALSE))</f>
        <v/>
      </c>
      <c r="H160" s="126"/>
      <c r="I160" s="126"/>
      <c r="J160" s="51"/>
      <c r="K160" s="126"/>
      <c r="L160" s="12" t="str">
        <f>IFERROR(IF(C160&gt;Inf.!$I$10,"",I160),"")</f>
        <v/>
      </c>
      <c r="M160" s="8" t="str">
        <f>IFERROR(IF(Inf.!$C$10="Onsight",IF(L160="TOP",10^7+(10-J160)+(3-K160)*10,L160*10^5+(3-K160)*10),IF(L160="TOP",10^7+(3-K160)*10,L160*10^5+(3-K160)*10)),"")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IFERROR(N160*100+Rec.!I153,"")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IF(Rec.!H154&gt;0,COUNT(Rec.!H$2:H154),"")</f>
        <v/>
      </c>
      <c r="D161" s="36" t="str">
        <f>IF(C161&gt;Inf.!$I$10,"",VLOOKUP(A161,Q1.SL!B:F,2,FALSE))</f>
        <v/>
      </c>
      <c r="E161" s="36" t="str">
        <f>IF(C161&gt;Inf.!$I$10,"",VLOOKUP(A161,Q1.SL!B:F,3,FALSE))</f>
        <v/>
      </c>
      <c r="F161" s="20" t="str">
        <f>IF(C161&gt;Inf.!$I$10,"",VLOOKUP(A161,Q1.SL!B:F,4,FALSE))</f>
        <v/>
      </c>
      <c r="G161" s="20" t="str">
        <f>IF(C161&gt;Inf.!$I$10,"",VLOOKUP(A161,Q1.SL!B:F,5,FALSE))</f>
        <v/>
      </c>
      <c r="H161" s="126"/>
      <c r="I161" s="126"/>
      <c r="J161" s="51"/>
      <c r="K161" s="126"/>
      <c r="L161" s="12" t="str">
        <f>IFERROR(IF(C161&gt;Inf.!$I$10,"",I161),"")</f>
        <v/>
      </c>
      <c r="M161" s="8" t="str">
        <f>IFERROR(IF(Inf.!$C$10="Onsight",IF(L161="TOP",10^7+(10-J161)+(3-K161)*10,L161*10^5+(3-K161)*10),IF(L161="TOP",10^7+(3-K161)*10,L161*10^5+(3-K161)*10)),"")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IFERROR(N161*100+Rec.!I154,"")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IF(Rec.!H155&gt;0,COUNT(Rec.!H$2:H155),"")</f>
        <v/>
      </c>
      <c r="D162" s="36" t="str">
        <f>IF(C162&gt;Inf.!$I$10,"",VLOOKUP(A162,Q1.SL!B:F,2,FALSE))</f>
        <v/>
      </c>
      <c r="E162" s="36" t="str">
        <f>IF(C162&gt;Inf.!$I$10,"",VLOOKUP(A162,Q1.SL!B:F,3,FALSE))</f>
        <v/>
      </c>
      <c r="F162" s="20" t="str">
        <f>IF(C162&gt;Inf.!$I$10,"",VLOOKUP(A162,Q1.SL!B:F,4,FALSE))</f>
        <v/>
      </c>
      <c r="G162" s="20" t="str">
        <f>IF(C162&gt;Inf.!$I$10,"",VLOOKUP(A162,Q1.SL!B:F,5,FALSE))</f>
        <v/>
      </c>
      <c r="H162" s="126"/>
      <c r="I162" s="126"/>
      <c r="J162" s="51"/>
      <c r="K162" s="126"/>
      <c r="L162" s="12" t="str">
        <f>IFERROR(IF(C162&gt;Inf.!$I$10,"",I162),"")</f>
        <v/>
      </c>
      <c r="M162" s="8" t="str">
        <f>IFERROR(IF(Inf.!$C$10="Onsight",IF(L162="TOP",10^7+(10-J162)+(3-K162)*10,L162*10^5+(3-K162)*10),IF(L162="TOP",10^7+(3-K162)*10,L162*10^5+(3-K162)*10)),"")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IFERROR(N162*100+Rec.!I155,"")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IF(Rec.!H156&gt;0,COUNT(Rec.!H$2:H156),"")</f>
        <v/>
      </c>
      <c r="D163" s="36" t="str">
        <f>IF(C163&gt;Inf.!$I$10,"",VLOOKUP(A163,Q1.SL!B:F,2,FALSE))</f>
        <v/>
      </c>
      <c r="E163" s="36" t="str">
        <f>IF(C163&gt;Inf.!$I$10,"",VLOOKUP(A163,Q1.SL!B:F,3,FALSE))</f>
        <v/>
      </c>
      <c r="F163" s="20" t="str">
        <f>IF(C163&gt;Inf.!$I$10,"",VLOOKUP(A163,Q1.SL!B:F,4,FALSE))</f>
        <v/>
      </c>
      <c r="G163" s="20" t="str">
        <f>IF(C163&gt;Inf.!$I$10,"",VLOOKUP(A163,Q1.SL!B:F,5,FALSE))</f>
        <v/>
      </c>
      <c r="H163" s="126"/>
      <c r="I163" s="126"/>
      <c r="J163" s="51"/>
      <c r="K163" s="126"/>
      <c r="L163" s="12" t="str">
        <f>IFERROR(IF(C163&gt;Inf.!$I$10,"",I163),"")</f>
        <v/>
      </c>
      <c r="M163" s="8" t="str">
        <f>IFERROR(IF(Inf.!$C$10="Onsight",IF(L163="TOP",10^7+(10-J163)+(3-K163)*10,L163*10^5+(3-K163)*10),IF(L163="TOP",10^7+(3-K163)*10,L163*10^5+(3-K163)*10)),"")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IFERROR(N163*100+Rec.!I156,"")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IF(Rec.!H157&gt;0,COUNT(Rec.!H$2:H157),"")</f>
        <v/>
      </c>
      <c r="D164" s="36" t="str">
        <f>IF(C164&gt;Inf.!$I$10,"",VLOOKUP(A164,Q1.SL!B:F,2,FALSE))</f>
        <v/>
      </c>
      <c r="E164" s="36" t="str">
        <f>IF(C164&gt;Inf.!$I$10,"",VLOOKUP(A164,Q1.SL!B:F,3,FALSE))</f>
        <v/>
      </c>
      <c r="F164" s="20" t="str">
        <f>IF(C164&gt;Inf.!$I$10,"",VLOOKUP(A164,Q1.SL!B:F,4,FALSE))</f>
        <v/>
      </c>
      <c r="G164" s="20" t="str">
        <f>IF(C164&gt;Inf.!$I$10,"",VLOOKUP(A164,Q1.SL!B:F,5,FALSE))</f>
        <v/>
      </c>
      <c r="H164" s="126"/>
      <c r="I164" s="126"/>
      <c r="J164" s="51"/>
      <c r="K164" s="126"/>
      <c r="L164" s="12" t="str">
        <f>IFERROR(IF(C164&gt;Inf.!$I$10,"",I164),"")</f>
        <v/>
      </c>
      <c r="M164" s="8" t="str">
        <f>IFERROR(IF(Inf.!$C$10="Onsight",IF(L164="TOP",10^7+(10-J164)+(3-K164)*10,L164*10^5+(3-K164)*10),IF(L164="TOP",10^7+(3-K164)*10,L164*10^5+(3-K164)*10)),"")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IFERROR(N164*100+Rec.!I157,"")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IF(Rec.!H158&gt;0,COUNT(Rec.!H$2:H158),"")</f>
        <v/>
      </c>
      <c r="D165" s="36" t="str">
        <f>IF(C165&gt;Inf.!$I$10,"",VLOOKUP(A165,Q1.SL!B:F,2,FALSE))</f>
        <v/>
      </c>
      <c r="E165" s="36" t="str">
        <f>IF(C165&gt;Inf.!$I$10,"",VLOOKUP(A165,Q1.SL!B:F,3,FALSE))</f>
        <v/>
      </c>
      <c r="F165" s="20" t="str">
        <f>IF(C165&gt;Inf.!$I$10,"",VLOOKUP(A165,Q1.SL!B:F,4,FALSE))</f>
        <v/>
      </c>
      <c r="G165" s="20" t="str">
        <f>IF(C165&gt;Inf.!$I$10,"",VLOOKUP(A165,Q1.SL!B:F,5,FALSE))</f>
        <v/>
      </c>
      <c r="H165" s="126"/>
      <c r="I165" s="126"/>
      <c r="J165" s="51"/>
      <c r="K165" s="126"/>
      <c r="L165" s="12" t="str">
        <f>IFERROR(IF(C165&gt;Inf.!$I$10,"",I165),"")</f>
        <v/>
      </c>
      <c r="M165" s="8" t="str">
        <f>IFERROR(IF(Inf.!$C$10="Onsight",IF(L165="TOP",10^7+(10-J165)+(3-K165)*10,L165*10^5+(3-K165)*10),IF(L165="TOP",10^7+(3-K165)*10,L165*10^5+(3-K165)*10)),"")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IFERROR(N165*100+Rec.!I158,"")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IF(Rec.!H159&gt;0,COUNT(Rec.!H$2:H159),"")</f>
        <v/>
      </c>
      <c r="D166" s="36" t="str">
        <f>IF(C166&gt;Inf.!$I$10,"",VLOOKUP(A166,Q1.SL!B:F,2,FALSE))</f>
        <v/>
      </c>
      <c r="E166" s="36" t="str">
        <f>IF(C166&gt;Inf.!$I$10,"",VLOOKUP(A166,Q1.SL!B:F,3,FALSE))</f>
        <v/>
      </c>
      <c r="F166" s="20" t="str">
        <f>IF(C166&gt;Inf.!$I$10,"",VLOOKUP(A166,Q1.SL!B:F,4,FALSE))</f>
        <v/>
      </c>
      <c r="G166" s="20" t="str">
        <f>IF(C166&gt;Inf.!$I$10,"",VLOOKUP(A166,Q1.SL!B:F,5,FALSE))</f>
        <v/>
      </c>
      <c r="H166" s="126"/>
      <c r="I166" s="126"/>
      <c r="J166" s="51"/>
      <c r="K166" s="126"/>
      <c r="L166" s="12" t="str">
        <f>IFERROR(IF(C166&gt;Inf.!$I$10,"",I166),"")</f>
        <v/>
      </c>
      <c r="M166" s="8" t="str">
        <f>IFERROR(IF(Inf.!$C$10="Onsight",IF(L166="TOP",10^7+(10-J166)+(3-K166)*10,L166*10^5+(3-K166)*10),IF(L166="TOP",10^7+(3-K166)*10,L166*10^5+(3-K166)*10)),"")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IFERROR(N166*100+Rec.!I159,"")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IF(Rec.!H160&gt;0,COUNT(Rec.!H$2:H160),"")</f>
        <v/>
      </c>
      <c r="D167" s="36" t="str">
        <f>IF(C167&gt;Inf.!$I$10,"",VLOOKUP(A167,Q1.SL!B:F,2,FALSE))</f>
        <v/>
      </c>
      <c r="E167" s="36" t="str">
        <f>IF(C167&gt;Inf.!$I$10,"",VLOOKUP(A167,Q1.SL!B:F,3,FALSE))</f>
        <v/>
      </c>
      <c r="F167" s="20" t="str">
        <f>IF(C167&gt;Inf.!$I$10,"",VLOOKUP(A167,Q1.SL!B:F,4,FALSE))</f>
        <v/>
      </c>
      <c r="G167" s="20" t="str">
        <f>IF(C167&gt;Inf.!$I$10,"",VLOOKUP(A167,Q1.SL!B:F,5,FALSE))</f>
        <v/>
      </c>
      <c r="H167" s="126"/>
      <c r="I167" s="126"/>
      <c r="J167" s="51"/>
      <c r="K167" s="126"/>
      <c r="L167" s="12" t="str">
        <f>IFERROR(IF(C167&gt;Inf.!$I$10,"",I167),"")</f>
        <v/>
      </c>
      <c r="M167" s="8" t="str">
        <f>IFERROR(IF(Inf.!$C$10="Onsight",IF(L167="TOP",10^7+(10-J167)+(3-K167)*10,L167*10^5+(3-K167)*10),IF(L167="TOP",10^7+(3-K167)*10,L167*10^5+(3-K167)*10)),"")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IFERROR(N167*100+Rec.!I160,"")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IF(Rec.!H161&gt;0,COUNT(Rec.!H$2:H161),"")</f>
        <v/>
      </c>
      <c r="D168" s="36" t="str">
        <f>IF(C168&gt;Inf.!$I$10,"",VLOOKUP(A168,Q1.SL!B:F,2,FALSE))</f>
        <v/>
      </c>
      <c r="E168" s="36" t="str">
        <f>IF(C168&gt;Inf.!$I$10,"",VLOOKUP(A168,Q1.SL!B:F,3,FALSE))</f>
        <v/>
      </c>
      <c r="F168" s="20" t="str">
        <f>IF(C168&gt;Inf.!$I$10,"",VLOOKUP(A168,Q1.SL!B:F,4,FALSE))</f>
        <v/>
      </c>
      <c r="G168" s="20" t="str">
        <f>IF(C168&gt;Inf.!$I$10,"",VLOOKUP(A168,Q1.SL!B:F,5,FALSE))</f>
        <v/>
      </c>
      <c r="H168" s="126"/>
      <c r="I168" s="126"/>
      <c r="J168" s="51"/>
      <c r="K168" s="126"/>
      <c r="L168" s="12" t="str">
        <f>IFERROR(IF(C168&gt;Inf.!$I$10,"",I168),"")</f>
        <v/>
      </c>
      <c r="M168" s="8" t="str">
        <f>IFERROR(IF(Inf.!$C$10="Onsight",IF(L168="TOP",10^7+(10-J168)+(3-K168)*10,L168*10^5+(3-K168)*10),IF(L168="TOP",10^7+(3-K168)*10,L168*10^5+(3-K168)*10)),"")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IFERROR(N168*100+Rec.!I161,"")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IF(Rec.!H162&gt;0,COUNT(Rec.!H$2:H162),"")</f>
        <v/>
      </c>
      <c r="D169" s="36" t="str">
        <f>IF(C169&gt;Inf.!$I$10,"",VLOOKUP(A169,Q1.SL!B:F,2,FALSE))</f>
        <v/>
      </c>
      <c r="E169" s="36" t="str">
        <f>IF(C169&gt;Inf.!$I$10,"",VLOOKUP(A169,Q1.SL!B:F,3,FALSE))</f>
        <v/>
      </c>
      <c r="F169" s="20" t="str">
        <f>IF(C169&gt;Inf.!$I$10,"",VLOOKUP(A169,Q1.SL!B:F,4,FALSE))</f>
        <v/>
      </c>
      <c r="G169" s="20" t="str">
        <f>IF(C169&gt;Inf.!$I$10,"",VLOOKUP(A169,Q1.SL!B:F,5,FALSE))</f>
        <v/>
      </c>
      <c r="H169" s="126"/>
      <c r="I169" s="126"/>
      <c r="J169" s="51"/>
      <c r="K169" s="126"/>
      <c r="L169" s="12" t="str">
        <f>IFERROR(IF(C169&gt;Inf.!$I$10,"",I169),"")</f>
        <v/>
      </c>
      <c r="M169" s="8" t="str">
        <f>IFERROR(IF(Inf.!$C$10="Onsight",IF(L169="TOP",10^7+(10-J169)+(3-K169)*10,L169*10^5+(3-K169)*10),IF(L169="TOP",10^7+(3-K169)*10,L169*10^5+(3-K169)*10)),"")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IFERROR(N169*100+Rec.!I162,"")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IF(Rec.!H163&gt;0,COUNT(Rec.!H$2:H163),"")</f>
        <v/>
      </c>
      <c r="D170" s="36" t="str">
        <f>IF(C170&gt;Inf.!$I$10,"",VLOOKUP(A170,Q1.SL!B:F,2,FALSE))</f>
        <v/>
      </c>
      <c r="E170" s="36" t="str">
        <f>IF(C170&gt;Inf.!$I$10,"",VLOOKUP(A170,Q1.SL!B:F,3,FALSE))</f>
        <v/>
      </c>
      <c r="F170" s="20" t="str">
        <f>IF(C170&gt;Inf.!$I$10,"",VLOOKUP(A170,Q1.SL!B:F,4,FALSE))</f>
        <v/>
      </c>
      <c r="G170" s="20" t="str">
        <f>IF(C170&gt;Inf.!$I$10,"",VLOOKUP(A170,Q1.SL!B:F,5,FALSE))</f>
        <v/>
      </c>
      <c r="H170" s="126"/>
      <c r="I170" s="126"/>
      <c r="J170" s="51"/>
      <c r="K170" s="126"/>
      <c r="L170" s="12" t="str">
        <f>IFERROR(IF(C170&gt;Inf.!$I$10,"",I170),"")</f>
        <v/>
      </c>
      <c r="M170" s="8" t="str">
        <f>IFERROR(IF(Inf.!$C$10="Onsight",IF(L170="TOP",10^7+(10-J170)+(3-K170)*10,L170*10^5+(3-K170)*10),IF(L170="TOP",10^7+(3-K170)*10,L170*10^5+(3-K170)*10)),"")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IFERROR(N170*100+Rec.!I163,"")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IF(Rec.!H164&gt;0,COUNT(Rec.!H$2:H164),"")</f>
        <v/>
      </c>
      <c r="D171" s="36" t="str">
        <f>IF(C171&gt;Inf.!$I$10,"",VLOOKUP(A171,Q1.SL!B:F,2,FALSE))</f>
        <v/>
      </c>
      <c r="E171" s="36" t="str">
        <f>IF(C171&gt;Inf.!$I$10,"",VLOOKUP(A171,Q1.SL!B:F,3,FALSE))</f>
        <v/>
      </c>
      <c r="F171" s="20" t="str">
        <f>IF(C171&gt;Inf.!$I$10,"",VLOOKUP(A171,Q1.SL!B:F,4,FALSE))</f>
        <v/>
      </c>
      <c r="G171" s="20" t="str">
        <f>IF(C171&gt;Inf.!$I$10,"",VLOOKUP(A171,Q1.SL!B:F,5,FALSE))</f>
        <v/>
      </c>
      <c r="H171" s="126"/>
      <c r="I171" s="126"/>
      <c r="J171" s="51"/>
      <c r="K171" s="126"/>
      <c r="L171" s="12" t="str">
        <f>IFERROR(IF(C171&gt;Inf.!$I$10,"",I171),"")</f>
        <v/>
      </c>
      <c r="M171" s="8" t="str">
        <f>IFERROR(IF(Inf.!$C$10="Onsight",IF(L171="TOP",10^7+(10-J171)+(3-K171)*10,L171*10^5+(3-K171)*10),IF(L171="TOP",10^7+(3-K171)*10,L171*10^5+(3-K171)*10)),"")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IFERROR(N171*100+Rec.!I164,"")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IF(Rec.!H165&gt;0,COUNT(Rec.!H$2:H165),"")</f>
        <v/>
      </c>
      <c r="D172" s="36" t="str">
        <f>IF(C172&gt;Inf.!$I$10,"",VLOOKUP(A172,Q1.SL!B:F,2,FALSE))</f>
        <v/>
      </c>
      <c r="E172" s="36" t="str">
        <f>IF(C172&gt;Inf.!$I$10,"",VLOOKUP(A172,Q1.SL!B:F,3,FALSE))</f>
        <v/>
      </c>
      <c r="F172" s="20" t="str">
        <f>IF(C172&gt;Inf.!$I$10,"",VLOOKUP(A172,Q1.SL!B:F,4,FALSE))</f>
        <v/>
      </c>
      <c r="G172" s="20" t="str">
        <f>IF(C172&gt;Inf.!$I$10,"",VLOOKUP(A172,Q1.SL!B:F,5,FALSE))</f>
        <v/>
      </c>
      <c r="H172" s="126"/>
      <c r="I172" s="126"/>
      <c r="J172" s="51"/>
      <c r="K172" s="126"/>
      <c r="L172" s="12" t="str">
        <f>IFERROR(IF(C172&gt;Inf.!$I$10,"",I172),"")</f>
        <v/>
      </c>
      <c r="M172" s="8" t="str">
        <f>IFERROR(IF(Inf.!$C$10="Onsight",IF(L172="TOP",10^7+(10-J172)+(3-K172)*10,L172*10^5+(3-K172)*10),IF(L172="TOP",10^7+(3-K172)*10,L172*10^5+(3-K172)*10)),"")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IFERROR(N172*100+Rec.!I165,"")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IF(Rec.!H166&gt;0,COUNT(Rec.!H$2:H166),"")</f>
        <v/>
      </c>
      <c r="D173" s="36" t="str">
        <f>IF(C173&gt;Inf.!$I$10,"",VLOOKUP(A173,Q1.SL!B:F,2,FALSE))</f>
        <v/>
      </c>
      <c r="E173" s="36" t="str">
        <f>IF(C173&gt;Inf.!$I$10,"",VLOOKUP(A173,Q1.SL!B:F,3,FALSE))</f>
        <v/>
      </c>
      <c r="F173" s="20" t="str">
        <f>IF(C173&gt;Inf.!$I$10,"",VLOOKUP(A173,Q1.SL!B:F,4,FALSE))</f>
        <v/>
      </c>
      <c r="G173" s="20" t="str">
        <f>IF(C173&gt;Inf.!$I$10,"",VLOOKUP(A173,Q1.SL!B:F,5,FALSE))</f>
        <v/>
      </c>
      <c r="H173" s="126"/>
      <c r="I173" s="126"/>
      <c r="J173" s="51"/>
      <c r="K173" s="126"/>
      <c r="L173" s="12" t="str">
        <f>IFERROR(IF(C173&gt;Inf.!$I$10,"",I173),"")</f>
        <v/>
      </c>
      <c r="M173" s="8" t="str">
        <f>IFERROR(IF(Inf.!$C$10="Onsight",IF(L173="TOP",10^7+(10-J173)+(3-K173)*10,L173*10^5+(3-K173)*10),IF(L173="TOP",10^7+(3-K173)*10,L173*10^5+(3-K173)*10)),"")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IFERROR(N173*100+Rec.!I166,"")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IF(Rec.!H167&gt;0,COUNT(Rec.!H$2:H167),"")</f>
        <v/>
      </c>
      <c r="D174" s="36" t="str">
        <f>IF(C174&gt;Inf.!$I$10,"",VLOOKUP(A174,Q1.SL!B:F,2,FALSE))</f>
        <v/>
      </c>
      <c r="E174" s="36" t="str">
        <f>IF(C174&gt;Inf.!$I$10,"",VLOOKUP(A174,Q1.SL!B:F,3,FALSE))</f>
        <v/>
      </c>
      <c r="F174" s="20" t="str">
        <f>IF(C174&gt;Inf.!$I$10,"",VLOOKUP(A174,Q1.SL!B:F,4,FALSE))</f>
        <v/>
      </c>
      <c r="G174" s="20" t="str">
        <f>IF(C174&gt;Inf.!$I$10,"",VLOOKUP(A174,Q1.SL!B:F,5,FALSE))</f>
        <v/>
      </c>
      <c r="H174" s="126"/>
      <c r="I174" s="126"/>
      <c r="J174" s="51"/>
      <c r="K174" s="126"/>
      <c r="L174" s="12" t="str">
        <f>IFERROR(IF(C174&gt;Inf.!$I$10,"",I174),"")</f>
        <v/>
      </c>
      <c r="M174" s="8" t="str">
        <f>IFERROR(IF(Inf.!$C$10="Onsight",IF(L174="TOP",10^7+(10-J174)+(3-K174)*10,L174*10^5+(3-K174)*10),IF(L174="TOP",10^7+(3-K174)*10,L174*10^5+(3-K174)*10)),"")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IFERROR(N174*100+Rec.!I167,"")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IF(Rec.!H168&gt;0,COUNT(Rec.!H$2:H168),"")</f>
        <v/>
      </c>
      <c r="D175" s="36" t="str">
        <f>IF(C175&gt;Inf.!$I$10,"",VLOOKUP(A175,Q1.SL!B:F,2,FALSE))</f>
        <v/>
      </c>
      <c r="E175" s="36" t="str">
        <f>IF(C175&gt;Inf.!$I$10,"",VLOOKUP(A175,Q1.SL!B:F,3,FALSE))</f>
        <v/>
      </c>
      <c r="F175" s="20" t="str">
        <f>IF(C175&gt;Inf.!$I$10,"",VLOOKUP(A175,Q1.SL!B:F,4,FALSE))</f>
        <v/>
      </c>
      <c r="G175" s="20" t="str">
        <f>IF(C175&gt;Inf.!$I$10,"",VLOOKUP(A175,Q1.SL!B:F,5,FALSE))</f>
        <v/>
      </c>
      <c r="H175" s="126"/>
      <c r="I175" s="126"/>
      <c r="J175" s="51"/>
      <c r="K175" s="126"/>
      <c r="L175" s="12" t="str">
        <f>IFERROR(IF(C175&gt;Inf.!$I$10,"",I175),"")</f>
        <v/>
      </c>
      <c r="M175" s="8" t="str">
        <f>IFERROR(IF(Inf.!$C$10="Onsight",IF(L175="TOP",10^7+(10-J175)+(3-K175)*10,L175*10^5+(3-K175)*10),IF(L175="TOP",10^7+(3-K175)*10,L175*10^5+(3-K175)*10)),"")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IFERROR(N175*100+Rec.!I168,"")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IF(Rec.!H169&gt;0,COUNT(Rec.!H$2:H169),"")</f>
        <v/>
      </c>
      <c r="D176" s="36" t="str">
        <f>IF(C176&gt;Inf.!$I$10,"",VLOOKUP(A176,Q1.SL!B:F,2,FALSE))</f>
        <v/>
      </c>
      <c r="E176" s="36" t="str">
        <f>IF(C176&gt;Inf.!$I$10,"",VLOOKUP(A176,Q1.SL!B:F,3,FALSE))</f>
        <v/>
      </c>
      <c r="F176" s="20" t="str">
        <f>IF(C176&gt;Inf.!$I$10,"",VLOOKUP(A176,Q1.SL!B:F,4,FALSE))</f>
        <v/>
      </c>
      <c r="G176" s="20" t="str">
        <f>IF(C176&gt;Inf.!$I$10,"",VLOOKUP(A176,Q1.SL!B:F,5,FALSE))</f>
        <v/>
      </c>
      <c r="H176" s="126"/>
      <c r="I176" s="126"/>
      <c r="J176" s="51"/>
      <c r="K176" s="126"/>
      <c r="L176" s="12" t="str">
        <f>IFERROR(IF(C176&gt;Inf.!$I$10,"",I176),"")</f>
        <v/>
      </c>
      <c r="M176" s="8" t="str">
        <f>IFERROR(IF(Inf.!$C$10="Onsight",IF(L176="TOP",10^7+(10-J176)+(3-K176)*10,L176*10^5+(3-K176)*10),IF(L176="TOP",10^7+(3-K176)*10,L176*10^5+(3-K176)*10)),"")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IFERROR(N176*100+Rec.!I169,"")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IF(Rec.!H170&gt;0,COUNT(Rec.!H$2:H170),"")</f>
        <v/>
      </c>
      <c r="D177" s="36" t="str">
        <f>IF(C177&gt;Inf.!$I$10,"",VLOOKUP(A177,Q1.SL!B:F,2,FALSE))</f>
        <v/>
      </c>
      <c r="E177" s="36" t="str">
        <f>IF(C177&gt;Inf.!$I$10,"",VLOOKUP(A177,Q1.SL!B:F,3,FALSE))</f>
        <v/>
      </c>
      <c r="F177" s="20" t="str">
        <f>IF(C177&gt;Inf.!$I$10,"",VLOOKUP(A177,Q1.SL!B:F,4,FALSE))</f>
        <v/>
      </c>
      <c r="G177" s="20" t="str">
        <f>IF(C177&gt;Inf.!$I$10,"",VLOOKUP(A177,Q1.SL!B:F,5,FALSE))</f>
        <v/>
      </c>
      <c r="H177" s="126"/>
      <c r="I177" s="126"/>
      <c r="J177" s="51"/>
      <c r="K177" s="126"/>
      <c r="L177" s="12" t="str">
        <f>IFERROR(IF(C177&gt;Inf.!$I$10,"",I177),"")</f>
        <v/>
      </c>
      <c r="M177" s="8" t="str">
        <f>IFERROR(IF(Inf.!$C$10="Onsight",IF(L177="TOP",10^7+(10-J177)+(3-K177)*10,L177*10^5+(3-K177)*10),IF(L177="TOP",10^7+(3-K177)*10,L177*10^5+(3-K177)*10)),"")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IFERROR(N177*100+Rec.!I170,"")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IF(Rec.!H171&gt;0,COUNT(Rec.!H$2:H171),"")</f>
        <v/>
      </c>
      <c r="D178" s="36" t="str">
        <f>IF(C178&gt;Inf.!$I$10,"",VLOOKUP(A178,Q1.SL!B:F,2,FALSE))</f>
        <v/>
      </c>
      <c r="E178" s="36" t="str">
        <f>IF(C178&gt;Inf.!$I$10,"",VLOOKUP(A178,Q1.SL!B:F,3,FALSE))</f>
        <v/>
      </c>
      <c r="F178" s="20" t="str">
        <f>IF(C178&gt;Inf.!$I$10,"",VLOOKUP(A178,Q1.SL!B:F,4,FALSE))</f>
        <v/>
      </c>
      <c r="G178" s="20" t="str">
        <f>IF(C178&gt;Inf.!$I$10,"",VLOOKUP(A178,Q1.SL!B:F,5,FALSE))</f>
        <v/>
      </c>
      <c r="H178" s="126"/>
      <c r="I178" s="126"/>
      <c r="J178" s="51"/>
      <c r="K178" s="126"/>
      <c r="L178" s="12" t="str">
        <f>IFERROR(IF(C178&gt;Inf.!$I$10,"",I178),"")</f>
        <v/>
      </c>
      <c r="M178" s="8" t="str">
        <f>IFERROR(IF(Inf.!$C$10="Onsight",IF(L178="TOP",10^7+(10-J178)+(3-K178)*10,L178*10^5+(3-K178)*10),IF(L178="TOP",10^7+(3-K178)*10,L178*10^5+(3-K178)*10)),"")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IFERROR(N178*100+Rec.!I171,"")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IF(Rec.!H172&gt;0,COUNT(Rec.!H$2:H172),"")</f>
        <v/>
      </c>
      <c r="D179" s="36" t="str">
        <f>IF(C179&gt;Inf.!$I$10,"",VLOOKUP(A179,Q1.SL!B:F,2,FALSE))</f>
        <v/>
      </c>
      <c r="E179" s="36" t="str">
        <f>IF(C179&gt;Inf.!$I$10,"",VLOOKUP(A179,Q1.SL!B:F,3,FALSE))</f>
        <v/>
      </c>
      <c r="F179" s="20" t="str">
        <f>IF(C179&gt;Inf.!$I$10,"",VLOOKUP(A179,Q1.SL!B:F,4,FALSE))</f>
        <v/>
      </c>
      <c r="G179" s="20" t="str">
        <f>IF(C179&gt;Inf.!$I$10,"",VLOOKUP(A179,Q1.SL!B:F,5,FALSE))</f>
        <v/>
      </c>
      <c r="H179" s="126"/>
      <c r="I179" s="126"/>
      <c r="J179" s="51"/>
      <c r="K179" s="126"/>
      <c r="L179" s="12" t="str">
        <f>IFERROR(IF(C179&gt;Inf.!$I$10,"",I179),"")</f>
        <v/>
      </c>
      <c r="M179" s="8" t="str">
        <f>IFERROR(IF(Inf.!$C$10="Onsight",IF(L179="TOP",10^7+(10-J179)+(3-K179)*10,L179*10^5+(3-K179)*10),IF(L179="TOP",10^7+(3-K179)*10,L179*10^5+(3-K179)*10)),"")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IFERROR(N179*100+Rec.!I172,"")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IF(Rec.!H173&gt;0,COUNT(Rec.!H$2:H173),"")</f>
        <v/>
      </c>
      <c r="D180" s="36" t="str">
        <f>IF(C180&gt;Inf.!$I$10,"",VLOOKUP(A180,Q1.SL!B:F,2,FALSE))</f>
        <v/>
      </c>
      <c r="E180" s="36" t="str">
        <f>IF(C180&gt;Inf.!$I$10,"",VLOOKUP(A180,Q1.SL!B:F,3,FALSE))</f>
        <v/>
      </c>
      <c r="F180" s="20" t="str">
        <f>IF(C180&gt;Inf.!$I$10,"",VLOOKUP(A180,Q1.SL!B:F,4,FALSE))</f>
        <v/>
      </c>
      <c r="G180" s="20" t="str">
        <f>IF(C180&gt;Inf.!$I$10,"",VLOOKUP(A180,Q1.SL!B:F,5,FALSE))</f>
        <v/>
      </c>
      <c r="H180" s="126"/>
      <c r="I180" s="126"/>
      <c r="J180" s="51"/>
      <c r="K180" s="126"/>
      <c r="L180" s="12" t="str">
        <f>IFERROR(IF(C180&gt;Inf.!$I$10,"",I180),"")</f>
        <v/>
      </c>
      <c r="M180" s="8" t="str">
        <f>IFERROR(IF(Inf.!$C$10="Onsight",IF(L180="TOP",10^7+(10-J180)+(3-K180)*10,L180*10^5+(3-K180)*10),IF(L180="TOP",10^7+(3-K180)*10,L180*10^5+(3-K180)*10)),"")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IFERROR(N180*100+Rec.!I173,"")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IF(Rec.!H174&gt;0,COUNT(Rec.!H$2:H174),"")</f>
        <v/>
      </c>
      <c r="D181" s="36" t="str">
        <f>IF(C181&gt;Inf.!$I$10,"",VLOOKUP(A181,Q1.SL!B:F,2,FALSE))</f>
        <v/>
      </c>
      <c r="E181" s="36" t="str">
        <f>IF(C181&gt;Inf.!$I$10,"",VLOOKUP(A181,Q1.SL!B:F,3,FALSE))</f>
        <v/>
      </c>
      <c r="F181" s="20" t="str">
        <f>IF(C181&gt;Inf.!$I$10,"",VLOOKUP(A181,Q1.SL!B:F,4,FALSE))</f>
        <v/>
      </c>
      <c r="G181" s="20" t="str">
        <f>IF(C181&gt;Inf.!$I$10,"",VLOOKUP(A181,Q1.SL!B:F,5,FALSE))</f>
        <v/>
      </c>
      <c r="H181" s="126"/>
      <c r="I181" s="126"/>
      <c r="J181" s="51"/>
      <c r="K181" s="126"/>
      <c r="L181" s="12" t="str">
        <f>IFERROR(IF(C181&gt;Inf.!$I$10,"",I181),"")</f>
        <v/>
      </c>
      <c r="M181" s="8" t="str">
        <f>IFERROR(IF(Inf.!$C$10="Onsight",IF(L181="TOP",10^7+(10-J181)+(3-K181)*10,L181*10^5+(3-K181)*10),IF(L181="TOP",10^7+(3-K181)*10,L181*10^5+(3-K181)*10)),"")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IFERROR(N181*100+Rec.!I174,"")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IF(Rec.!H175&gt;0,COUNT(Rec.!H$2:H175),"")</f>
        <v/>
      </c>
      <c r="D182" s="36" t="str">
        <f>IF(C182&gt;Inf.!$I$10,"",VLOOKUP(A182,Q1.SL!B:F,2,FALSE))</f>
        <v/>
      </c>
      <c r="E182" s="36" t="str">
        <f>IF(C182&gt;Inf.!$I$10,"",VLOOKUP(A182,Q1.SL!B:F,3,FALSE))</f>
        <v/>
      </c>
      <c r="F182" s="20" t="str">
        <f>IF(C182&gt;Inf.!$I$10,"",VLOOKUP(A182,Q1.SL!B:F,4,FALSE))</f>
        <v/>
      </c>
      <c r="G182" s="20" t="str">
        <f>IF(C182&gt;Inf.!$I$10,"",VLOOKUP(A182,Q1.SL!B:F,5,FALSE))</f>
        <v/>
      </c>
      <c r="H182" s="126"/>
      <c r="I182" s="126"/>
      <c r="J182" s="51"/>
      <c r="K182" s="126"/>
      <c r="L182" s="12" t="str">
        <f>IFERROR(IF(C182&gt;Inf.!$I$10,"",I182),"")</f>
        <v/>
      </c>
      <c r="M182" s="8" t="str">
        <f>IFERROR(IF(Inf.!$C$10="Onsight",IF(L182="TOP",10^7+(10-J182)+(3-K182)*10,L182*10^5+(3-K182)*10),IF(L182="TOP",10^7+(3-K182)*10,L182*10^5+(3-K182)*10)),"")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IFERROR(N182*100+Rec.!I175,"")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IF(Rec.!H176&gt;0,COUNT(Rec.!H$2:H176),"")</f>
        <v/>
      </c>
      <c r="D183" s="36" t="str">
        <f>IF(C183&gt;Inf.!$I$10,"",VLOOKUP(A183,Q1.SL!B:F,2,FALSE))</f>
        <v/>
      </c>
      <c r="E183" s="36" t="str">
        <f>IF(C183&gt;Inf.!$I$10,"",VLOOKUP(A183,Q1.SL!B:F,3,FALSE))</f>
        <v/>
      </c>
      <c r="F183" s="20" t="str">
        <f>IF(C183&gt;Inf.!$I$10,"",VLOOKUP(A183,Q1.SL!B:F,4,FALSE))</f>
        <v/>
      </c>
      <c r="G183" s="20" t="str">
        <f>IF(C183&gt;Inf.!$I$10,"",VLOOKUP(A183,Q1.SL!B:F,5,FALSE))</f>
        <v/>
      </c>
      <c r="H183" s="126"/>
      <c r="I183" s="126"/>
      <c r="J183" s="51"/>
      <c r="K183" s="126"/>
      <c r="L183" s="12" t="str">
        <f>IFERROR(IF(C183&gt;Inf.!$I$10,"",I183),"")</f>
        <v/>
      </c>
      <c r="M183" s="8" t="str">
        <f>IFERROR(IF(Inf.!$C$10="Onsight",IF(L183="TOP",10^7+(10-J183)+(3-K183)*10,L183*10^5+(3-K183)*10),IF(L183="TOP",10^7+(3-K183)*10,L183*10^5+(3-K183)*10)),"")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IFERROR(N183*100+Rec.!I176,"")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IF(Rec.!H177&gt;0,COUNT(Rec.!H$2:H177),"")</f>
        <v/>
      </c>
      <c r="D184" s="36" t="str">
        <f>IF(C184&gt;Inf.!$I$10,"",VLOOKUP(A184,Q1.SL!B:F,2,FALSE))</f>
        <v/>
      </c>
      <c r="E184" s="36" t="str">
        <f>IF(C184&gt;Inf.!$I$10,"",VLOOKUP(A184,Q1.SL!B:F,3,FALSE))</f>
        <v/>
      </c>
      <c r="F184" s="20" t="str">
        <f>IF(C184&gt;Inf.!$I$10,"",VLOOKUP(A184,Q1.SL!B:F,4,FALSE))</f>
        <v/>
      </c>
      <c r="G184" s="20" t="str">
        <f>IF(C184&gt;Inf.!$I$10,"",VLOOKUP(A184,Q1.SL!B:F,5,FALSE))</f>
        <v/>
      </c>
      <c r="H184" s="126"/>
      <c r="I184" s="126"/>
      <c r="J184" s="51"/>
      <c r="K184" s="126"/>
      <c r="L184" s="12" t="str">
        <f>IFERROR(IF(C184&gt;Inf.!$I$10,"",I184),"")</f>
        <v/>
      </c>
      <c r="M184" s="8" t="str">
        <f>IFERROR(IF(Inf.!$C$10="Onsight",IF(L184="TOP",10^7+(10-J184)+(3-K184)*10,L184*10^5+(3-K184)*10),IF(L184="TOP",10^7+(3-K184)*10,L184*10^5+(3-K184)*10)),"")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IFERROR(N184*100+Rec.!I177,"")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IF(Rec.!H178&gt;0,COUNT(Rec.!H$2:H178),"")</f>
        <v/>
      </c>
      <c r="D185" s="36" t="str">
        <f>IF(C185&gt;Inf.!$I$10,"",VLOOKUP(A185,Q1.SL!B:F,2,FALSE))</f>
        <v/>
      </c>
      <c r="E185" s="36" t="str">
        <f>IF(C185&gt;Inf.!$I$10,"",VLOOKUP(A185,Q1.SL!B:F,3,FALSE))</f>
        <v/>
      </c>
      <c r="F185" s="20" t="str">
        <f>IF(C185&gt;Inf.!$I$10,"",VLOOKUP(A185,Q1.SL!B:F,4,FALSE))</f>
        <v/>
      </c>
      <c r="G185" s="20" t="str">
        <f>IF(C185&gt;Inf.!$I$10,"",VLOOKUP(A185,Q1.SL!B:F,5,FALSE))</f>
        <v/>
      </c>
      <c r="H185" s="126"/>
      <c r="I185" s="126"/>
      <c r="J185" s="51"/>
      <c r="K185" s="126"/>
      <c r="L185" s="12" t="str">
        <f>IFERROR(IF(C185&gt;Inf.!$I$10,"",I185),"")</f>
        <v/>
      </c>
      <c r="M185" s="8" t="str">
        <f>IFERROR(IF(Inf.!$C$10="Onsight",IF(L185="TOP",10^7+(10-J185)+(3-K185)*10,L185*10^5+(3-K185)*10),IF(L185="TOP",10^7+(3-K185)*10,L185*10^5+(3-K185)*10)),"")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IFERROR(N185*100+Rec.!I178,"")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IF(Rec.!H179&gt;0,COUNT(Rec.!H$2:H179),"")</f>
        <v/>
      </c>
      <c r="D186" s="36" t="str">
        <f>IF(C186&gt;Inf.!$I$10,"",VLOOKUP(A186,Q1.SL!B:F,2,FALSE))</f>
        <v/>
      </c>
      <c r="E186" s="36" t="str">
        <f>IF(C186&gt;Inf.!$I$10,"",VLOOKUP(A186,Q1.SL!B:F,3,FALSE))</f>
        <v/>
      </c>
      <c r="F186" s="20" t="str">
        <f>IF(C186&gt;Inf.!$I$10,"",VLOOKUP(A186,Q1.SL!B:F,4,FALSE))</f>
        <v/>
      </c>
      <c r="G186" s="20" t="str">
        <f>IF(C186&gt;Inf.!$I$10,"",VLOOKUP(A186,Q1.SL!B:F,5,FALSE))</f>
        <v/>
      </c>
      <c r="H186" s="126"/>
      <c r="I186" s="126"/>
      <c r="J186" s="51"/>
      <c r="K186" s="126"/>
      <c r="L186" s="12" t="str">
        <f>IFERROR(IF(C186&gt;Inf.!$I$10,"",I186),"")</f>
        <v/>
      </c>
      <c r="M186" s="8" t="str">
        <f>IFERROR(IF(Inf.!$C$10="Onsight",IF(L186="TOP",10^7+(10-J186)+(3-K186)*10,L186*10^5+(3-K186)*10),IF(L186="TOP",10^7+(3-K186)*10,L186*10^5+(3-K186)*10)),"")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IFERROR(N186*100+Rec.!I179,"")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IF(Rec.!H180&gt;0,COUNT(Rec.!H$2:H180),"")</f>
        <v/>
      </c>
      <c r="D187" s="36" t="str">
        <f>IF(C187&gt;Inf.!$I$10,"",VLOOKUP(A187,Q1.SL!B:F,2,FALSE))</f>
        <v/>
      </c>
      <c r="E187" s="36" t="str">
        <f>IF(C187&gt;Inf.!$I$10,"",VLOOKUP(A187,Q1.SL!B:F,3,FALSE))</f>
        <v/>
      </c>
      <c r="F187" s="20" t="str">
        <f>IF(C187&gt;Inf.!$I$10,"",VLOOKUP(A187,Q1.SL!B:F,4,FALSE))</f>
        <v/>
      </c>
      <c r="G187" s="20" t="str">
        <f>IF(C187&gt;Inf.!$I$10,"",VLOOKUP(A187,Q1.SL!B:F,5,FALSE))</f>
        <v/>
      </c>
      <c r="H187" s="126"/>
      <c r="I187" s="126"/>
      <c r="J187" s="51"/>
      <c r="K187" s="126"/>
      <c r="L187" s="12" t="str">
        <f>IFERROR(IF(C187&gt;Inf.!$I$10,"",I187),"")</f>
        <v/>
      </c>
      <c r="M187" s="8" t="str">
        <f>IFERROR(IF(Inf.!$C$10="Onsight",IF(L187="TOP",10^7+(10-J187)+(3-K187)*10,L187*10^5+(3-K187)*10),IF(L187="TOP",10^7+(3-K187)*10,L187*10^5+(3-K187)*10)),"")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IFERROR(N187*100+Rec.!I180,"")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IF(Rec.!H181&gt;0,COUNT(Rec.!H$2:H181),"")</f>
        <v/>
      </c>
      <c r="D188" s="36" t="str">
        <f>IF(C188&gt;Inf.!$I$10,"",VLOOKUP(A188,Q1.SL!B:F,2,FALSE))</f>
        <v/>
      </c>
      <c r="E188" s="36" t="str">
        <f>IF(C188&gt;Inf.!$I$10,"",VLOOKUP(A188,Q1.SL!B:F,3,FALSE))</f>
        <v/>
      </c>
      <c r="F188" s="20" t="str">
        <f>IF(C188&gt;Inf.!$I$10,"",VLOOKUP(A188,Q1.SL!B:F,4,FALSE))</f>
        <v/>
      </c>
      <c r="G188" s="20" t="str">
        <f>IF(C188&gt;Inf.!$I$10,"",VLOOKUP(A188,Q1.SL!B:F,5,FALSE))</f>
        <v/>
      </c>
      <c r="H188" s="126"/>
      <c r="I188" s="126"/>
      <c r="J188" s="51"/>
      <c r="K188" s="126"/>
      <c r="L188" s="12" t="str">
        <f>IFERROR(IF(C188&gt;Inf.!$I$10,"",I188),"")</f>
        <v/>
      </c>
      <c r="M188" s="8" t="str">
        <f>IFERROR(IF(Inf.!$C$10="Onsight",IF(L188="TOP",10^7+(10-J188)+(3-K188)*10,L188*10^5+(3-K188)*10),IF(L188="TOP",10^7+(3-K188)*10,L188*10^5+(3-K188)*10)),"")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IFERROR(N188*100+Rec.!I181,"")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IF(Rec.!H182&gt;0,COUNT(Rec.!H$2:H182),"")</f>
        <v/>
      </c>
      <c r="D189" s="36" t="str">
        <f>IF(C189&gt;Inf.!$I$10,"",VLOOKUP(A189,Q1.SL!B:F,2,FALSE))</f>
        <v/>
      </c>
      <c r="E189" s="36" t="str">
        <f>IF(C189&gt;Inf.!$I$10,"",VLOOKUP(A189,Q1.SL!B:F,3,FALSE))</f>
        <v/>
      </c>
      <c r="F189" s="20" t="str">
        <f>IF(C189&gt;Inf.!$I$10,"",VLOOKUP(A189,Q1.SL!B:F,4,FALSE))</f>
        <v/>
      </c>
      <c r="G189" s="20" t="str">
        <f>IF(C189&gt;Inf.!$I$10,"",VLOOKUP(A189,Q1.SL!B:F,5,FALSE))</f>
        <v/>
      </c>
      <c r="H189" s="126"/>
      <c r="I189" s="126"/>
      <c r="J189" s="51"/>
      <c r="K189" s="126"/>
      <c r="L189" s="12" t="str">
        <f>IFERROR(IF(C189&gt;Inf.!$I$10,"",I189),"")</f>
        <v/>
      </c>
      <c r="M189" s="8" t="str">
        <f>IFERROR(IF(Inf.!$C$10="Onsight",IF(L189="TOP",10^7+(10-J189)+(3-K189)*10,L189*10^5+(3-K189)*10),IF(L189="TOP",10^7+(3-K189)*10,L189*10^5+(3-K189)*10)),"")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IFERROR(N189*100+Rec.!I182,"")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IF(Rec.!H183&gt;0,COUNT(Rec.!H$2:H183),"")</f>
        <v/>
      </c>
      <c r="D190" s="36" t="str">
        <f>IF(C190&gt;Inf.!$I$10,"",VLOOKUP(A190,Q1.SL!B:F,2,FALSE))</f>
        <v/>
      </c>
      <c r="E190" s="36" t="str">
        <f>IF(C190&gt;Inf.!$I$10,"",VLOOKUP(A190,Q1.SL!B:F,3,FALSE))</f>
        <v/>
      </c>
      <c r="F190" s="20" t="str">
        <f>IF(C190&gt;Inf.!$I$10,"",VLOOKUP(A190,Q1.SL!B:F,4,FALSE))</f>
        <v/>
      </c>
      <c r="G190" s="20" t="str">
        <f>IF(C190&gt;Inf.!$I$10,"",VLOOKUP(A190,Q1.SL!B:F,5,FALSE))</f>
        <v/>
      </c>
      <c r="H190" s="126"/>
      <c r="I190" s="126"/>
      <c r="J190" s="51"/>
      <c r="K190" s="126"/>
      <c r="L190" s="12" t="str">
        <f>IFERROR(IF(C190&gt;Inf.!$I$10,"",I190),"")</f>
        <v/>
      </c>
      <c r="M190" s="8" t="str">
        <f>IFERROR(IF(Inf.!$C$10="Onsight",IF(L190="TOP",10^7+(10-J190)+(3-K190)*10,L190*10^5+(3-K190)*10),IF(L190="TOP",10^7+(3-K190)*10,L190*10^5+(3-K190)*10)),"")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IFERROR(N190*100+Rec.!I183,"")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IF(Rec.!H184&gt;0,COUNT(Rec.!H$2:H184),"")</f>
        <v/>
      </c>
      <c r="D191" s="36" t="str">
        <f>IF(C191&gt;Inf.!$I$10,"",VLOOKUP(A191,Q1.SL!B:F,2,FALSE))</f>
        <v/>
      </c>
      <c r="E191" s="36" t="str">
        <f>IF(C191&gt;Inf.!$I$10,"",VLOOKUP(A191,Q1.SL!B:F,3,FALSE))</f>
        <v/>
      </c>
      <c r="F191" s="20" t="str">
        <f>IF(C191&gt;Inf.!$I$10,"",VLOOKUP(A191,Q1.SL!B:F,4,FALSE))</f>
        <v/>
      </c>
      <c r="G191" s="20" t="str">
        <f>IF(C191&gt;Inf.!$I$10,"",VLOOKUP(A191,Q1.SL!B:F,5,FALSE))</f>
        <v/>
      </c>
      <c r="H191" s="126"/>
      <c r="I191" s="126"/>
      <c r="J191" s="51"/>
      <c r="K191" s="126"/>
      <c r="L191" s="12" t="str">
        <f>IFERROR(IF(C191&gt;Inf.!$I$10,"",I191),"")</f>
        <v/>
      </c>
      <c r="M191" s="8" t="str">
        <f>IFERROR(IF(Inf.!$C$10="Onsight",IF(L191="TOP",10^7+(10-J191)+(3-K191)*10,L191*10^5+(3-K191)*10),IF(L191="TOP",10^7+(3-K191)*10,L191*10^5+(3-K191)*10)),"")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IFERROR(N191*100+Rec.!I184,"")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IF(Rec.!H185&gt;0,COUNT(Rec.!H$2:H185),"")</f>
        <v/>
      </c>
      <c r="D192" s="36" t="str">
        <f>IF(C192&gt;Inf.!$I$10,"",VLOOKUP(A192,Q1.SL!B:F,2,FALSE))</f>
        <v/>
      </c>
      <c r="E192" s="36" t="str">
        <f>IF(C192&gt;Inf.!$I$10,"",VLOOKUP(A192,Q1.SL!B:F,3,FALSE))</f>
        <v/>
      </c>
      <c r="F192" s="20" t="str">
        <f>IF(C192&gt;Inf.!$I$10,"",VLOOKUP(A192,Q1.SL!B:F,4,FALSE))</f>
        <v/>
      </c>
      <c r="G192" s="20" t="str">
        <f>IF(C192&gt;Inf.!$I$10,"",VLOOKUP(A192,Q1.SL!B:F,5,FALSE))</f>
        <v/>
      </c>
      <c r="H192" s="126"/>
      <c r="I192" s="126"/>
      <c r="J192" s="51"/>
      <c r="K192" s="126"/>
      <c r="L192" s="12" t="str">
        <f>IFERROR(IF(C192&gt;Inf.!$I$10,"",I192),"")</f>
        <v/>
      </c>
      <c r="M192" s="8" t="str">
        <f>IFERROR(IF(Inf.!$C$10="Onsight",IF(L192="TOP",10^7+(10-J192)+(3-K192)*10,L192*10^5+(3-K192)*10),IF(L192="TOP",10^7+(3-K192)*10,L192*10^5+(3-K192)*10)),"")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IFERROR(N192*100+Rec.!I185,"")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IF(Rec.!H186&gt;0,COUNT(Rec.!H$2:H186),"")</f>
        <v/>
      </c>
      <c r="D193" s="36" t="str">
        <f>IF(C193&gt;Inf.!$I$10,"",VLOOKUP(A193,Q1.SL!B:F,2,FALSE))</f>
        <v/>
      </c>
      <c r="E193" s="36" t="str">
        <f>IF(C193&gt;Inf.!$I$10,"",VLOOKUP(A193,Q1.SL!B:F,3,FALSE))</f>
        <v/>
      </c>
      <c r="F193" s="20" t="str">
        <f>IF(C193&gt;Inf.!$I$10,"",VLOOKUP(A193,Q1.SL!B:F,4,FALSE))</f>
        <v/>
      </c>
      <c r="G193" s="20" t="str">
        <f>IF(C193&gt;Inf.!$I$10,"",VLOOKUP(A193,Q1.SL!B:F,5,FALSE))</f>
        <v/>
      </c>
      <c r="H193" s="126"/>
      <c r="I193" s="126"/>
      <c r="J193" s="51"/>
      <c r="K193" s="126"/>
      <c r="L193" s="12" t="str">
        <f>IFERROR(IF(C193&gt;Inf.!$I$10,"",I193),"")</f>
        <v/>
      </c>
      <c r="M193" s="8" t="str">
        <f>IFERROR(IF(Inf.!$C$10="Onsight",IF(L193="TOP",10^7+(10-J193)+(3-K193)*10,L193*10^5+(3-K193)*10),IF(L193="TOP",10^7+(3-K193)*10,L193*10^5+(3-K193)*10)),"")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IFERROR(N193*100+Rec.!I186,"")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IF(Rec.!H187&gt;0,COUNT(Rec.!H$2:H187),"")</f>
        <v/>
      </c>
      <c r="D194" s="36" t="str">
        <f>IF(C194&gt;Inf.!$I$10,"",VLOOKUP(A194,Q1.SL!B:F,2,FALSE))</f>
        <v/>
      </c>
      <c r="E194" s="36" t="str">
        <f>IF(C194&gt;Inf.!$I$10,"",VLOOKUP(A194,Q1.SL!B:F,3,FALSE))</f>
        <v/>
      </c>
      <c r="F194" s="20" t="str">
        <f>IF(C194&gt;Inf.!$I$10,"",VLOOKUP(A194,Q1.SL!B:F,4,FALSE))</f>
        <v/>
      </c>
      <c r="G194" s="20" t="str">
        <f>IF(C194&gt;Inf.!$I$10,"",VLOOKUP(A194,Q1.SL!B:F,5,FALSE))</f>
        <v/>
      </c>
      <c r="H194" s="126"/>
      <c r="I194" s="126"/>
      <c r="J194" s="51"/>
      <c r="K194" s="126"/>
      <c r="L194" s="12" t="str">
        <f>IFERROR(IF(C194&gt;Inf.!$I$10,"",I194),"")</f>
        <v/>
      </c>
      <c r="M194" s="8" t="str">
        <f>IFERROR(IF(Inf.!$C$10="Onsight",IF(L194="TOP",10^7+(10-J194)+(3-K194)*10,L194*10^5+(3-K194)*10),IF(L194="TOP",10^7+(3-K194)*10,L194*10^5+(3-K194)*10)),"")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IFERROR(N194*100+Rec.!I187,"")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IF(Rec.!H188&gt;0,COUNT(Rec.!H$2:H188),"")</f>
        <v/>
      </c>
      <c r="D195" s="36" t="str">
        <f>IF(C195&gt;Inf.!$I$10,"",VLOOKUP(A195,Q1.SL!B:F,2,FALSE))</f>
        <v/>
      </c>
      <c r="E195" s="36" t="str">
        <f>IF(C195&gt;Inf.!$I$10,"",VLOOKUP(A195,Q1.SL!B:F,3,FALSE))</f>
        <v/>
      </c>
      <c r="F195" s="20" t="str">
        <f>IF(C195&gt;Inf.!$I$10,"",VLOOKUP(A195,Q1.SL!B:F,4,FALSE))</f>
        <v/>
      </c>
      <c r="G195" s="20" t="str">
        <f>IF(C195&gt;Inf.!$I$10,"",VLOOKUP(A195,Q1.SL!B:F,5,FALSE))</f>
        <v/>
      </c>
      <c r="H195" s="126"/>
      <c r="I195" s="126"/>
      <c r="J195" s="51"/>
      <c r="K195" s="126"/>
      <c r="L195" s="12" t="str">
        <f>IFERROR(IF(C195&gt;Inf.!$I$10,"",I195),"")</f>
        <v/>
      </c>
      <c r="M195" s="8" t="str">
        <f>IFERROR(IF(Inf.!$C$10="Onsight",IF(L195="TOP",10^7+(10-J195)+(3-K195)*10,L195*10^5+(3-K195)*10),IF(L195="TOP",10^7+(3-K195)*10,L195*10^5+(3-K195)*10)),"")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IFERROR(N195*100+Rec.!I188,"")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IF(Rec.!H189&gt;0,COUNT(Rec.!H$2:H189),"")</f>
        <v/>
      </c>
      <c r="D196" s="36" t="str">
        <f>IF(C196&gt;Inf.!$I$10,"",VLOOKUP(A196,Q1.SL!B:F,2,FALSE))</f>
        <v/>
      </c>
      <c r="E196" s="36" t="str">
        <f>IF(C196&gt;Inf.!$I$10,"",VLOOKUP(A196,Q1.SL!B:F,3,FALSE))</f>
        <v/>
      </c>
      <c r="F196" s="20" t="str">
        <f>IF(C196&gt;Inf.!$I$10,"",VLOOKUP(A196,Q1.SL!B:F,4,FALSE))</f>
        <v/>
      </c>
      <c r="G196" s="20" t="str">
        <f>IF(C196&gt;Inf.!$I$10,"",VLOOKUP(A196,Q1.SL!B:F,5,FALSE))</f>
        <v/>
      </c>
      <c r="H196" s="126"/>
      <c r="I196" s="126"/>
      <c r="J196" s="51"/>
      <c r="K196" s="126"/>
      <c r="L196" s="12" t="str">
        <f>IFERROR(IF(C196&gt;Inf.!$I$10,"",I196),"")</f>
        <v/>
      </c>
      <c r="M196" s="8" t="str">
        <f>IFERROR(IF(Inf.!$C$10="Onsight",IF(L196="TOP",10^7+(10-J196)+(3-K196)*10,L196*10^5+(3-K196)*10),IF(L196="TOP",10^7+(3-K196)*10,L196*10^5+(3-K196)*10)),"")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IFERROR(N196*100+Rec.!I189,"")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IF(Rec.!H190&gt;0,COUNT(Rec.!H$2:H190),"")</f>
        <v/>
      </c>
      <c r="D197" s="36" t="str">
        <f>IF(C197&gt;Inf.!$I$10,"",VLOOKUP(A197,Q1.SL!B:F,2,FALSE))</f>
        <v/>
      </c>
      <c r="E197" s="36" t="str">
        <f>IF(C197&gt;Inf.!$I$10,"",VLOOKUP(A197,Q1.SL!B:F,3,FALSE))</f>
        <v/>
      </c>
      <c r="F197" s="20" t="str">
        <f>IF(C197&gt;Inf.!$I$10,"",VLOOKUP(A197,Q1.SL!B:F,4,FALSE))</f>
        <v/>
      </c>
      <c r="G197" s="20" t="str">
        <f>IF(C197&gt;Inf.!$I$10,"",VLOOKUP(A197,Q1.SL!B:F,5,FALSE))</f>
        <v/>
      </c>
      <c r="H197" s="126"/>
      <c r="I197" s="126"/>
      <c r="J197" s="51"/>
      <c r="K197" s="126"/>
      <c r="L197" s="12" t="str">
        <f>IFERROR(IF(C197&gt;Inf.!$I$10,"",I197),"")</f>
        <v/>
      </c>
      <c r="M197" s="8" t="str">
        <f>IFERROR(IF(Inf.!$C$10="Onsight",IF(L197="TOP",10^7+(10-J197)+(3-K197)*10,L197*10^5+(3-K197)*10),IF(L197="TOP",10^7+(3-K197)*10,L197*10^5+(3-K197)*10)),"")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IFERROR(N197*100+Rec.!I190,"")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IF(Rec.!H191&gt;0,COUNT(Rec.!H$2:H191),"")</f>
        <v/>
      </c>
      <c r="D198" s="36" t="str">
        <f>IF(C198&gt;Inf.!$I$10,"",VLOOKUP(A198,Q1.SL!B:F,2,FALSE))</f>
        <v/>
      </c>
      <c r="E198" s="36" t="str">
        <f>IF(C198&gt;Inf.!$I$10,"",VLOOKUP(A198,Q1.SL!B:F,3,FALSE))</f>
        <v/>
      </c>
      <c r="F198" s="20" t="str">
        <f>IF(C198&gt;Inf.!$I$10,"",VLOOKUP(A198,Q1.SL!B:F,4,FALSE))</f>
        <v/>
      </c>
      <c r="G198" s="20" t="str">
        <f>IF(C198&gt;Inf.!$I$10,"",VLOOKUP(A198,Q1.SL!B:F,5,FALSE))</f>
        <v/>
      </c>
      <c r="H198" s="126"/>
      <c r="I198" s="126"/>
      <c r="J198" s="51"/>
      <c r="K198" s="126"/>
      <c r="L198" s="12" t="str">
        <f>IFERROR(IF(C198&gt;Inf.!$I$10,"",I198),"")</f>
        <v/>
      </c>
      <c r="M198" s="8" t="str">
        <f>IFERROR(IF(Inf.!$C$10="Onsight",IF(L198="TOP",10^7+(10-J198)+(3-K198)*10,L198*10^5+(3-K198)*10),IF(L198="TOP",10^7+(3-K198)*10,L198*10^5+(3-K198)*10)),"")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IFERROR(N198*100+Rec.!I191,"")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IF(Rec.!H192&gt;0,COUNT(Rec.!H$2:H192),"")</f>
        <v/>
      </c>
      <c r="D199" s="36" t="str">
        <f>IF(C199&gt;Inf.!$I$10,"",VLOOKUP(A199,Q1.SL!B:F,2,FALSE))</f>
        <v/>
      </c>
      <c r="E199" s="36" t="str">
        <f>IF(C199&gt;Inf.!$I$10,"",VLOOKUP(A199,Q1.SL!B:F,3,FALSE))</f>
        <v/>
      </c>
      <c r="F199" s="20" t="str">
        <f>IF(C199&gt;Inf.!$I$10,"",VLOOKUP(A199,Q1.SL!B:F,4,FALSE))</f>
        <v/>
      </c>
      <c r="G199" s="20" t="str">
        <f>IF(C199&gt;Inf.!$I$10,"",VLOOKUP(A199,Q1.SL!B:F,5,FALSE))</f>
        <v/>
      </c>
      <c r="H199" s="126"/>
      <c r="I199" s="126"/>
      <c r="J199" s="51"/>
      <c r="K199" s="126"/>
      <c r="L199" s="12" t="str">
        <f>IFERROR(IF(C199&gt;Inf.!$I$10,"",I199),"")</f>
        <v/>
      </c>
      <c r="M199" s="8" t="str">
        <f>IFERROR(IF(Inf.!$C$10="Onsight",IF(L199="TOP",10^7+(10-J199)+(3-K199)*10,L199*10^5+(3-K199)*10),IF(L199="TOP",10^7+(3-K199)*10,L199*10^5+(3-K199)*10)),"")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IFERROR(N199*100+Rec.!I192,"")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IF(Rec.!H193&gt;0,COUNT(Rec.!H$2:H193),"")</f>
        <v/>
      </c>
      <c r="D200" s="36" t="str">
        <f>IF(C200&gt;Inf.!$I$10,"",VLOOKUP(A200,Q1.SL!B:F,2,FALSE))</f>
        <v/>
      </c>
      <c r="E200" s="36" t="str">
        <f>IF(C200&gt;Inf.!$I$10,"",VLOOKUP(A200,Q1.SL!B:F,3,FALSE))</f>
        <v/>
      </c>
      <c r="F200" s="20" t="str">
        <f>IF(C200&gt;Inf.!$I$10,"",VLOOKUP(A200,Q1.SL!B:F,4,FALSE))</f>
        <v/>
      </c>
      <c r="G200" s="20" t="str">
        <f>IF(C200&gt;Inf.!$I$10,"",VLOOKUP(A200,Q1.SL!B:F,5,FALSE))</f>
        <v/>
      </c>
      <c r="H200" s="126"/>
      <c r="I200" s="126"/>
      <c r="J200" s="51"/>
      <c r="K200" s="126"/>
      <c r="L200" s="12" t="str">
        <f>IFERROR(IF(C200&gt;Inf.!$I$10,"",I200),"")</f>
        <v/>
      </c>
      <c r="M200" s="8" t="str">
        <f>IFERROR(IF(Inf.!$C$10="Onsight",IF(L200="TOP",10^7+(10-J200)+(3-K200)*10,L200*10^5+(3-K200)*10),IF(L200="TOP",10^7+(3-K200)*10,L200*10^5+(3-K200)*10)),"")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IFERROR(N200*100+Rec.!I193,"")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t="shared" ref="B201:B264" si="12">P201</f>
        <v/>
      </c>
      <c r="C201" s="20" t="str">
        <f>IF(Rec.!H194&gt;0,COUNT(Rec.!H$2:H194),"")</f>
        <v/>
      </c>
      <c r="D201" s="36" t="str">
        <f>IF(C201&gt;Inf.!$I$10,"",VLOOKUP(A201,Q1.SL!B:F,2,FALSE))</f>
        <v/>
      </c>
      <c r="E201" s="36" t="str">
        <f>IF(C201&gt;Inf.!$I$10,"",VLOOKUP(A201,Q1.SL!B:F,3,FALSE))</f>
        <v/>
      </c>
      <c r="F201" s="20" t="str">
        <f>IF(C201&gt;Inf.!$I$10,"",VLOOKUP(A201,Q1.SL!B:F,4,FALSE))</f>
        <v/>
      </c>
      <c r="G201" s="20" t="str">
        <f>IF(C201&gt;Inf.!$I$10,"",VLOOKUP(A201,Q1.SL!B:F,5,FALSE))</f>
        <v/>
      </c>
      <c r="H201" s="126"/>
      <c r="I201" s="126"/>
      <c r="J201" s="51"/>
      <c r="K201" s="126"/>
      <c r="L201" s="12" t="str">
        <f>IFERROR(IF(C201&gt;Inf.!$I$10,"",I201),"")</f>
        <v/>
      </c>
      <c r="M201" s="8" t="str">
        <f>IFERROR(IF(Inf.!$C$10="Onsight",IF(L201="TOP",10^7+(10-J201)+(3-K201)*10,L201*10^5+(3-K201)*10),IF(L201="TOP",10^7+(3-K201)*10,L201*10^5+(3-K201)*10)),"")</f>
        <v/>
      </c>
      <c r="N201" s="8" t="str">
        <f t="shared" ref="N201:N264" si="13">IFERROR(RANK(M201,M:M,0),"")</f>
        <v/>
      </c>
      <c r="O201" s="8" t="str">
        <f>IFERROR(N201*100+Rec.!I194,"")</f>
        <v/>
      </c>
      <c r="P201" s="8" t="str">
        <f t="shared" ref="P201:P264" si="14">IFERROR(RANK(O201,O:O,1),"")</f>
        <v/>
      </c>
    </row>
    <row r="202" spans="1:16" ht="21.95" customHeight="1">
      <c r="A202" s="8" t="str">
        <f t="shared" ref="A202:A265" si="15">IFERROR(IF(C202&gt;3*ROUNDUP(MAX(C:C)/4,0)-IF(MOD(MAX(C:C),4)=0,0,IF(MOD(MAX(C:C),4)=1,3,IF(MOD(MAX(C:C),4)=2,2,IF(MOD(MAX(C:C),4)=3,1)))),C202-3*ROUNDUP(MAX(C:C)/4,0)+IF(MOD(MAX(C:C),4)=0,0,IF(MOD(MAX(C:C),4)=1,3,IF(MOD(MAX(C:C),4)=2,2,IF(MOD(MAX(C:C),4)=3,1)))),C202+ROUNDUP(MAX(C:C)/4,0)-IF(MOD(MAX(C:C),4)=0,0,IF(MOD(MAX(C:C),4)=1,0,IF(MOD(MAX(C:C),4)=2,0,IF(MOD(MAX(C:C),4)=3,0))))),"")</f>
        <v/>
      </c>
      <c r="B202" s="8" t="str">
        <f t="shared" si="12"/>
        <v/>
      </c>
      <c r="C202" s="20" t="str">
        <f>IF(Rec.!H195&gt;0,COUNT(Rec.!H$2:H195),"")</f>
        <v/>
      </c>
      <c r="D202" s="36" t="str">
        <f>IF(C202&gt;Inf.!$I$10,"",VLOOKUP(A202,Q1.SL!B:F,2,FALSE))</f>
        <v/>
      </c>
      <c r="E202" s="36" t="str">
        <f>IF(C202&gt;Inf.!$I$10,"",VLOOKUP(A202,Q1.SL!B:F,3,FALSE))</f>
        <v/>
      </c>
      <c r="F202" s="20" t="str">
        <f>IF(C202&gt;Inf.!$I$10,"",VLOOKUP(A202,Q1.SL!B:F,4,FALSE))</f>
        <v/>
      </c>
      <c r="G202" s="20" t="str">
        <f>IF(C202&gt;Inf.!$I$10,"",VLOOKUP(A202,Q1.SL!B:F,5,FALSE))</f>
        <v/>
      </c>
      <c r="H202" s="126"/>
      <c r="I202" s="126"/>
      <c r="J202" s="51"/>
      <c r="K202" s="126"/>
      <c r="L202" s="12" t="str">
        <f>IFERROR(IF(C202&gt;Inf.!$I$10,"",I202),"")</f>
        <v/>
      </c>
      <c r="M202" s="8" t="str">
        <f>IFERROR(IF(Inf.!$C$10="Onsight",IF(L202="TOP",10^7+(10-J202)+(3-K202)*10,L202*10^5+(3-K202)*10),IF(L202="TOP",10^7+(3-K202)*10,L202*10^5+(3-K202)*10)),"")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IFERROR(N202*100+Rec.!I195,"")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IF(Rec.!H196&gt;0,COUNT(Rec.!H$2:H196),"")</f>
        <v/>
      </c>
      <c r="D203" s="36" t="str">
        <f>IF(C203&gt;Inf.!$I$10,"",VLOOKUP(A203,Q1.SL!B:F,2,FALSE))</f>
        <v/>
      </c>
      <c r="E203" s="36" t="str">
        <f>IF(C203&gt;Inf.!$I$10,"",VLOOKUP(A203,Q1.SL!B:F,3,FALSE))</f>
        <v/>
      </c>
      <c r="F203" s="20" t="str">
        <f>IF(C203&gt;Inf.!$I$10,"",VLOOKUP(A203,Q1.SL!B:F,4,FALSE))</f>
        <v/>
      </c>
      <c r="G203" s="20" t="str">
        <f>IF(C203&gt;Inf.!$I$10,"",VLOOKUP(A203,Q1.SL!B:F,5,FALSE))</f>
        <v/>
      </c>
      <c r="H203" s="126"/>
      <c r="I203" s="126"/>
      <c r="J203" s="51"/>
      <c r="K203" s="126"/>
      <c r="L203" s="12" t="str">
        <f>IFERROR(IF(C203&gt;Inf.!$I$10,"",I203),"")</f>
        <v/>
      </c>
      <c r="M203" s="8" t="str">
        <f>IFERROR(IF(Inf.!$C$10="Onsight",IF(L203="TOP",10^7+(10-J203)+(3-K203)*10,L203*10^5+(3-K203)*10),IF(L203="TOP",10^7+(3-K203)*10,L203*10^5+(3-K203)*10)),"")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IFERROR(N203*100+Rec.!I196,"")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IF(Rec.!H197&gt;0,COUNT(Rec.!H$2:H197),"")</f>
        <v/>
      </c>
      <c r="D204" s="36" t="str">
        <f>IF(C204&gt;Inf.!$I$10,"",VLOOKUP(A204,Q1.SL!B:F,2,FALSE))</f>
        <v/>
      </c>
      <c r="E204" s="36" t="str">
        <f>IF(C204&gt;Inf.!$I$10,"",VLOOKUP(A204,Q1.SL!B:F,3,FALSE))</f>
        <v/>
      </c>
      <c r="F204" s="20" t="str">
        <f>IF(C204&gt;Inf.!$I$10,"",VLOOKUP(A204,Q1.SL!B:F,4,FALSE))</f>
        <v/>
      </c>
      <c r="G204" s="20" t="str">
        <f>IF(C204&gt;Inf.!$I$10,"",VLOOKUP(A204,Q1.SL!B:F,5,FALSE))</f>
        <v/>
      </c>
      <c r="H204" s="126"/>
      <c r="I204" s="126"/>
      <c r="J204" s="51"/>
      <c r="K204" s="126"/>
      <c r="L204" s="12" t="str">
        <f>IFERROR(IF(C204&gt;Inf.!$I$10,"",I204),"")</f>
        <v/>
      </c>
      <c r="M204" s="8" t="str">
        <f>IFERROR(IF(Inf.!$C$10="Onsight",IF(L204="TOP",10^7+(10-J204)+(3-K204)*10,L204*10^5+(3-K204)*10),IF(L204="TOP",10^7+(3-K204)*10,L204*10^5+(3-K204)*10)),"")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IFERROR(N204*100+Rec.!I197,"")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IF(Rec.!H198&gt;0,COUNT(Rec.!H$2:H198),"")</f>
        <v/>
      </c>
      <c r="D205" s="36" t="str">
        <f>IF(C205&gt;Inf.!$I$10,"",VLOOKUP(A205,Q1.SL!B:F,2,FALSE))</f>
        <v/>
      </c>
      <c r="E205" s="36" t="str">
        <f>IF(C205&gt;Inf.!$I$10,"",VLOOKUP(A205,Q1.SL!B:F,3,FALSE))</f>
        <v/>
      </c>
      <c r="F205" s="20" t="str">
        <f>IF(C205&gt;Inf.!$I$10,"",VLOOKUP(A205,Q1.SL!B:F,4,FALSE))</f>
        <v/>
      </c>
      <c r="G205" s="20" t="str">
        <f>IF(C205&gt;Inf.!$I$10,"",VLOOKUP(A205,Q1.SL!B:F,5,FALSE))</f>
        <v/>
      </c>
      <c r="H205" s="126"/>
      <c r="I205" s="126"/>
      <c r="J205" s="51"/>
      <c r="K205" s="126"/>
      <c r="L205" s="12" t="str">
        <f>IFERROR(IF(C205&gt;Inf.!$I$10,"",I205),"")</f>
        <v/>
      </c>
      <c r="M205" s="8" t="str">
        <f>IFERROR(IF(Inf.!$C$10="Onsight",IF(L205="TOP",10^7+(10-J205)+(3-K205)*10,L205*10^5+(3-K205)*10),IF(L205="TOP",10^7+(3-K205)*10,L205*10^5+(3-K205)*10)),"")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IFERROR(N205*100+Rec.!I198,"")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IF(Rec.!H199&gt;0,COUNT(Rec.!H$2:H199),"")</f>
        <v/>
      </c>
      <c r="D206" s="36" t="str">
        <f>IF(C206&gt;Inf.!$I$10,"",VLOOKUP(A206,Q1.SL!B:F,2,FALSE))</f>
        <v/>
      </c>
      <c r="E206" s="36" t="str">
        <f>IF(C206&gt;Inf.!$I$10,"",VLOOKUP(A206,Q1.SL!B:F,3,FALSE))</f>
        <v/>
      </c>
      <c r="F206" s="20" t="str">
        <f>IF(C206&gt;Inf.!$I$10,"",VLOOKUP(A206,Q1.SL!B:F,4,FALSE))</f>
        <v/>
      </c>
      <c r="G206" s="20" t="str">
        <f>IF(C206&gt;Inf.!$I$10,"",VLOOKUP(A206,Q1.SL!B:F,5,FALSE))</f>
        <v/>
      </c>
      <c r="H206" s="126"/>
      <c r="I206" s="126"/>
      <c r="J206" s="51"/>
      <c r="K206" s="126"/>
      <c r="L206" s="12" t="str">
        <f>IFERROR(IF(C206&gt;Inf.!$I$10,"",I206),"")</f>
        <v/>
      </c>
      <c r="M206" s="8" t="str">
        <f>IFERROR(IF(Inf.!$C$10="Onsight",IF(L206="TOP",10^7+(10-J206)+(3-K206)*10,L206*10^5+(3-K206)*10),IF(L206="TOP",10^7+(3-K206)*10,L206*10^5+(3-K206)*10)),"")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IFERROR(N206*100+Rec.!I199,"")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IF(Rec.!H200&gt;0,COUNT(Rec.!H$2:H200),"")</f>
        <v/>
      </c>
      <c r="D207" s="36" t="str">
        <f>IF(C207&gt;Inf.!$I$10,"",VLOOKUP(A207,Q1.SL!B:F,2,FALSE))</f>
        <v/>
      </c>
      <c r="E207" s="36" t="str">
        <f>IF(C207&gt;Inf.!$I$10,"",VLOOKUP(A207,Q1.SL!B:F,3,FALSE))</f>
        <v/>
      </c>
      <c r="F207" s="20" t="str">
        <f>IF(C207&gt;Inf.!$I$10,"",VLOOKUP(A207,Q1.SL!B:F,4,FALSE))</f>
        <v/>
      </c>
      <c r="G207" s="20" t="str">
        <f>IF(C207&gt;Inf.!$I$10,"",VLOOKUP(A207,Q1.SL!B:F,5,FALSE))</f>
        <v/>
      </c>
      <c r="H207" s="126"/>
      <c r="I207" s="126"/>
      <c r="J207" s="51"/>
      <c r="K207" s="126"/>
      <c r="L207" s="12" t="str">
        <f>IFERROR(IF(C207&gt;Inf.!$I$10,"",I207),"")</f>
        <v/>
      </c>
      <c r="M207" s="8" t="str">
        <f>IFERROR(IF(Inf.!$C$10="Onsight",IF(L207="TOP",10^7+(10-J207)+(3-K207)*10,L207*10^5+(3-K207)*10),IF(L207="TOP",10^7+(3-K207)*10,L207*10^5+(3-K207)*10)),"")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IFERROR(N207*100+Rec.!I200,"")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IF(Rec.!H201&gt;0,COUNT(Rec.!H$2:H201),"")</f>
        <v/>
      </c>
      <c r="D208" s="36" t="str">
        <f>IF(C208&gt;Inf.!$I$10,"",VLOOKUP(A208,Q1.SL!B:F,2,FALSE))</f>
        <v/>
      </c>
      <c r="E208" s="36" t="str">
        <f>IF(C208&gt;Inf.!$I$10,"",VLOOKUP(A208,Q1.SL!B:F,3,FALSE))</f>
        <v/>
      </c>
      <c r="F208" s="20" t="str">
        <f>IF(C208&gt;Inf.!$I$10,"",VLOOKUP(A208,Q1.SL!B:F,4,FALSE))</f>
        <v/>
      </c>
      <c r="G208" s="20" t="str">
        <f>IF(C208&gt;Inf.!$I$10,"",VLOOKUP(A208,Q1.SL!B:F,5,FALSE))</f>
        <v/>
      </c>
      <c r="H208" s="126"/>
      <c r="I208" s="126"/>
      <c r="J208" s="51"/>
      <c r="K208" s="126"/>
      <c r="L208" s="12" t="str">
        <f>IFERROR(IF(C208&gt;Inf.!$I$10,"",I208),"")</f>
        <v/>
      </c>
      <c r="M208" s="8" t="str">
        <f>IFERROR(IF(Inf.!$C$10="Onsight",IF(L208="TOP",10^7+(10-J208)+(3-K208)*10,L208*10^5+(3-K208)*10),IF(L208="TOP",10^7+(3-K208)*10,L208*10^5+(3-K208)*10)),"")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IFERROR(N208*100+Rec.!I201,"")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IF(Rec.!H202&gt;0,COUNT(Rec.!H$2:H202),"")</f>
        <v/>
      </c>
      <c r="D209" s="36" t="str">
        <f>IF(C209&gt;Inf.!$I$10,"",VLOOKUP(A209,Q1.SL!B:F,2,FALSE))</f>
        <v/>
      </c>
      <c r="E209" s="36" t="str">
        <f>IF(C209&gt;Inf.!$I$10,"",VLOOKUP(A209,Q1.SL!B:F,3,FALSE))</f>
        <v/>
      </c>
      <c r="F209" s="20" t="str">
        <f>IF(C209&gt;Inf.!$I$10,"",VLOOKUP(A209,Q1.SL!B:F,4,FALSE))</f>
        <v/>
      </c>
      <c r="G209" s="20" t="str">
        <f>IF(C209&gt;Inf.!$I$10,"",VLOOKUP(A209,Q1.SL!B:F,5,FALSE))</f>
        <v/>
      </c>
      <c r="H209" s="126"/>
      <c r="I209" s="126"/>
      <c r="J209" s="51"/>
      <c r="K209" s="126"/>
      <c r="L209" s="12" t="str">
        <f>IFERROR(IF(C209&gt;Inf.!$I$10,"",I209),"")</f>
        <v/>
      </c>
      <c r="M209" s="8" t="str">
        <f>IFERROR(IF(Inf.!$C$10="Onsight",IF(L209="TOP",10^7+(10-J209)+(3-K209)*10,L209*10^5+(3-K209)*10),IF(L209="TOP",10^7+(3-K209)*10,L209*10^5+(3-K209)*10)),"")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IFERROR(N209*100+Rec.!I202,"")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IF(Rec.!H203&gt;0,COUNT(Rec.!H$2:H203),"")</f>
        <v/>
      </c>
      <c r="D210" s="36" t="str">
        <f>IF(C210&gt;Inf.!$I$10,"",VLOOKUP(A210,Q1.SL!B:F,2,FALSE))</f>
        <v/>
      </c>
      <c r="E210" s="36" t="str">
        <f>IF(C210&gt;Inf.!$I$10,"",VLOOKUP(A210,Q1.SL!B:F,3,FALSE))</f>
        <v/>
      </c>
      <c r="F210" s="20" t="str">
        <f>IF(C210&gt;Inf.!$I$10,"",VLOOKUP(A210,Q1.SL!B:F,4,FALSE))</f>
        <v/>
      </c>
      <c r="G210" s="20" t="str">
        <f>IF(C210&gt;Inf.!$I$10,"",VLOOKUP(A210,Q1.SL!B:F,5,FALSE))</f>
        <v/>
      </c>
      <c r="H210" s="126"/>
      <c r="I210" s="126"/>
      <c r="J210" s="51"/>
      <c r="K210" s="126"/>
      <c r="L210" s="12" t="str">
        <f>IFERROR(IF(C210&gt;Inf.!$I$10,"",I210),"")</f>
        <v/>
      </c>
      <c r="M210" s="8" t="str">
        <f>IFERROR(IF(Inf.!$C$10="Onsight",IF(L210="TOP",10^7+(10-J210)+(3-K210)*10,L210*10^5+(3-K210)*10),IF(L210="TOP",10^7+(3-K210)*10,L210*10^5+(3-K210)*10)),"")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IFERROR(N210*100+Rec.!I203,"")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IF(Rec.!H204&gt;0,COUNT(Rec.!H$2:H204),"")</f>
        <v/>
      </c>
      <c r="D211" s="36" t="str">
        <f>IF(C211&gt;Inf.!$I$10,"",VLOOKUP(A211,Q1.SL!B:F,2,FALSE))</f>
        <v/>
      </c>
      <c r="E211" s="36" t="str">
        <f>IF(C211&gt;Inf.!$I$10,"",VLOOKUP(A211,Q1.SL!B:F,3,FALSE))</f>
        <v/>
      </c>
      <c r="F211" s="20" t="str">
        <f>IF(C211&gt;Inf.!$I$10,"",VLOOKUP(A211,Q1.SL!B:F,4,FALSE))</f>
        <v/>
      </c>
      <c r="G211" s="20" t="str">
        <f>IF(C211&gt;Inf.!$I$10,"",VLOOKUP(A211,Q1.SL!B:F,5,FALSE))</f>
        <v/>
      </c>
      <c r="H211" s="126"/>
      <c r="I211" s="126"/>
      <c r="J211" s="51"/>
      <c r="K211" s="126"/>
      <c r="L211" s="12" t="str">
        <f>IFERROR(IF(C211&gt;Inf.!$I$10,"",I211),"")</f>
        <v/>
      </c>
      <c r="M211" s="8" t="str">
        <f>IFERROR(IF(Inf.!$C$10="Onsight",IF(L211="TOP",10^7+(10-J211)+(3-K211)*10,L211*10^5+(3-K211)*10),IF(L211="TOP",10^7+(3-K211)*10,L211*10^5+(3-K211)*10)),"")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IFERROR(N211*100+Rec.!I204,"")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IF(Rec.!H205&gt;0,COUNT(Rec.!H$2:H205),"")</f>
        <v/>
      </c>
      <c r="D212" s="36" t="str">
        <f>IF(C212&gt;Inf.!$I$10,"",VLOOKUP(A212,Q1.SL!B:F,2,FALSE))</f>
        <v/>
      </c>
      <c r="E212" s="36" t="str">
        <f>IF(C212&gt;Inf.!$I$10,"",VLOOKUP(A212,Q1.SL!B:F,3,FALSE))</f>
        <v/>
      </c>
      <c r="F212" s="20" t="str">
        <f>IF(C212&gt;Inf.!$I$10,"",VLOOKUP(A212,Q1.SL!B:F,4,FALSE))</f>
        <v/>
      </c>
      <c r="G212" s="20" t="str">
        <f>IF(C212&gt;Inf.!$I$10,"",VLOOKUP(A212,Q1.SL!B:F,5,FALSE))</f>
        <v/>
      </c>
      <c r="H212" s="126"/>
      <c r="I212" s="126"/>
      <c r="J212" s="51"/>
      <c r="K212" s="126"/>
      <c r="L212" s="12" t="str">
        <f>IFERROR(IF(C212&gt;Inf.!$I$10,"",I212),"")</f>
        <v/>
      </c>
      <c r="M212" s="8" t="str">
        <f>IFERROR(IF(Inf.!$C$10="Onsight",IF(L212="TOP",10^7+(10-J212)+(3-K212)*10,L212*10^5+(3-K212)*10),IF(L212="TOP",10^7+(3-K212)*10,L212*10^5+(3-K212)*10)),"")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IFERROR(N212*100+Rec.!I205,"")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IF(Rec.!H206&gt;0,COUNT(Rec.!H$2:H206),"")</f>
        <v/>
      </c>
      <c r="D213" s="36" t="str">
        <f>IF(C213&gt;Inf.!$I$10,"",VLOOKUP(A213,Q1.SL!B:F,2,FALSE))</f>
        <v/>
      </c>
      <c r="E213" s="36" t="str">
        <f>IF(C213&gt;Inf.!$I$10,"",VLOOKUP(A213,Q1.SL!B:F,3,FALSE))</f>
        <v/>
      </c>
      <c r="F213" s="20" t="str">
        <f>IF(C213&gt;Inf.!$I$10,"",VLOOKUP(A213,Q1.SL!B:F,4,FALSE))</f>
        <v/>
      </c>
      <c r="G213" s="20" t="str">
        <f>IF(C213&gt;Inf.!$I$10,"",VLOOKUP(A213,Q1.SL!B:F,5,FALSE))</f>
        <v/>
      </c>
      <c r="H213" s="126"/>
      <c r="I213" s="126"/>
      <c r="J213" s="51"/>
      <c r="K213" s="126"/>
      <c r="L213" s="12" t="str">
        <f>IFERROR(IF(C213&gt;Inf.!$I$10,"",I213),"")</f>
        <v/>
      </c>
      <c r="M213" s="8" t="str">
        <f>IFERROR(IF(Inf.!$C$10="Onsight",IF(L213="TOP",10^7+(10-J213)+(3-K213)*10,L213*10^5+(3-K213)*10),IF(L213="TOP",10^7+(3-K213)*10,L213*10^5+(3-K213)*10)),"")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IFERROR(N213*100+Rec.!I206,"")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IF(Rec.!H207&gt;0,COUNT(Rec.!H$2:H207),"")</f>
        <v/>
      </c>
      <c r="D214" s="36" t="str">
        <f>IF(C214&gt;Inf.!$I$10,"",VLOOKUP(A214,Q1.SL!B:F,2,FALSE))</f>
        <v/>
      </c>
      <c r="E214" s="36" t="str">
        <f>IF(C214&gt;Inf.!$I$10,"",VLOOKUP(A214,Q1.SL!B:F,3,FALSE))</f>
        <v/>
      </c>
      <c r="F214" s="20" t="str">
        <f>IF(C214&gt;Inf.!$I$10,"",VLOOKUP(A214,Q1.SL!B:F,4,FALSE))</f>
        <v/>
      </c>
      <c r="G214" s="20" t="str">
        <f>IF(C214&gt;Inf.!$I$10,"",VLOOKUP(A214,Q1.SL!B:F,5,FALSE))</f>
        <v/>
      </c>
      <c r="H214" s="126"/>
      <c r="I214" s="126"/>
      <c r="J214" s="51"/>
      <c r="K214" s="126"/>
      <c r="L214" s="12" t="str">
        <f>IFERROR(IF(C214&gt;Inf.!$I$10,"",I214),"")</f>
        <v/>
      </c>
      <c r="M214" s="8" t="str">
        <f>IFERROR(IF(Inf.!$C$10="Onsight",IF(L214="TOP",10^7+(10-J214)+(3-K214)*10,L214*10^5+(3-K214)*10),IF(L214="TOP",10^7+(3-K214)*10,L214*10^5+(3-K214)*10)),"")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IFERROR(N214*100+Rec.!I207,"")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IF(Rec.!H208&gt;0,COUNT(Rec.!H$2:H208),"")</f>
        <v/>
      </c>
      <c r="D215" s="36" t="str">
        <f>IF(C215&gt;Inf.!$I$10,"",VLOOKUP(A215,Q1.SL!B:F,2,FALSE))</f>
        <v/>
      </c>
      <c r="E215" s="36" t="str">
        <f>IF(C215&gt;Inf.!$I$10,"",VLOOKUP(A215,Q1.SL!B:F,3,FALSE))</f>
        <v/>
      </c>
      <c r="F215" s="20" t="str">
        <f>IF(C215&gt;Inf.!$I$10,"",VLOOKUP(A215,Q1.SL!B:F,4,FALSE))</f>
        <v/>
      </c>
      <c r="G215" s="20" t="str">
        <f>IF(C215&gt;Inf.!$I$10,"",VLOOKUP(A215,Q1.SL!B:F,5,FALSE))</f>
        <v/>
      </c>
      <c r="H215" s="126"/>
      <c r="I215" s="126"/>
      <c r="J215" s="51"/>
      <c r="K215" s="126"/>
      <c r="L215" s="12" t="str">
        <f>IFERROR(IF(C215&gt;Inf.!$I$10,"",I215),"")</f>
        <v/>
      </c>
      <c r="M215" s="8" t="str">
        <f>IFERROR(IF(Inf.!$C$10="Onsight",IF(L215="TOP",10^7+(10-J215)+(3-K215)*10,L215*10^5+(3-K215)*10),IF(L215="TOP",10^7+(3-K215)*10,L215*10^5+(3-K215)*10)),"")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IFERROR(N215*100+Rec.!I208,"")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IF(Rec.!H209&gt;0,COUNT(Rec.!H$2:H209),"")</f>
        <v/>
      </c>
      <c r="D216" s="36" t="str">
        <f>IF(C216&gt;Inf.!$I$10,"",VLOOKUP(A216,Q1.SL!B:F,2,FALSE))</f>
        <v/>
      </c>
      <c r="E216" s="36" t="str">
        <f>IF(C216&gt;Inf.!$I$10,"",VLOOKUP(A216,Q1.SL!B:F,3,FALSE))</f>
        <v/>
      </c>
      <c r="F216" s="20" t="str">
        <f>IF(C216&gt;Inf.!$I$10,"",VLOOKUP(A216,Q1.SL!B:F,4,FALSE))</f>
        <v/>
      </c>
      <c r="G216" s="20" t="str">
        <f>IF(C216&gt;Inf.!$I$10,"",VLOOKUP(A216,Q1.SL!B:F,5,FALSE))</f>
        <v/>
      </c>
      <c r="H216" s="126"/>
      <c r="I216" s="126"/>
      <c r="J216" s="51"/>
      <c r="K216" s="126"/>
      <c r="L216" s="12" t="str">
        <f>IFERROR(IF(C216&gt;Inf.!$I$10,"",I216),"")</f>
        <v/>
      </c>
      <c r="M216" s="8" t="str">
        <f>IFERROR(IF(Inf.!$C$10="Onsight",IF(L216="TOP",10^7+(10-J216)+(3-K216)*10,L216*10^5+(3-K216)*10),IF(L216="TOP",10^7+(3-K216)*10,L216*10^5+(3-K216)*10)),"")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IFERROR(N216*100+Rec.!I209,"")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IF(Rec.!H210&gt;0,COUNT(Rec.!H$2:H210),"")</f>
        <v/>
      </c>
      <c r="D217" s="36" t="str">
        <f>IF(C217&gt;Inf.!$I$10,"",VLOOKUP(A217,Q1.SL!B:F,2,FALSE))</f>
        <v/>
      </c>
      <c r="E217" s="36" t="str">
        <f>IF(C217&gt;Inf.!$I$10,"",VLOOKUP(A217,Q1.SL!B:F,3,FALSE))</f>
        <v/>
      </c>
      <c r="F217" s="20" t="str">
        <f>IF(C217&gt;Inf.!$I$10,"",VLOOKUP(A217,Q1.SL!B:F,4,FALSE))</f>
        <v/>
      </c>
      <c r="G217" s="20" t="str">
        <f>IF(C217&gt;Inf.!$I$10,"",VLOOKUP(A217,Q1.SL!B:F,5,FALSE))</f>
        <v/>
      </c>
      <c r="H217" s="126"/>
      <c r="I217" s="126"/>
      <c r="J217" s="51"/>
      <c r="K217" s="126"/>
      <c r="L217" s="12" t="str">
        <f>IFERROR(IF(C217&gt;Inf.!$I$10,"",I217),"")</f>
        <v/>
      </c>
      <c r="M217" s="8" t="str">
        <f>IFERROR(IF(Inf.!$C$10="Onsight",IF(L217="TOP",10^7+(10-J217)+(3-K217)*10,L217*10^5+(3-K217)*10),IF(L217="TOP",10^7+(3-K217)*10,L217*10^5+(3-K217)*10)),"")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IFERROR(N217*100+Rec.!I210,"")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IF(Rec.!H211&gt;0,COUNT(Rec.!H$2:H211),"")</f>
        <v/>
      </c>
      <c r="D218" s="36" t="str">
        <f>IF(C218&gt;Inf.!$I$10,"",VLOOKUP(A218,Q1.SL!B:F,2,FALSE))</f>
        <v/>
      </c>
      <c r="E218" s="36" t="str">
        <f>IF(C218&gt;Inf.!$I$10,"",VLOOKUP(A218,Q1.SL!B:F,3,FALSE))</f>
        <v/>
      </c>
      <c r="F218" s="20" t="str">
        <f>IF(C218&gt;Inf.!$I$10,"",VLOOKUP(A218,Q1.SL!B:F,4,FALSE))</f>
        <v/>
      </c>
      <c r="G218" s="20" t="str">
        <f>IF(C218&gt;Inf.!$I$10,"",VLOOKUP(A218,Q1.SL!B:F,5,FALSE))</f>
        <v/>
      </c>
      <c r="H218" s="126"/>
      <c r="I218" s="126"/>
      <c r="J218" s="51"/>
      <c r="K218" s="126"/>
      <c r="L218" s="12" t="str">
        <f>IFERROR(IF(C218&gt;Inf.!$I$10,"",I218),"")</f>
        <v/>
      </c>
      <c r="M218" s="8" t="str">
        <f>IFERROR(IF(Inf.!$C$10="Onsight",IF(L218="TOP",10^7+(10-J218)+(3-K218)*10,L218*10^5+(3-K218)*10),IF(L218="TOP",10^7+(3-K218)*10,L218*10^5+(3-K218)*10)),"")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IFERROR(N218*100+Rec.!I211,"")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IF(Rec.!H212&gt;0,COUNT(Rec.!H$2:H212),"")</f>
        <v/>
      </c>
      <c r="D219" s="36" t="str">
        <f>IF(C219&gt;Inf.!$I$10,"",VLOOKUP(A219,Q1.SL!B:F,2,FALSE))</f>
        <v/>
      </c>
      <c r="E219" s="36" t="str">
        <f>IF(C219&gt;Inf.!$I$10,"",VLOOKUP(A219,Q1.SL!B:F,3,FALSE))</f>
        <v/>
      </c>
      <c r="F219" s="20" t="str">
        <f>IF(C219&gt;Inf.!$I$10,"",VLOOKUP(A219,Q1.SL!B:F,4,FALSE))</f>
        <v/>
      </c>
      <c r="G219" s="20" t="str">
        <f>IF(C219&gt;Inf.!$I$10,"",VLOOKUP(A219,Q1.SL!B:F,5,FALSE))</f>
        <v/>
      </c>
      <c r="H219" s="126"/>
      <c r="I219" s="126"/>
      <c r="J219" s="51"/>
      <c r="K219" s="126"/>
      <c r="L219" s="12" t="str">
        <f>IFERROR(IF(C219&gt;Inf.!$I$10,"",I219),"")</f>
        <v/>
      </c>
      <c r="M219" s="8" t="str">
        <f>IFERROR(IF(Inf.!$C$10="Onsight",IF(L219="TOP",10^7+(10-J219)+(3-K219)*10,L219*10^5+(3-K219)*10),IF(L219="TOP",10^7+(3-K219)*10,L219*10^5+(3-K219)*10)),"")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IFERROR(N219*100+Rec.!I212,"")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IF(Rec.!H213&gt;0,COUNT(Rec.!H$2:H213),"")</f>
        <v/>
      </c>
      <c r="D220" s="36" t="str">
        <f>IF(C220&gt;Inf.!$I$10,"",VLOOKUP(A220,Q1.SL!B:F,2,FALSE))</f>
        <v/>
      </c>
      <c r="E220" s="36" t="str">
        <f>IF(C220&gt;Inf.!$I$10,"",VLOOKUP(A220,Q1.SL!B:F,3,FALSE))</f>
        <v/>
      </c>
      <c r="F220" s="20" t="str">
        <f>IF(C220&gt;Inf.!$I$10,"",VLOOKUP(A220,Q1.SL!B:F,4,FALSE))</f>
        <v/>
      </c>
      <c r="G220" s="20" t="str">
        <f>IF(C220&gt;Inf.!$I$10,"",VLOOKUP(A220,Q1.SL!B:F,5,FALSE))</f>
        <v/>
      </c>
      <c r="H220" s="126"/>
      <c r="I220" s="126"/>
      <c r="J220" s="51"/>
      <c r="K220" s="126"/>
      <c r="L220" s="12" t="str">
        <f>IFERROR(IF(C220&gt;Inf.!$I$10,"",I220),"")</f>
        <v/>
      </c>
      <c r="M220" s="8" t="str">
        <f>IFERROR(IF(Inf.!$C$10="Onsight",IF(L220="TOP",10^7+(10-J220)+(3-K220)*10,L220*10^5+(3-K220)*10),IF(L220="TOP",10^7+(3-K220)*10,L220*10^5+(3-K220)*10)),"")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IFERROR(N220*100+Rec.!I213,"")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IF(Rec.!H214&gt;0,COUNT(Rec.!H$2:H214),"")</f>
        <v/>
      </c>
      <c r="D221" s="36" t="str">
        <f>IF(C221&gt;Inf.!$I$10,"",VLOOKUP(A221,Q1.SL!B:F,2,FALSE))</f>
        <v/>
      </c>
      <c r="E221" s="36" t="str">
        <f>IF(C221&gt;Inf.!$I$10,"",VLOOKUP(A221,Q1.SL!B:F,3,FALSE))</f>
        <v/>
      </c>
      <c r="F221" s="20" t="str">
        <f>IF(C221&gt;Inf.!$I$10,"",VLOOKUP(A221,Q1.SL!B:F,4,FALSE))</f>
        <v/>
      </c>
      <c r="G221" s="20" t="str">
        <f>IF(C221&gt;Inf.!$I$10,"",VLOOKUP(A221,Q1.SL!B:F,5,FALSE))</f>
        <v/>
      </c>
      <c r="H221" s="126"/>
      <c r="I221" s="126"/>
      <c r="J221" s="51"/>
      <c r="K221" s="126"/>
      <c r="L221" s="12" t="str">
        <f>IFERROR(IF(C221&gt;Inf.!$I$10,"",I221),"")</f>
        <v/>
      </c>
      <c r="M221" s="8" t="str">
        <f>IFERROR(IF(Inf.!$C$10="Onsight",IF(L221="TOP",10^7+(10-J221)+(3-K221)*10,L221*10^5+(3-K221)*10),IF(L221="TOP",10^7+(3-K221)*10,L221*10^5+(3-K221)*10)),"")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IFERROR(N221*100+Rec.!I214,"")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IF(Rec.!H215&gt;0,COUNT(Rec.!H$2:H215),"")</f>
        <v/>
      </c>
      <c r="D222" s="36" t="str">
        <f>IF(C222&gt;Inf.!$I$10,"",VLOOKUP(A222,Q1.SL!B:F,2,FALSE))</f>
        <v/>
      </c>
      <c r="E222" s="36" t="str">
        <f>IF(C222&gt;Inf.!$I$10,"",VLOOKUP(A222,Q1.SL!B:F,3,FALSE))</f>
        <v/>
      </c>
      <c r="F222" s="20" t="str">
        <f>IF(C222&gt;Inf.!$I$10,"",VLOOKUP(A222,Q1.SL!B:F,4,FALSE))</f>
        <v/>
      </c>
      <c r="G222" s="20" t="str">
        <f>IF(C222&gt;Inf.!$I$10,"",VLOOKUP(A222,Q1.SL!B:F,5,FALSE))</f>
        <v/>
      </c>
      <c r="H222" s="126"/>
      <c r="I222" s="126"/>
      <c r="J222" s="51"/>
      <c r="K222" s="126"/>
      <c r="L222" s="12" t="str">
        <f>IFERROR(IF(C222&gt;Inf.!$I$10,"",I222),"")</f>
        <v/>
      </c>
      <c r="M222" s="8" t="str">
        <f>IFERROR(IF(Inf.!$C$10="Onsight",IF(L222="TOP",10^7+(10-J222)+(3-K222)*10,L222*10^5+(3-K222)*10),IF(L222="TOP",10^7+(3-K222)*10,L222*10^5+(3-K222)*10)),"")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IFERROR(N222*100+Rec.!I215,"")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IF(Rec.!H216&gt;0,COUNT(Rec.!H$2:H216),"")</f>
        <v/>
      </c>
      <c r="D223" s="36" t="str">
        <f>IF(C223&gt;Inf.!$I$10,"",VLOOKUP(A223,Q1.SL!B:F,2,FALSE))</f>
        <v/>
      </c>
      <c r="E223" s="36" t="str">
        <f>IF(C223&gt;Inf.!$I$10,"",VLOOKUP(A223,Q1.SL!B:F,3,FALSE))</f>
        <v/>
      </c>
      <c r="F223" s="20" t="str">
        <f>IF(C223&gt;Inf.!$I$10,"",VLOOKUP(A223,Q1.SL!B:F,4,FALSE))</f>
        <v/>
      </c>
      <c r="G223" s="20" t="str">
        <f>IF(C223&gt;Inf.!$I$10,"",VLOOKUP(A223,Q1.SL!B:F,5,FALSE))</f>
        <v/>
      </c>
      <c r="H223" s="126"/>
      <c r="I223" s="126"/>
      <c r="J223" s="51"/>
      <c r="K223" s="126"/>
      <c r="L223" s="12" t="str">
        <f>IFERROR(IF(C223&gt;Inf.!$I$10,"",I223),"")</f>
        <v/>
      </c>
      <c r="M223" s="8" t="str">
        <f>IFERROR(IF(Inf.!$C$10="Onsight",IF(L223="TOP",10^7+(10-J223)+(3-K223)*10,L223*10^5+(3-K223)*10),IF(L223="TOP",10^7+(3-K223)*10,L223*10^5+(3-K223)*10)),"")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IFERROR(N223*100+Rec.!I216,"")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IF(Rec.!H217&gt;0,COUNT(Rec.!H$2:H217),"")</f>
        <v/>
      </c>
      <c r="D224" s="36" t="str">
        <f>IF(C224&gt;Inf.!$I$10,"",VLOOKUP(A224,Q1.SL!B:F,2,FALSE))</f>
        <v/>
      </c>
      <c r="E224" s="36" t="str">
        <f>IF(C224&gt;Inf.!$I$10,"",VLOOKUP(A224,Q1.SL!B:F,3,FALSE))</f>
        <v/>
      </c>
      <c r="F224" s="20" t="str">
        <f>IF(C224&gt;Inf.!$I$10,"",VLOOKUP(A224,Q1.SL!B:F,4,FALSE))</f>
        <v/>
      </c>
      <c r="G224" s="20" t="str">
        <f>IF(C224&gt;Inf.!$I$10,"",VLOOKUP(A224,Q1.SL!B:F,5,FALSE))</f>
        <v/>
      </c>
      <c r="H224" s="126"/>
      <c r="I224" s="126"/>
      <c r="J224" s="51"/>
      <c r="K224" s="126"/>
      <c r="L224" s="12" t="str">
        <f>IFERROR(IF(C224&gt;Inf.!$I$10,"",I224),"")</f>
        <v/>
      </c>
      <c r="M224" s="8" t="str">
        <f>IFERROR(IF(Inf.!$C$10="Onsight",IF(L224="TOP",10^7+(10-J224)+(3-K224)*10,L224*10^5+(3-K224)*10),IF(L224="TOP",10^7+(3-K224)*10,L224*10^5+(3-K224)*10)),"")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IFERROR(N224*100+Rec.!I217,"")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IF(Rec.!H218&gt;0,COUNT(Rec.!H$2:H218),"")</f>
        <v/>
      </c>
      <c r="D225" s="36" t="str">
        <f>IF(C225&gt;Inf.!$I$10,"",VLOOKUP(A225,Q1.SL!B:F,2,FALSE))</f>
        <v/>
      </c>
      <c r="E225" s="36" t="str">
        <f>IF(C225&gt;Inf.!$I$10,"",VLOOKUP(A225,Q1.SL!B:F,3,FALSE))</f>
        <v/>
      </c>
      <c r="F225" s="20" t="str">
        <f>IF(C225&gt;Inf.!$I$10,"",VLOOKUP(A225,Q1.SL!B:F,4,FALSE))</f>
        <v/>
      </c>
      <c r="G225" s="20" t="str">
        <f>IF(C225&gt;Inf.!$I$10,"",VLOOKUP(A225,Q1.SL!B:F,5,FALSE))</f>
        <v/>
      </c>
      <c r="H225" s="126"/>
      <c r="I225" s="126"/>
      <c r="J225" s="51"/>
      <c r="K225" s="126"/>
      <c r="L225" s="12" t="str">
        <f>IFERROR(IF(C225&gt;Inf.!$I$10,"",I225),"")</f>
        <v/>
      </c>
      <c r="M225" s="8" t="str">
        <f>IFERROR(IF(Inf.!$C$10="Onsight",IF(L225="TOP",10^7+(10-J225)+(3-K225)*10,L225*10^5+(3-K225)*10),IF(L225="TOP",10^7+(3-K225)*10,L225*10^5+(3-K225)*10)),"")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IFERROR(N225*100+Rec.!I218,"")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IF(Rec.!H219&gt;0,COUNT(Rec.!H$2:H219),"")</f>
        <v/>
      </c>
      <c r="D226" s="36" t="str">
        <f>IF(C226&gt;Inf.!$I$10,"",VLOOKUP(A226,Q1.SL!B:F,2,FALSE))</f>
        <v/>
      </c>
      <c r="E226" s="36" t="str">
        <f>IF(C226&gt;Inf.!$I$10,"",VLOOKUP(A226,Q1.SL!B:F,3,FALSE))</f>
        <v/>
      </c>
      <c r="F226" s="20" t="str">
        <f>IF(C226&gt;Inf.!$I$10,"",VLOOKUP(A226,Q1.SL!B:F,4,FALSE))</f>
        <v/>
      </c>
      <c r="G226" s="20" t="str">
        <f>IF(C226&gt;Inf.!$I$10,"",VLOOKUP(A226,Q1.SL!B:F,5,FALSE))</f>
        <v/>
      </c>
      <c r="H226" s="126"/>
      <c r="I226" s="126"/>
      <c r="J226" s="51"/>
      <c r="K226" s="126"/>
      <c r="L226" s="12" t="str">
        <f>IFERROR(IF(C226&gt;Inf.!$I$10,"",I226),"")</f>
        <v/>
      </c>
      <c r="M226" s="8" t="str">
        <f>IFERROR(IF(Inf.!$C$10="Onsight",IF(L226="TOP",10^7+(10-J226)+(3-K226)*10,L226*10^5+(3-K226)*10),IF(L226="TOP",10^7+(3-K226)*10,L226*10^5+(3-K226)*10)),"")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IFERROR(N226*100+Rec.!I219,"")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IF(Rec.!H220&gt;0,COUNT(Rec.!H$2:H220),"")</f>
        <v/>
      </c>
      <c r="D227" s="36" t="str">
        <f>IF(C227&gt;Inf.!$I$10,"",VLOOKUP(A227,Q1.SL!B:F,2,FALSE))</f>
        <v/>
      </c>
      <c r="E227" s="36" t="str">
        <f>IF(C227&gt;Inf.!$I$10,"",VLOOKUP(A227,Q1.SL!B:F,3,FALSE))</f>
        <v/>
      </c>
      <c r="F227" s="20" t="str">
        <f>IF(C227&gt;Inf.!$I$10,"",VLOOKUP(A227,Q1.SL!B:F,4,FALSE))</f>
        <v/>
      </c>
      <c r="G227" s="20" t="str">
        <f>IF(C227&gt;Inf.!$I$10,"",VLOOKUP(A227,Q1.SL!B:F,5,FALSE))</f>
        <v/>
      </c>
      <c r="H227" s="126"/>
      <c r="I227" s="126"/>
      <c r="J227" s="51"/>
      <c r="K227" s="126"/>
      <c r="L227" s="12" t="str">
        <f>IFERROR(IF(C227&gt;Inf.!$I$10,"",I227),"")</f>
        <v/>
      </c>
      <c r="M227" s="8" t="str">
        <f>IFERROR(IF(Inf.!$C$10="Onsight",IF(L227="TOP",10^7+(10-J227)+(3-K227)*10,L227*10^5+(3-K227)*10),IF(L227="TOP",10^7+(3-K227)*10,L227*10^5+(3-K227)*10)),"")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IFERROR(N227*100+Rec.!I220,"")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IF(Rec.!H221&gt;0,COUNT(Rec.!H$2:H221),"")</f>
        <v/>
      </c>
      <c r="D228" s="36" t="str">
        <f>IF(C228&gt;Inf.!$I$10,"",VLOOKUP(A228,Q1.SL!B:F,2,FALSE))</f>
        <v/>
      </c>
      <c r="E228" s="36" t="str">
        <f>IF(C228&gt;Inf.!$I$10,"",VLOOKUP(A228,Q1.SL!B:F,3,FALSE))</f>
        <v/>
      </c>
      <c r="F228" s="20" t="str">
        <f>IF(C228&gt;Inf.!$I$10,"",VLOOKUP(A228,Q1.SL!B:F,4,FALSE))</f>
        <v/>
      </c>
      <c r="G228" s="20" t="str">
        <f>IF(C228&gt;Inf.!$I$10,"",VLOOKUP(A228,Q1.SL!B:F,5,FALSE))</f>
        <v/>
      </c>
      <c r="H228" s="126"/>
      <c r="I228" s="126"/>
      <c r="J228" s="51"/>
      <c r="K228" s="126"/>
      <c r="L228" s="12" t="str">
        <f>IFERROR(IF(C228&gt;Inf.!$I$10,"",I228),"")</f>
        <v/>
      </c>
      <c r="M228" s="8" t="str">
        <f>IFERROR(IF(Inf.!$C$10="Onsight",IF(L228="TOP",10^7+(10-J228)+(3-K228)*10,L228*10^5+(3-K228)*10),IF(L228="TOP",10^7+(3-K228)*10,L228*10^5+(3-K228)*10)),"")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IFERROR(N228*100+Rec.!I221,"")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IF(Rec.!H222&gt;0,COUNT(Rec.!H$2:H222),"")</f>
        <v/>
      </c>
      <c r="D229" s="36" t="str">
        <f>IF(C229&gt;Inf.!$I$10,"",VLOOKUP(A229,Q1.SL!B:F,2,FALSE))</f>
        <v/>
      </c>
      <c r="E229" s="36" t="str">
        <f>IF(C229&gt;Inf.!$I$10,"",VLOOKUP(A229,Q1.SL!B:F,3,FALSE))</f>
        <v/>
      </c>
      <c r="F229" s="20" t="str">
        <f>IF(C229&gt;Inf.!$I$10,"",VLOOKUP(A229,Q1.SL!B:F,4,FALSE))</f>
        <v/>
      </c>
      <c r="G229" s="20" t="str">
        <f>IF(C229&gt;Inf.!$I$10,"",VLOOKUP(A229,Q1.SL!B:F,5,FALSE))</f>
        <v/>
      </c>
      <c r="H229" s="126"/>
      <c r="I229" s="126"/>
      <c r="J229" s="51"/>
      <c r="K229" s="126"/>
      <c r="L229" s="12" t="str">
        <f>IFERROR(IF(C229&gt;Inf.!$I$10,"",I229),"")</f>
        <v/>
      </c>
      <c r="M229" s="8" t="str">
        <f>IFERROR(IF(Inf.!$C$10="Onsight",IF(L229="TOP",10^7+(10-J229)+(3-K229)*10,L229*10^5+(3-K229)*10),IF(L229="TOP",10^7+(3-K229)*10,L229*10^5+(3-K229)*10)),"")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IFERROR(N229*100+Rec.!I222,"")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IF(Rec.!H223&gt;0,COUNT(Rec.!H$2:H223),"")</f>
        <v/>
      </c>
      <c r="D230" s="36" t="str">
        <f>IF(C230&gt;Inf.!$I$10,"",VLOOKUP(A230,Q1.SL!B:F,2,FALSE))</f>
        <v/>
      </c>
      <c r="E230" s="36" t="str">
        <f>IF(C230&gt;Inf.!$I$10,"",VLOOKUP(A230,Q1.SL!B:F,3,FALSE))</f>
        <v/>
      </c>
      <c r="F230" s="20" t="str">
        <f>IF(C230&gt;Inf.!$I$10,"",VLOOKUP(A230,Q1.SL!B:F,4,FALSE))</f>
        <v/>
      </c>
      <c r="G230" s="20" t="str">
        <f>IF(C230&gt;Inf.!$I$10,"",VLOOKUP(A230,Q1.SL!B:F,5,FALSE))</f>
        <v/>
      </c>
      <c r="H230" s="126"/>
      <c r="I230" s="126"/>
      <c r="J230" s="51"/>
      <c r="K230" s="126"/>
      <c r="L230" s="12" t="str">
        <f>IFERROR(IF(C230&gt;Inf.!$I$10,"",I230),"")</f>
        <v/>
      </c>
      <c r="M230" s="8" t="str">
        <f>IFERROR(IF(Inf.!$C$10="Onsight",IF(L230="TOP",10^7+(10-J230)+(3-K230)*10,L230*10^5+(3-K230)*10),IF(L230="TOP",10^7+(3-K230)*10,L230*10^5+(3-K230)*10)),"")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IFERROR(N230*100+Rec.!I223,"")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IF(Rec.!H224&gt;0,COUNT(Rec.!H$2:H224),"")</f>
        <v/>
      </c>
      <c r="D231" s="36" t="str">
        <f>IF(C231&gt;Inf.!$I$10,"",VLOOKUP(A231,Q1.SL!B:F,2,FALSE))</f>
        <v/>
      </c>
      <c r="E231" s="36" t="str">
        <f>IF(C231&gt;Inf.!$I$10,"",VLOOKUP(A231,Q1.SL!B:F,3,FALSE))</f>
        <v/>
      </c>
      <c r="F231" s="20" t="str">
        <f>IF(C231&gt;Inf.!$I$10,"",VLOOKUP(A231,Q1.SL!B:F,4,FALSE))</f>
        <v/>
      </c>
      <c r="G231" s="20" t="str">
        <f>IF(C231&gt;Inf.!$I$10,"",VLOOKUP(A231,Q1.SL!B:F,5,FALSE))</f>
        <v/>
      </c>
      <c r="H231" s="126"/>
      <c r="I231" s="126"/>
      <c r="J231" s="51"/>
      <c r="K231" s="126"/>
      <c r="L231" s="12" t="str">
        <f>IFERROR(IF(C231&gt;Inf.!$I$10,"",I231),"")</f>
        <v/>
      </c>
      <c r="M231" s="8" t="str">
        <f>IFERROR(IF(Inf.!$C$10="Onsight",IF(L231="TOP",10^7+(10-J231)+(3-K231)*10,L231*10^5+(3-K231)*10),IF(L231="TOP",10^7+(3-K231)*10,L231*10^5+(3-K231)*10)),"")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IFERROR(N231*100+Rec.!I224,"")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IF(Rec.!H225&gt;0,COUNT(Rec.!H$2:H225),"")</f>
        <v/>
      </c>
      <c r="D232" s="36" t="str">
        <f>IF(C232&gt;Inf.!$I$10,"",VLOOKUP(A232,Q1.SL!B:F,2,FALSE))</f>
        <v/>
      </c>
      <c r="E232" s="36" t="str">
        <f>IF(C232&gt;Inf.!$I$10,"",VLOOKUP(A232,Q1.SL!B:F,3,FALSE))</f>
        <v/>
      </c>
      <c r="F232" s="20" t="str">
        <f>IF(C232&gt;Inf.!$I$10,"",VLOOKUP(A232,Q1.SL!B:F,4,FALSE))</f>
        <v/>
      </c>
      <c r="G232" s="20" t="str">
        <f>IF(C232&gt;Inf.!$I$10,"",VLOOKUP(A232,Q1.SL!B:F,5,FALSE))</f>
        <v/>
      </c>
      <c r="H232" s="126"/>
      <c r="I232" s="126"/>
      <c r="J232" s="51"/>
      <c r="K232" s="126"/>
      <c r="L232" s="12" t="str">
        <f>IFERROR(IF(C232&gt;Inf.!$I$10,"",I232),"")</f>
        <v/>
      </c>
      <c r="M232" s="8" t="str">
        <f>IFERROR(IF(Inf.!$C$10="Onsight",IF(L232="TOP",10^7+(10-J232)+(3-K232)*10,L232*10^5+(3-K232)*10),IF(L232="TOP",10^7+(3-K232)*10,L232*10^5+(3-K232)*10)),"")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IFERROR(N232*100+Rec.!I225,"")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IF(Rec.!H226&gt;0,COUNT(Rec.!H$2:H226),"")</f>
        <v/>
      </c>
      <c r="D233" s="36" t="str">
        <f>IF(C233&gt;Inf.!$I$10,"",VLOOKUP(A233,Q1.SL!B:F,2,FALSE))</f>
        <v/>
      </c>
      <c r="E233" s="36" t="str">
        <f>IF(C233&gt;Inf.!$I$10,"",VLOOKUP(A233,Q1.SL!B:F,3,FALSE))</f>
        <v/>
      </c>
      <c r="F233" s="20" t="str">
        <f>IF(C233&gt;Inf.!$I$10,"",VLOOKUP(A233,Q1.SL!B:F,4,FALSE))</f>
        <v/>
      </c>
      <c r="G233" s="20" t="str">
        <f>IF(C233&gt;Inf.!$I$10,"",VLOOKUP(A233,Q1.SL!B:F,5,FALSE))</f>
        <v/>
      </c>
      <c r="H233" s="126"/>
      <c r="I233" s="126"/>
      <c r="J233" s="51"/>
      <c r="K233" s="126"/>
      <c r="L233" s="12" t="str">
        <f>IFERROR(IF(C233&gt;Inf.!$I$10,"",I233),"")</f>
        <v/>
      </c>
      <c r="M233" s="8" t="str">
        <f>IFERROR(IF(Inf.!$C$10="Onsight",IF(L233="TOP",10^7+(10-J233)+(3-K233)*10,L233*10^5+(3-K233)*10),IF(L233="TOP",10^7+(3-K233)*10,L233*10^5+(3-K233)*10)),"")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IFERROR(N233*100+Rec.!I226,"")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IF(Rec.!H227&gt;0,COUNT(Rec.!H$2:H227),"")</f>
        <v/>
      </c>
      <c r="D234" s="36" t="str">
        <f>IF(C234&gt;Inf.!$I$10,"",VLOOKUP(A234,Q1.SL!B:F,2,FALSE))</f>
        <v/>
      </c>
      <c r="E234" s="36" t="str">
        <f>IF(C234&gt;Inf.!$I$10,"",VLOOKUP(A234,Q1.SL!B:F,3,FALSE))</f>
        <v/>
      </c>
      <c r="F234" s="20" t="str">
        <f>IF(C234&gt;Inf.!$I$10,"",VLOOKUP(A234,Q1.SL!B:F,4,FALSE))</f>
        <v/>
      </c>
      <c r="G234" s="20" t="str">
        <f>IF(C234&gt;Inf.!$I$10,"",VLOOKUP(A234,Q1.SL!B:F,5,FALSE))</f>
        <v/>
      </c>
      <c r="H234" s="126"/>
      <c r="I234" s="126"/>
      <c r="J234" s="51"/>
      <c r="K234" s="126"/>
      <c r="L234" s="12" t="str">
        <f>IFERROR(IF(C234&gt;Inf.!$I$10,"",I234),"")</f>
        <v/>
      </c>
      <c r="M234" s="8" t="str">
        <f>IFERROR(IF(Inf.!$C$10="Onsight",IF(L234="TOP",10^7+(10-J234)+(3-K234)*10,L234*10^5+(3-K234)*10),IF(L234="TOP",10^7+(3-K234)*10,L234*10^5+(3-K234)*10)),"")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IFERROR(N234*100+Rec.!I227,"")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IF(Rec.!H228&gt;0,COUNT(Rec.!H$2:H228),"")</f>
        <v/>
      </c>
      <c r="D235" s="36" t="str">
        <f>IF(C235&gt;Inf.!$I$10,"",VLOOKUP(A235,Q1.SL!B:F,2,FALSE))</f>
        <v/>
      </c>
      <c r="E235" s="36" t="str">
        <f>IF(C235&gt;Inf.!$I$10,"",VLOOKUP(A235,Q1.SL!B:F,3,FALSE))</f>
        <v/>
      </c>
      <c r="F235" s="20" t="str">
        <f>IF(C235&gt;Inf.!$I$10,"",VLOOKUP(A235,Q1.SL!B:F,4,FALSE))</f>
        <v/>
      </c>
      <c r="G235" s="20" t="str">
        <f>IF(C235&gt;Inf.!$I$10,"",VLOOKUP(A235,Q1.SL!B:F,5,FALSE))</f>
        <v/>
      </c>
      <c r="H235" s="126"/>
      <c r="I235" s="126"/>
      <c r="J235" s="51"/>
      <c r="K235" s="126"/>
      <c r="L235" s="12" t="str">
        <f>IFERROR(IF(C235&gt;Inf.!$I$10,"",I235),"")</f>
        <v/>
      </c>
      <c r="M235" s="8" t="str">
        <f>IFERROR(IF(Inf.!$C$10="Onsight",IF(L235="TOP",10^7+(10-J235)+(3-K235)*10,L235*10^5+(3-K235)*10),IF(L235="TOP",10^7+(3-K235)*10,L235*10^5+(3-K235)*10)),"")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IFERROR(N235*100+Rec.!I228,"")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IF(Rec.!H229&gt;0,COUNT(Rec.!H$2:H229),"")</f>
        <v/>
      </c>
      <c r="D236" s="36" t="str">
        <f>IF(C236&gt;Inf.!$I$10,"",VLOOKUP(A236,Q1.SL!B:F,2,FALSE))</f>
        <v/>
      </c>
      <c r="E236" s="36" t="str">
        <f>IF(C236&gt;Inf.!$I$10,"",VLOOKUP(A236,Q1.SL!B:F,3,FALSE))</f>
        <v/>
      </c>
      <c r="F236" s="20" t="str">
        <f>IF(C236&gt;Inf.!$I$10,"",VLOOKUP(A236,Q1.SL!B:F,4,FALSE))</f>
        <v/>
      </c>
      <c r="G236" s="20" t="str">
        <f>IF(C236&gt;Inf.!$I$10,"",VLOOKUP(A236,Q1.SL!B:F,5,FALSE))</f>
        <v/>
      </c>
      <c r="H236" s="126"/>
      <c r="I236" s="126"/>
      <c r="J236" s="51"/>
      <c r="K236" s="126"/>
      <c r="L236" s="12" t="str">
        <f>IFERROR(IF(C236&gt;Inf.!$I$10,"",I236),"")</f>
        <v/>
      </c>
      <c r="M236" s="8" t="str">
        <f>IFERROR(IF(Inf.!$C$10="Onsight",IF(L236="TOP",10^7+(10-J236)+(3-K236)*10,L236*10^5+(3-K236)*10),IF(L236="TOP",10^7+(3-K236)*10,L236*10^5+(3-K236)*10)),"")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IFERROR(N236*100+Rec.!I229,"")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IF(Rec.!H230&gt;0,COUNT(Rec.!H$2:H230),"")</f>
        <v/>
      </c>
      <c r="D237" s="36" t="str">
        <f>IF(C237&gt;Inf.!$I$10,"",VLOOKUP(A237,Q1.SL!B:F,2,FALSE))</f>
        <v/>
      </c>
      <c r="E237" s="36" t="str">
        <f>IF(C237&gt;Inf.!$I$10,"",VLOOKUP(A237,Q1.SL!B:F,3,FALSE))</f>
        <v/>
      </c>
      <c r="F237" s="20" t="str">
        <f>IF(C237&gt;Inf.!$I$10,"",VLOOKUP(A237,Q1.SL!B:F,4,FALSE))</f>
        <v/>
      </c>
      <c r="G237" s="20" t="str">
        <f>IF(C237&gt;Inf.!$I$10,"",VLOOKUP(A237,Q1.SL!B:F,5,FALSE))</f>
        <v/>
      </c>
      <c r="H237" s="126"/>
      <c r="I237" s="126"/>
      <c r="J237" s="51"/>
      <c r="K237" s="126"/>
      <c r="L237" s="12" t="str">
        <f>IFERROR(IF(C237&gt;Inf.!$I$10,"",I237),"")</f>
        <v/>
      </c>
      <c r="M237" s="8" t="str">
        <f>IFERROR(IF(Inf.!$C$10="Onsight",IF(L237="TOP",10^7+(10-J237)+(3-K237)*10,L237*10^5+(3-K237)*10),IF(L237="TOP",10^7+(3-K237)*10,L237*10^5+(3-K237)*10)),"")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IFERROR(N237*100+Rec.!I230,"")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IF(Rec.!H231&gt;0,COUNT(Rec.!H$2:H231),"")</f>
        <v/>
      </c>
      <c r="D238" s="36" t="str">
        <f>IF(C238&gt;Inf.!$I$10,"",VLOOKUP(A238,Q1.SL!B:F,2,FALSE))</f>
        <v/>
      </c>
      <c r="E238" s="36" t="str">
        <f>IF(C238&gt;Inf.!$I$10,"",VLOOKUP(A238,Q1.SL!B:F,3,FALSE))</f>
        <v/>
      </c>
      <c r="F238" s="20" t="str">
        <f>IF(C238&gt;Inf.!$I$10,"",VLOOKUP(A238,Q1.SL!B:F,4,FALSE))</f>
        <v/>
      </c>
      <c r="G238" s="20" t="str">
        <f>IF(C238&gt;Inf.!$I$10,"",VLOOKUP(A238,Q1.SL!B:F,5,FALSE))</f>
        <v/>
      </c>
      <c r="H238" s="126"/>
      <c r="I238" s="126"/>
      <c r="J238" s="51"/>
      <c r="K238" s="126"/>
      <c r="L238" s="12" t="str">
        <f>IFERROR(IF(C238&gt;Inf.!$I$10,"",I238),"")</f>
        <v/>
      </c>
      <c r="M238" s="8" t="str">
        <f>IFERROR(IF(Inf.!$C$10="Onsight",IF(L238="TOP",10^7+(10-J238)+(3-K238)*10,L238*10^5+(3-K238)*10),IF(L238="TOP",10^7+(3-K238)*10,L238*10^5+(3-K238)*10)),"")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IFERROR(N238*100+Rec.!I231,"")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IF(Rec.!H232&gt;0,COUNT(Rec.!H$2:H232),"")</f>
        <v/>
      </c>
      <c r="D239" s="36" t="str">
        <f>IF(C239&gt;Inf.!$I$10,"",VLOOKUP(A239,Q1.SL!B:F,2,FALSE))</f>
        <v/>
      </c>
      <c r="E239" s="36" t="str">
        <f>IF(C239&gt;Inf.!$I$10,"",VLOOKUP(A239,Q1.SL!B:F,3,FALSE))</f>
        <v/>
      </c>
      <c r="F239" s="20" t="str">
        <f>IF(C239&gt;Inf.!$I$10,"",VLOOKUP(A239,Q1.SL!B:F,4,FALSE))</f>
        <v/>
      </c>
      <c r="G239" s="20" t="str">
        <f>IF(C239&gt;Inf.!$I$10,"",VLOOKUP(A239,Q1.SL!B:F,5,FALSE))</f>
        <v/>
      </c>
      <c r="H239" s="126"/>
      <c r="I239" s="126"/>
      <c r="J239" s="51"/>
      <c r="K239" s="126"/>
      <c r="L239" s="12" t="str">
        <f>IFERROR(IF(C239&gt;Inf.!$I$10,"",I239),"")</f>
        <v/>
      </c>
      <c r="M239" s="8" t="str">
        <f>IFERROR(IF(Inf.!$C$10="Onsight",IF(L239="TOP",10^7+(10-J239)+(3-K239)*10,L239*10^5+(3-K239)*10),IF(L239="TOP",10^7+(3-K239)*10,L239*10^5+(3-K239)*10)),"")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IFERROR(N239*100+Rec.!I232,"")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IF(Rec.!H233&gt;0,COUNT(Rec.!H$2:H233),"")</f>
        <v/>
      </c>
      <c r="D240" s="36" t="str">
        <f>IF(C240&gt;Inf.!$I$10,"",VLOOKUP(A240,Q1.SL!B:F,2,FALSE))</f>
        <v/>
      </c>
      <c r="E240" s="36" t="str">
        <f>IF(C240&gt;Inf.!$I$10,"",VLOOKUP(A240,Q1.SL!B:F,3,FALSE))</f>
        <v/>
      </c>
      <c r="F240" s="20" t="str">
        <f>IF(C240&gt;Inf.!$I$10,"",VLOOKUP(A240,Q1.SL!B:F,4,FALSE))</f>
        <v/>
      </c>
      <c r="G240" s="20" t="str">
        <f>IF(C240&gt;Inf.!$I$10,"",VLOOKUP(A240,Q1.SL!B:F,5,FALSE))</f>
        <v/>
      </c>
      <c r="H240" s="126"/>
      <c r="I240" s="126"/>
      <c r="J240" s="51"/>
      <c r="K240" s="126"/>
      <c r="L240" s="12" t="str">
        <f>IFERROR(IF(C240&gt;Inf.!$I$10,"",I240),"")</f>
        <v/>
      </c>
      <c r="M240" s="8" t="str">
        <f>IFERROR(IF(Inf.!$C$10="Onsight",IF(L240="TOP",10^7+(10-J240)+(3-K240)*10,L240*10^5+(3-K240)*10),IF(L240="TOP",10^7+(3-K240)*10,L240*10^5+(3-K240)*10)),"")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IFERROR(N240*100+Rec.!I233,"")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IF(Rec.!H234&gt;0,COUNT(Rec.!H$2:H234),"")</f>
        <v/>
      </c>
      <c r="D241" s="36" t="str">
        <f>IF(C241&gt;Inf.!$I$10,"",VLOOKUP(A241,Q1.SL!B:F,2,FALSE))</f>
        <v/>
      </c>
      <c r="E241" s="36" t="str">
        <f>IF(C241&gt;Inf.!$I$10,"",VLOOKUP(A241,Q1.SL!B:F,3,FALSE))</f>
        <v/>
      </c>
      <c r="F241" s="20" t="str">
        <f>IF(C241&gt;Inf.!$I$10,"",VLOOKUP(A241,Q1.SL!B:F,4,FALSE))</f>
        <v/>
      </c>
      <c r="G241" s="20" t="str">
        <f>IF(C241&gt;Inf.!$I$10,"",VLOOKUP(A241,Q1.SL!B:F,5,FALSE))</f>
        <v/>
      </c>
      <c r="H241" s="126"/>
      <c r="I241" s="126"/>
      <c r="J241" s="51"/>
      <c r="K241" s="126"/>
      <c r="L241" s="12" t="str">
        <f>IFERROR(IF(C241&gt;Inf.!$I$10,"",I241),"")</f>
        <v/>
      </c>
      <c r="M241" s="8" t="str">
        <f>IFERROR(IF(Inf.!$C$10="Onsight",IF(L241="TOP",10^7+(10-J241)+(3-K241)*10,L241*10^5+(3-K241)*10),IF(L241="TOP",10^7+(3-K241)*10,L241*10^5+(3-K241)*10)),"")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IFERROR(N241*100+Rec.!I234,"")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IF(Rec.!H235&gt;0,COUNT(Rec.!H$2:H235),"")</f>
        <v/>
      </c>
      <c r="D242" s="36" t="str">
        <f>IF(C242&gt;Inf.!$I$10,"",VLOOKUP(A242,Q1.SL!B:F,2,FALSE))</f>
        <v/>
      </c>
      <c r="E242" s="36" t="str">
        <f>IF(C242&gt;Inf.!$I$10,"",VLOOKUP(A242,Q1.SL!B:F,3,FALSE))</f>
        <v/>
      </c>
      <c r="F242" s="20" t="str">
        <f>IF(C242&gt;Inf.!$I$10,"",VLOOKUP(A242,Q1.SL!B:F,4,FALSE))</f>
        <v/>
      </c>
      <c r="G242" s="20" t="str">
        <f>IF(C242&gt;Inf.!$I$10,"",VLOOKUP(A242,Q1.SL!B:F,5,FALSE))</f>
        <v/>
      </c>
      <c r="H242" s="126"/>
      <c r="I242" s="126"/>
      <c r="J242" s="51"/>
      <c r="K242" s="126"/>
      <c r="L242" s="12" t="str">
        <f>IFERROR(IF(C242&gt;Inf.!$I$10,"",I242),"")</f>
        <v/>
      </c>
      <c r="M242" s="8" t="str">
        <f>IFERROR(IF(Inf.!$C$10="Onsight",IF(L242="TOP",10^7+(10-J242)+(3-K242)*10,L242*10^5+(3-K242)*10),IF(L242="TOP",10^7+(3-K242)*10,L242*10^5+(3-K242)*10)),"")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IFERROR(N242*100+Rec.!I235,"")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IF(Rec.!H236&gt;0,COUNT(Rec.!H$2:H236),"")</f>
        <v/>
      </c>
      <c r="D243" s="36" t="str">
        <f>IF(C243&gt;Inf.!$I$10,"",VLOOKUP(A243,Q1.SL!B:F,2,FALSE))</f>
        <v/>
      </c>
      <c r="E243" s="36" t="str">
        <f>IF(C243&gt;Inf.!$I$10,"",VLOOKUP(A243,Q1.SL!B:F,3,FALSE))</f>
        <v/>
      </c>
      <c r="F243" s="20" t="str">
        <f>IF(C243&gt;Inf.!$I$10,"",VLOOKUP(A243,Q1.SL!B:F,4,FALSE))</f>
        <v/>
      </c>
      <c r="G243" s="20" t="str">
        <f>IF(C243&gt;Inf.!$I$10,"",VLOOKUP(A243,Q1.SL!B:F,5,FALSE))</f>
        <v/>
      </c>
      <c r="H243" s="126"/>
      <c r="I243" s="126"/>
      <c r="J243" s="51"/>
      <c r="K243" s="126"/>
      <c r="L243" s="12" t="str">
        <f>IFERROR(IF(C243&gt;Inf.!$I$10,"",I243),"")</f>
        <v/>
      </c>
      <c r="M243" s="8" t="str">
        <f>IFERROR(IF(Inf.!$C$10="Onsight",IF(L243="TOP",10^7+(10-J243)+(3-K243)*10,L243*10^5+(3-K243)*10),IF(L243="TOP",10^7+(3-K243)*10,L243*10^5+(3-K243)*10)),"")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IFERROR(N243*100+Rec.!I236,"")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IF(Rec.!H237&gt;0,COUNT(Rec.!H$2:H237),"")</f>
        <v/>
      </c>
      <c r="D244" s="36" t="str">
        <f>IF(C244&gt;Inf.!$I$10,"",VLOOKUP(A244,Q1.SL!B:F,2,FALSE))</f>
        <v/>
      </c>
      <c r="E244" s="36" t="str">
        <f>IF(C244&gt;Inf.!$I$10,"",VLOOKUP(A244,Q1.SL!B:F,3,FALSE))</f>
        <v/>
      </c>
      <c r="F244" s="20" t="str">
        <f>IF(C244&gt;Inf.!$I$10,"",VLOOKUP(A244,Q1.SL!B:F,4,FALSE))</f>
        <v/>
      </c>
      <c r="G244" s="20" t="str">
        <f>IF(C244&gt;Inf.!$I$10,"",VLOOKUP(A244,Q1.SL!B:F,5,FALSE))</f>
        <v/>
      </c>
      <c r="H244" s="126"/>
      <c r="I244" s="126"/>
      <c r="J244" s="51"/>
      <c r="K244" s="126"/>
      <c r="L244" s="12" t="str">
        <f>IFERROR(IF(C244&gt;Inf.!$I$10,"",I244),"")</f>
        <v/>
      </c>
      <c r="M244" s="8" t="str">
        <f>IFERROR(IF(Inf.!$C$10="Onsight",IF(L244="TOP",10^7+(10-J244)+(3-K244)*10,L244*10^5+(3-K244)*10),IF(L244="TOP",10^7+(3-K244)*10,L244*10^5+(3-K244)*10)),"")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IFERROR(N244*100+Rec.!I237,"")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IF(Rec.!H238&gt;0,COUNT(Rec.!H$2:H238),"")</f>
        <v/>
      </c>
      <c r="D245" s="36" t="str">
        <f>IF(C245&gt;Inf.!$I$10,"",VLOOKUP(A245,Q1.SL!B:F,2,FALSE))</f>
        <v/>
      </c>
      <c r="E245" s="36" t="str">
        <f>IF(C245&gt;Inf.!$I$10,"",VLOOKUP(A245,Q1.SL!B:F,3,FALSE))</f>
        <v/>
      </c>
      <c r="F245" s="20" t="str">
        <f>IF(C245&gt;Inf.!$I$10,"",VLOOKUP(A245,Q1.SL!B:F,4,FALSE))</f>
        <v/>
      </c>
      <c r="G245" s="20" t="str">
        <f>IF(C245&gt;Inf.!$I$10,"",VLOOKUP(A245,Q1.SL!B:F,5,FALSE))</f>
        <v/>
      </c>
      <c r="H245" s="126"/>
      <c r="I245" s="126"/>
      <c r="J245" s="51"/>
      <c r="K245" s="126"/>
      <c r="L245" s="12" t="str">
        <f>IFERROR(IF(C245&gt;Inf.!$I$10,"",I245),"")</f>
        <v/>
      </c>
      <c r="M245" s="8" t="str">
        <f>IFERROR(IF(Inf.!$C$10="Onsight",IF(L245="TOP",10^7+(10-J245)+(3-K245)*10,L245*10^5+(3-K245)*10),IF(L245="TOP",10^7+(3-K245)*10,L245*10^5+(3-K245)*10)),"")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IFERROR(N245*100+Rec.!I238,"")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IF(Rec.!H239&gt;0,COUNT(Rec.!H$2:H239),"")</f>
        <v/>
      </c>
      <c r="D246" s="36" t="str">
        <f>IF(C246&gt;Inf.!$I$10,"",VLOOKUP(A246,Q1.SL!B:F,2,FALSE))</f>
        <v/>
      </c>
      <c r="E246" s="36" t="str">
        <f>IF(C246&gt;Inf.!$I$10,"",VLOOKUP(A246,Q1.SL!B:F,3,FALSE))</f>
        <v/>
      </c>
      <c r="F246" s="20" t="str">
        <f>IF(C246&gt;Inf.!$I$10,"",VLOOKUP(A246,Q1.SL!B:F,4,FALSE))</f>
        <v/>
      </c>
      <c r="G246" s="20" t="str">
        <f>IF(C246&gt;Inf.!$I$10,"",VLOOKUP(A246,Q1.SL!B:F,5,FALSE))</f>
        <v/>
      </c>
      <c r="H246" s="126"/>
      <c r="I246" s="126"/>
      <c r="J246" s="51"/>
      <c r="K246" s="126"/>
      <c r="L246" s="12" t="str">
        <f>IFERROR(IF(C246&gt;Inf.!$I$10,"",I246),"")</f>
        <v/>
      </c>
      <c r="M246" s="8" t="str">
        <f>IFERROR(IF(Inf.!$C$10="Onsight",IF(L246="TOP",10^7+(10-J246)+(3-K246)*10,L246*10^5+(3-K246)*10),IF(L246="TOP",10^7+(3-K246)*10,L246*10^5+(3-K246)*10)),"")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IFERROR(N246*100+Rec.!I239,"")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IF(Rec.!H240&gt;0,COUNT(Rec.!H$2:H240),"")</f>
        <v/>
      </c>
      <c r="D247" s="36" t="str">
        <f>IF(C247&gt;Inf.!$I$10,"",VLOOKUP(A247,Q1.SL!B:F,2,FALSE))</f>
        <v/>
      </c>
      <c r="E247" s="36" t="str">
        <f>IF(C247&gt;Inf.!$I$10,"",VLOOKUP(A247,Q1.SL!B:F,3,FALSE))</f>
        <v/>
      </c>
      <c r="F247" s="20" t="str">
        <f>IF(C247&gt;Inf.!$I$10,"",VLOOKUP(A247,Q1.SL!B:F,4,FALSE))</f>
        <v/>
      </c>
      <c r="G247" s="20" t="str">
        <f>IF(C247&gt;Inf.!$I$10,"",VLOOKUP(A247,Q1.SL!B:F,5,FALSE))</f>
        <v/>
      </c>
      <c r="H247" s="126"/>
      <c r="I247" s="126"/>
      <c r="J247" s="51"/>
      <c r="K247" s="126"/>
      <c r="L247" s="12" t="str">
        <f>IFERROR(IF(C247&gt;Inf.!$I$10,"",I247),"")</f>
        <v/>
      </c>
      <c r="M247" s="8" t="str">
        <f>IFERROR(IF(Inf.!$C$10="Onsight",IF(L247="TOP",10^7+(10-J247)+(3-K247)*10,L247*10^5+(3-K247)*10),IF(L247="TOP",10^7+(3-K247)*10,L247*10^5+(3-K247)*10)),"")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IFERROR(N247*100+Rec.!I240,"")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IF(Rec.!H241&gt;0,COUNT(Rec.!H$2:H241),"")</f>
        <v/>
      </c>
      <c r="D248" s="36" t="str">
        <f>IF(C248&gt;Inf.!$I$10,"",VLOOKUP(A248,Q1.SL!B:F,2,FALSE))</f>
        <v/>
      </c>
      <c r="E248" s="36" t="str">
        <f>IF(C248&gt;Inf.!$I$10,"",VLOOKUP(A248,Q1.SL!B:F,3,FALSE))</f>
        <v/>
      </c>
      <c r="F248" s="20" t="str">
        <f>IF(C248&gt;Inf.!$I$10,"",VLOOKUP(A248,Q1.SL!B:F,4,FALSE))</f>
        <v/>
      </c>
      <c r="G248" s="20" t="str">
        <f>IF(C248&gt;Inf.!$I$10,"",VLOOKUP(A248,Q1.SL!B:F,5,FALSE))</f>
        <v/>
      </c>
      <c r="H248" s="126"/>
      <c r="I248" s="126"/>
      <c r="J248" s="51"/>
      <c r="K248" s="126"/>
      <c r="L248" s="12" t="str">
        <f>IFERROR(IF(C248&gt;Inf.!$I$10,"",I248),"")</f>
        <v/>
      </c>
      <c r="M248" s="8" t="str">
        <f>IFERROR(IF(Inf.!$C$10="Onsight",IF(L248="TOP",10^7+(10-J248)+(3-K248)*10,L248*10^5+(3-K248)*10),IF(L248="TOP",10^7+(3-K248)*10,L248*10^5+(3-K248)*10)),"")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IFERROR(N248*100+Rec.!I241,"")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IF(Rec.!H242&gt;0,COUNT(Rec.!H$2:H242),"")</f>
        <v/>
      </c>
      <c r="D249" s="36" t="str">
        <f>IF(C249&gt;Inf.!$I$10,"",VLOOKUP(A249,Q1.SL!B:F,2,FALSE))</f>
        <v/>
      </c>
      <c r="E249" s="36" t="str">
        <f>IF(C249&gt;Inf.!$I$10,"",VLOOKUP(A249,Q1.SL!B:F,3,FALSE))</f>
        <v/>
      </c>
      <c r="F249" s="20" t="str">
        <f>IF(C249&gt;Inf.!$I$10,"",VLOOKUP(A249,Q1.SL!B:F,4,FALSE))</f>
        <v/>
      </c>
      <c r="G249" s="20" t="str">
        <f>IF(C249&gt;Inf.!$I$10,"",VLOOKUP(A249,Q1.SL!B:F,5,FALSE))</f>
        <v/>
      </c>
      <c r="H249" s="126"/>
      <c r="I249" s="126"/>
      <c r="J249" s="51"/>
      <c r="K249" s="126"/>
      <c r="L249" s="12" t="str">
        <f>IFERROR(IF(C249&gt;Inf.!$I$10,"",I249),"")</f>
        <v/>
      </c>
      <c r="M249" s="8" t="str">
        <f>IFERROR(IF(Inf.!$C$10="Onsight",IF(L249="TOP",10^7+(10-J249)+(3-K249)*10,L249*10^5+(3-K249)*10),IF(L249="TOP",10^7+(3-K249)*10,L249*10^5+(3-K249)*10)),"")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IFERROR(N249*100+Rec.!I242,"")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IF(Rec.!H243&gt;0,COUNT(Rec.!H$2:H243),"")</f>
        <v/>
      </c>
      <c r="D250" s="36" t="str">
        <f>IF(C250&gt;Inf.!$I$10,"",VLOOKUP(A250,Q1.SL!B:F,2,FALSE))</f>
        <v/>
      </c>
      <c r="E250" s="36" t="str">
        <f>IF(C250&gt;Inf.!$I$10,"",VLOOKUP(A250,Q1.SL!B:F,3,FALSE))</f>
        <v/>
      </c>
      <c r="F250" s="20" t="str">
        <f>IF(C250&gt;Inf.!$I$10,"",VLOOKUP(A250,Q1.SL!B:F,4,FALSE))</f>
        <v/>
      </c>
      <c r="G250" s="20" t="str">
        <f>IF(C250&gt;Inf.!$I$10,"",VLOOKUP(A250,Q1.SL!B:F,5,FALSE))</f>
        <v/>
      </c>
      <c r="H250" s="126"/>
      <c r="I250" s="126"/>
      <c r="J250" s="51"/>
      <c r="K250" s="126"/>
      <c r="L250" s="12" t="str">
        <f>IFERROR(IF(C250&gt;Inf.!$I$10,"",I250),"")</f>
        <v/>
      </c>
      <c r="M250" s="8" t="str">
        <f>IFERROR(IF(Inf.!$C$10="Onsight",IF(L250="TOP",10^7+(10-J250)+(3-K250)*10,L250*10^5+(3-K250)*10),IF(L250="TOP",10^7+(3-K250)*10,L250*10^5+(3-K250)*10)),"")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IFERROR(N250*100+Rec.!I243,"")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IF(Rec.!H244&gt;0,COUNT(Rec.!H$2:H244),"")</f>
        <v/>
      </c>
      <c r="D251" s="36" t="str">
        <f>IF(C251&gt;Inf.!$I$10,"",VLOOKUP(A251,Q1.SL!B:F,2,FALSE))</f>
        <v/>
      </c>
      <c r="E251" s="36" t="str">
        <f>IF(C251&gt;Inf.!$I$10,"",VLOOKUP(A251,Q1.SL!B:F,3,FALSE))</f>
        <v/>
      </c>
      <c r="F251" s="20" t="str">
        <f>IF(C251&gt;Inf.!$I$10,"",VLOOKUP(A251,Q1.SL!B:F,4,FALSE))</f>
        <v/>
      </c>
      <c r="G251" s="20" t="str">
        <f>IF(C251&gt;Inf.!$I$10,"",VLOOKUP(A251,Q1.SL!B:F,5,FALSE))</f>
        <v/>
      </c>
      <c r="H251" s="126"/>
      <c r="I251" s="126"/>
      <c r="J251" s="51"/>
      <c r="K251" s="126"/>
      <c r="L251" s="12" t="str">
        <f>IFERROR(IF(C251&gt;Inf.!$I$10,"",I251),"")</f>
        <v/>
      </c>
      <c r="M251" s="8" t="str">
        <f>IFERROR(IF(Inf.!$C$10="Onsight",IF(L251="TOP",10^7+(10-J251)+(3-K251)*10,L251*10^5+(3-K251)*10),IF(L251="TOP",10^7+(3-K251)*10,L251*10^5+(3-K251)*10)),"")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IFERROR(N251*100+Rec.!I244,"")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IF(Rec.!H245&gt;0,COUNT(Rec.!H$2:H245),"")</f>
        <v/>
      </c>
      <c r="D252" s="36" t="str">
        <f>IF(C252&gt;Inf.!$I$10,"",VLOOKUP(A252,Q1.SL!B:F,2,FALSE))</f>
        <v/>
      </c>
      <c r="E252" s="36" t="str">
        <f>IF(C252&gt;Inf.!$I$10,"",VLOOKUP(A252,Q1.SL!B:F,3,FALSE))</f>
        <v/>
      </c>
      <c r="F252" s="20" t="str">
        <f>IF(C252&gt;Inf.!$I$10,"",VLOOKUP(A252,Q1.SL!B:F,4,FALSE))</f>
        <v/>
      </c>
      <c r="G252" s="20" t="str">
        <f>IF(C252&gt;Inf.!$I$10,"",VLOOKUP(A252,Q1.SL!B:F,5,FALSE))</f>
        <v/>
      </c>
      <c r="H252" s="126"/>
      <c r="I252" s="126"/>
      <c r="J252" s="51"/>
      <c r="K252" s="126"/>
      <c r="L252" s="12" t="str">
        <f>IFERROR(IF(C252&gt;Inf.!$I$10,"",I252),"")</f>
        <v/>
      </c>
      <c r="M252" s="8" t="str">
        <f>IFERROR(IF(Inf.!$C$10="Onsight",IF(L252="TOP",10^7+(10-J252)+(3-K252)*10,L252*10^5+(3-K252)*10),IF(L252="TOP",10^7+(3-K252)*10,L252*10^5+(3-K252)*10)),"")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IFERROR(N252*100+Rec.!I245,"")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IF(Rec.!H246&gt;0,COUNT(Rec.!H$2:H246),"")</f>
        <v/>
      </c>
      <c r="D253" s="36" t="str">
        <f>IF(C253&gt;Inf.!$I$10,"",VLOOKUP(A253,Q1.SL!B:F,2,FALSE))</f>
        <v/>
      </c>
      <c r="E253" s="36" t="str">
        <f>IF(C253&gt;Inf.!$I$10,"",VLOOKUP(A253,Q1.SL!B:F,3,FALSE))</f>
        <v/>
      </c>
      <c r="F253" s="20" t="str">
        <f>IF(C253&gt;Inf.!$I$10,"",VLOOKUP(A253,Q1.SL!B:F,4,FALSE))</f>
        <v/>
      </c>
      <c r="G253" s="20" t="str">
        <f>IF(C253&gt;Inf.!$I$10,"",VLOOKUP(A253,Q1.SL!B:F,5,FALSE))</f>
        <v/>
      </c>
      <c r="H253" s="126"/>
      <c r="I253" s="126"/>
      <c r="J253" s="51"/>
      <c r="K253" s="126"/>
      <c r="L253" s="12" t="str">
        <f>IFERROR(IF(C253&gt;Inf.!$I$10,"",I253),"")</f>
        <v/>
      </c>
      <c r="M253" s="8" t="str">
        <f>IFERROR(IF(Inf.!$C$10="Onsight",IF(L253="TOP",10^7+(10-J253)+(3-K253)*10,L253*10^5+(3-K253)*10),IF(L253="TOP",10^7+(3-K253)*10,L253*10^5+(3-K253)*10)),"")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IFERROR(N253*100+Rec.!I246,"")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IF(Rec.!H247&gt;0,COUNT(Rec.!H$2:H247),"")</f>
        <v/>
      </c>
      <c r="D254" s="36" t="str">
        <f>IF(C254&gt;Inf.!$I$10,"",VLOOKUP(A254,Q1.SL!B:F,2,FALSE))</f>
        <v/>
      </c>
      <c r="E254" s="36" t="str">
        <f>IF(C254&gt;Inf.!$I$10,"",VLOOKUP(A254,Q1.SL!B:F,3,FALSE))</f>
        <v/>
      </c>
      <c r="F254" s="20" t="str">
        <f>IF(C254&gt;Inf.!$I$10,"",VLOOKUP(A254,Q1.SL!B:F,4,FALSE))</f>
        <v/>
      </c>
      <c r="G254" s="20" t="str">
        <f>IF(C254&gt;Inf.!$I$10,"",VLOOKUP(A254,Q1.SL!B:F,5,FALSE))</f>
        <v/>
      </c>
      <c r="H254" s="126"/>
      <c r="I254" s="126"/>
      <c r="J254" s="51"/>
      <c r="K254" s="126"/>
      <c r="L254" s="12" t="str">
        <f>IFERROR(IF(C254&gt;Inf.!$I$10,"",I254),"")</f>
        <v/>
      </c>
      <c r="M254" s="8" t="str">
        <f>IFERROR(IF(Inf.!$C$10="Onsight",IF(L254="TOP",10^7+(10-J254)+(3-K254)*10,L254*10^5+(3-K254)*10),IF(L254="TOP",10^7+(3-K254)*10,L254*10^5+(3-K254)*10)),"")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IFERROR(N254*100+Rec.!I247,"")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IF(Rec.!H248&gt;0,COUNT(Rec.!H$2:H248),"")</f>
        <v/>
      </c>
      <c r="D255" s="36" t="str">
        <f>IF(C255&gt;Inf.!$I$10,"",VLOOKUP(A255,Q1.SL!B:F,2,FALSE))</f>
        <v/>
      </c>
      <c r="E255" s="36" t="str">
        <f>IF(C255&gt;Inf.!$I$10,"",VLOOKUP(A255,Q1.SL!B:F,3,FALSE))</f>
        <v/>
      </c>
      <c r="F255" s="20" t="str">
        <f>IF(C255&gt;Inf.!$I$10,"",VLOOKUP(A255,Q1.SL!B:F,4,FALSE))</f>
        <v/>
      </c>
      <c r="G255" s="20" t="str">
        <f>IF(C255&gt;Inf.!$I$10,"",VLOOKUP(A255,Q1.SL!B:F,5,FALSE))</f>
        <v/>
      </c>
      <c r="H255" s="126"/>
      <c r="I255" s="126"/>
      <c r="J255" s="51"/>
      <c r="K255" s="126"/>
      <c r="L255" s="12" t="str">
        <f>IFERROR(IF(C255&gt;Inf.!$I$10,"",I255),"")</f>
        <v/>
      </c>
      <c r="M255" s="8" t="str">
        <f>IFERROR(IF(Inf.!$C$10="Onsight",IF(L255="TOP",10^7+(10-J255)+(3-K255)*10,L255*10^5+(3-K255)*10),IF(L255="TOP",10^7+(3-K255)*10,L255*10^5+(3-K255)*10)),"")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IFERROR(N255*100+Rec.!I248,"")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IF(Rec.!H249&gt;0,COUNT(Rec.!H$2:H249),"")</f>
        <v/>
      </c>
      <c r="D256" s="36" t="str">
        <f>IF(C256&gt;Inf.!$I$10,"",VLOOKUP(A256,Q1.SL!B:F,2,FALSE))</f>
        <v/>
      </c>
      <c r="E256" s="36" t="str">
        <f>IF(C256&gt;Inf.!$I$10,"",VLOOKUP(A256,Q1.SL!B:F,3,FALSE))</f>
        <v/>
      </c>
      <c r="F256" s="20" t="str">
        <f>IF(C256&gt;Inf.!$I$10,"",VLOOKUP(A256,Q1.SL!B:F,4,FALSE))</f>
        <v/>
      </c>
      <c r="G256" s="20" t="str">
        <f>IF(C256&gt;Inf.!$I$10,"",VLOOKUP(A256,Q1.SL!B:F,5,FALSE))</f>
        <v/>
      </c>
      <c r="H256" s="126"/>
      <c r="I256" s="126"/>
      <c r="J256" s="51"/>
      <c r="K256" s="126"/>
      <c r="L256" s="12" t="str">
        <f>IFERROR(IF(C256&gt;Inf.!$I$10,"",I256),"")</f>
        <v/>
      </c>
      <c r="M256" s="8" t="str">
        <f>IFERROR(IF(Inf.!$C$10="Onsight",IF(L256="TOP",10^7+(10-J256)+(3-K256)*10,L256*10^5+(3-K256)*10),IF(L256="TOP",10^7+(3-K256)*10,L256*10^5+(3-K256)*10)),"")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IFERROR(N256*100+Rec.!I249,"")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IF(Rec.!H250&gt;0,COUNT(Rec.!H$2:H250),"")</f>
        <v/>
      </c>
      <c r="D257" s="36" t="str">
        <f>IF(C257&gt;Inf.!$I$10,"",VLOOKUP(A257,Q1.SL!B:F,2,FALSE))</f>
        <v/>
      </c>
      <c r="E257" s="36" t="str">
        <f>IF(C257&gt;Inf.!$I$10,"",VLOOKUP(A257,Q1.SL!B:F,3,FALSE))</f>
        <v/>
      </c>
      <c r="F257" s="20" t="str">
        <f>IF(C257&gt;Inf.!$I$10,"",VLOOKUP(A257,Q1.SL!B:F,4,FALSE))</f>
        <v/>
      </c>
      <c r="G257" s="20" t="str">
        <f>IF(C257&gt;Inf.!$I$10,"",VLOOKUP(A257,Q1.SL!B:F,5,FALSE))</f>
        <v/>
      </c>
      <c r="H257" s="126"/>
      <c r="I257" s="126"/>
      <c r="J257" s="51"/>
      <c r="K257" s="126"/>
      <c r="L257" s="12" t="str">
        <f>IFERROR(IF(C257&gt;Inf.!$I$10,"",I257),"")</f>
        <v/>
      </c>
      <c r="M257" s="8" t="str">
        <f>IFERROR(IF(Inf.!$C$10="Onsight",IF(L257="TOP",10^7+(10-J257)+(3-K257)*10,L257*10^5+(3-K257)*10),IF(L257="TOP",10^7+(3-K257)*10,L257*10^5+(3-K257)*10)),"")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IFERROR(N257*100+Rec.!I250,"")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IF(Rec.!H251&gt;0,COUNT(Rec.!H$2:H251),"")</f>
        <v/>
      </c>
      <c r="D258" s="36" t="str">
        <f>IF(C258&gt;Inf.!$I$10,"",VLOOKUP(A258,Q1.SL!B:F,2,FALSE))</f>
        <v/>
      </c>
      <c r="E258" s="36" t="str">
        <f>IF(C258&gt;Inf.!$I$10,"",VLOOKUP(A258,Q1.SL!B:F,3,FALSE))</f>
        <v/>
      </c>
      <c r="F258" s="20" t="str">
        <f>IF(C258&gt;Inf.!$I$10,"",VLOOKUP(A258,Q1.SL!B:F,4,FALSE))</f>
        <v/>
      </c>
      <c r="G258" s="20" t="str">
        <f>IF(C258&gt;Inf.!$I$10,"",VLOOKUP(A258,Q1.SL!B:F,5,FALSE))</f>
        <v/>
      </c>
      <c r="H258" s="126"/>
      <c r="I258" s="126"/>
      <c r="J258" s="51"/>
      <c r="K258" s="126"/>
      <c r="L258" s="12" t="str">
        <f>IFERROR(IF(C258&gt;Inf.!$I$10,"",I258),"")</f>
        <v/>
      </c>
      <c r="M258" s="8" t="str">
        <f>IFERROR(IF(Inf.!$C$10="Onsight",IF(L258="TOP",10^7+(10-J258)+(3-K258)*10,L258*10^5+(3-K258)*10),IF(L258="TOP",10^7+(3-K258)*10,L258*10^5+(3-K258)*10)),"")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IFERROR(N258*100+Rec.!I251,"")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IF(Rec.!H252&gt;0,COUNT(Rec.!H$2:H252),"")</f>
        <v/>
      </c>
      <c r="D259" s="36" t="str">
        <f>IF(C259&gt;Inf.!$I$10,"",VLOOKUP(A259,Q1.SL!B:F,2,FALSE))</f>
        <v/>
      </c>
      <c r="E259" s="36" t="str">
        <f>IF(C259&gt;Inf.!$I$10,"",VLOOKUP(A259,Q1.SL!B:F,3,FALSE))</f>
        <v/>
      </c>
      <c r="F259" s="20" t="str">
        <f>IF(C259&gt;Inf.!$I$10,"",VLOOKUP(A259,Q1.SL!B:F,4,FALSE))</f>
        <v/>
      </c>
      <c r="G259" s="20" t="str">
        <f>IF(C259&gt;Inf.!$I$10,"",VLOOKUP(A259,Q1.SL!B:F,5,FALSE))</f>
        <v/>
      </c>
      <c r="H259" s="126"/>
      <c r="I259" s="126"/>
      <c r="J259" s="51"/>
      <c r="K259" s="126"/>
      <c r="L259" s="12" t="str">
        <f>IFERROR(IF(C259&gt;Inf.!$I$10,"",I259),"")</f>
        <v/>
      </c>
      <c r="M259" s="8" t="str">
        <f>IFERROR(IF(Inf.!$C$10="Onsight",IF(L259="TOP",10^7+(10-J259)+(3-K259)*10,L259*10^5+(3-K259)*10),IF(L259="TOP",10^7+(3-K259)*10,L259*10^5+(3-K259)*10)),"")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IFERROR(N259*100+Rec.!I252,"")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IF(Rec.!H253&gt;0,COUNT(Rec.!H$2:H253),"")</f>
        <v/>
      </c>
      <c r="D260" s="36" t="str">
        <f>IF(C260&gt;Inf.!$I$10,"",VLOOKUP(A260,Q1.SL!B:F,2,FALSE))</f>
        <v/>
      </c>
      <c r="E260" s="36" t="str">
        <f>IF(C260&gt;Inf.!$I$10,"",VLOOKUP(A260,Q1.SL!B:F,3,FALSE))</f>
        <v/>
      </c>
      <c r="F260" s="20" t="str">
        <f>IF(C260&gt;Inf.!$I$10,"",VLOOKUP(A260,Q1.SL!B:F,4,FALSE))</f>
        <v/>
      </c>
      <c r="G260" s="20" t="str">
        <f>IF(C260&gt;Inf.!$I$10,"",VLOOKUP(A260,Q1.SL!B:F,5,FALSE))</f>
        <v/>
      </c>
      <c r="H260" s="126"/>
      <c r="I260" s="126"/>
      <c r="J260" s="51"/>
      <c r="K260" s="126"/>
      <c r="L260" s="12" t="str">
        <f>IFERROR(IF(C260&gt;Inf.!$I$10,"",I260),"")</f>
        <v/>
      </c>
      <c r="M260" s="8" t="str">
        <f>IFERROR(IF(Inf.!$C$10="Onsight",IF(L260="TOP",10^7+(10-J260)+(3-K260)*10,L260*10^5+(3-K260)*10),IF(L260="TOP",10^7+(3-K260)*10,L260*10^5+(3-K260)*10)),"")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IFERROR(N260*100+Rec.!I253,"")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IF(Rec.!H254&gt;0,COUNT(Rec.!H$2:H254),"")</f>
        <v/>
      </c>
      <c r="D261" s="36" t="str">
        <f>IF(C261&gt;Inf.!$I$10,"",VLOOKUP(A261,Q1.SL!B:F,2,FALSE))</f>
        <v/>
      </c>
      <c r="E261" s="36" t="str">
        <f>IF(C261&gt;Inf.!$I$10,"",VLOOKUP(A261,Q1.SL!B:F,3,FALSE))</f>
        <v/>
      </c>
      <c r="F261" s="20" t="str">
        <f>IF(C261&gt;Inf.!$I$10,"",VLOOKUP(A261,Q1.SL!B:F,4,FALSE))</f>
        <v/>
      </c>
      <c r="G261" s="20" t="str">
        <f>IF(C261&gt;Inf.!$I$10,"",VLOOKUP(A261,Q1.SL!B:F,5,FALSE))</f>
        <v/>
      </c>
      <c r="H261" s="126"/>
      <c r="I261" s="126"/>
      <c r="J261" s="51"/>
      <c r="K261" s="126"/>
      <c r="L261" s="12" t="str">
        <f>IFERROR(IF(C261&gt;Inf.!$I$10,"",I261),"")</f>
        <v/>
      </c>
      <c r="M261" s="8" t="str">
        <f>IFERROR(IF(Inf.!$C$10="Onsight",IF(L261="TOP",10^7+(10-J261)+(3-K261)*10,L261*10^5+(3-K261)*10),IF(L261="TOP",10^7+(3-K261)*10,L261*10^5+(3-K261)*10)),"")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IFERROR(N261*100+Rec.!I254,"")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IF(Rec.!H255&gt;0,COUNT(Rec.!H$2:H255),"")</f>
        <v/>
      </c>
      <c r="D262" s="36" t="str">
        <f>IF(C262&gt;Inf.!$I$10,"",VLOOKUP(A262,Q1.SL!B:F,2,FALSE))</f>
        <v/>
      </c>
      <c r="E262" s="36" t="str">
        <f>IF(C262&gt;Inf.!$I$10,"",VLOOKUP(A262,Q1.SL!B:F,3,FALSE))</f>
        <v/>
      </c>
      <c r="F262" s="20" t="str">
        <f>IF(C262&gt;Inf.!$I$10,"",VLOOKUP(A262,Q1.SL!B:F,4,FALSE))</f>
        <v/>
      </c>
      <c r="G262" s="20" t="str">
        <f>IF(C262&gt;Inf.!$I$10,"",VLOOKUP(A262,Q1.SL!B:F,5,FALSE))</f>
        <v/>
      </c>
      <c r="H262" s="126"/>
      <c r="I262" s="126"/>
      <c r="J262" s="51"/>
      <c r="K262" s="126"/>
      <c r="L262" s="12" t="str">
        <f>IFERROR(IF(C262&gt;Inf.!$I$10,"",I262),"")</f>
        <v/>
      </c>
      <c r="M262" s="8" t="str">
        <f>IFERROR(IF(Inf.!$C$10="Onsight",IF(L262="TOP",10^7+(10-J262)+(3-K262)*10,L262*10^5+(3-K262)*10),IF(L262="TOP",10^7+(3-K262)*10,L262*10^5+(3-K262)*10)),"")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IFERROR(N262*100+Rec.!I255,"")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IF(Rec.!H256&gt;0,COUNT(Rec.!H$2:H256),"")</f>
        <v/>
      </c>
      <c r="D263" s="36" t="str">
        <f>IF(C263&gt;Inf.!$I$10,"",VLOOKUP(A263,Q1.SL!B:F,2,FALSE))</f>
        <v/>
      </c>
      <c r="E263" s="36" t="str">
        <f>IF(C263&gt;Inf.!$I$10,"",VLOOKUP(A263,Q1.SL!B:F,3,FALSE))</f>
        <v/>
      </c>
      <c r="F263" s="20" t="str">
        <f>IF(C263&gt;Inf.!$I$10,"",VLOOKUP(A263,Q1.SL!B:F,4,FALSE))</f>
        <v/>
      </c>
      <c r="G263" s="20" t="str">
        <f>IF(C263&gt;Inf.!$I$10,"",VLOOKUP(A263,Q1.SL!B:F,5,FALSE))</f>
        <v/>
      </c>
      <c r="H263" s="126"/>
      <c r="I263" s="126"/>
      <c r="J263" s="51"/>
      <c r="K263" s="126"/>
      <c r="L263" s="12" t="str">
        <f>IFERROR(IF(C263&gt;Inf.!$I$10,"",I263),"")</f>
        <v/>
      </c>
      <c r="M263" s="8" t="str">
        <f>IFERROR(IF(Inf.!$C$10="Onsight",IF(L263="TOP",10^7+(10-J263)+(3-K263)*10,L263*10^5+(3-K263)*10),IF(L263="TOP",10^7+(3-K263)*10,L263*10^5+(3-K263)*10)),"")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IFERROR(N263*100+Rec.!I256,"")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IF(Rec.!H257&gt;0,COUNT(Rec.!H$2:H257),"")</f>
        <v/>
      </c>
      <c r="D264" s="36" t="str">
        <f>IF(C264&gt;Inf.!$I$10,"",VLOOKUP(A264,Q1.SL!B:F,2,FALSE))</f>
        <v/>
      </c>
      <c r="E264" s="36" t="str">
        <f>IF(C264&gt;Inf.!$I$10,"",VLOOKUP(A264,Q1.SL!B:F,3,FALSE))</f>
        <v/>
      </c>
      <c r="F264" s="20" t="str">
        <f>IF(C264&gt;Inf.!$I$10,"",VLOOKUP(A264,Q1.SL!B:F,4,FALSE))</f>
        <v/>
      </c>
      <c r="G264" s="20" t="str">
        <f>IF(C264&gt;Inf.!$I$10,"",VLOOKUP(A264,Q1.SL!B:F,5,FALSE))</f>
        <v/>
      </c>
      <c r="H264" s="126"/>
      <c r="I264" s="126"/>
      <c r="J264" s="51"/>
      <c r="K264" s="126"/>
      <c r="L264" s="12" t="str">
        <f>IFERROR(IF(C264&gt;Inf.!$I$10,"",I264),"")</f>
        <v/>
      </c>
      <c r="M264" s="8" t="str">
        <f>IFERROR(IF(Inf.!$C$10="Onsight",IF(L264="TOP",10^7+(10-J264)+(3-K264)*10,L264*10^5+(3-K264)*10),IF(L264="TOP",10^7+(3-K264)*10,L264*10^5+(3-K264)*10)),"")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IFERROR(N264*100+Rec.!I257,"")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t="shared" ref="B265:B308" si="16">P265</f>
        <v/>
      </c>
      <c r="C265" s="20" t="str">
        <f>IF(Rec.!H258&gt;0,COUNT(Rec.!H$2:H258),"")</f>
        <v/>
      </c>
      <c r="D265" s="36" t="str">
        <f>IF(C265&gt;Inf.!$I$10,"",VLOOKUP(A265,Q1.SL!B:F,2,FALSE))</f>
        <v/>
      </c>
      <c r="E265" s="36" t="str">
        <f>IF(C265&gt;Inf.!$I$10,"",VLOOKUP(A265,Q1.SL!B:F,3,FALSE))</f>
        <v/>
      </c>
      <c r="F265" s="20" t="str">
        <f>IF(C265&gt;Inf.!$I$10,"",VLOOKUP(A265,Q1.SL!B:F,4,FALSE))</f>
        <v/>
      </c>
      <c r="G265" s="20" t="str">
        <f>IF(C265&gt;Inf.!$I$10,"",VLOOKUP(A265,Q1.SL!B:F,5,FALSE))</f>
        <v/>
      </c>
      <c r="H265" s="126"/>
      <c r="I265" s="126"/>
      <c r="J265" s="51"/>
      <c r="K265" s="126"/>
      <c r="L265" s="12" t="str">
        <f>IFERROR(IF(C265&gt;Inf.!$I$10,"",I265),"")</f>
        <v/>
      </c>
      <c r="M265" s="8" t="str">
        <f>IFERROR(IF(Inf.!$C$10="Onsight",IF(L265="TOP",10^7+(10-J265)+(3-K265)*10,L265*10^5+(3-K265)*10),IF(L265="TOP",10^7+(3-K265)*10,L265*10^5+(3-K265)*10)),"")</f>
        <v/>
      </c>
      <c r="N265" s="8" t="str">
        <f t="shared" ref="N265:N308" si="17">IFERROR(RANK(M265,M:M,0),"")</f>
        <v/>
      </c>
      <c r="O265" s="8" t="str">
        <f>IFERROR(N265*100+Rec.!I258,"")</f>
        <v/>
      </c>
      <c r="P265" s="8" t="str">
        <f t="shared" ref="P265:P308" si="18">IFERROR(RANK(O265,O:O,1),"")</f>
        <v/>
      </c>
    </row>
    <row r="266" spans="1:16" ht="21.95" customHeight="1">
      <c r="A266" s="8" t="str">
        <f t="shared" ref="A266:A308" si="19">IFERROR(IF(C266&gt;3*ROUNDUP(MAX(C:C)/4,0)-IF(MOD(MAX(C:C),4)=0,0,IF(MOD(MAX(C:C),4)=1,3,IF(MOD(MAX(C:C),4)=2,2,IF(MOD(MAX(C:C),4)=3,1)))),C266-3*ROUNDUP(MAX(C:C)/4,0)+IF(MOD(MAX(C:C),4)=0,0,IF(MOD(MAX(C:C),4)=1,3,IF(MOD(MAX(C:C),4)=2,2,IF(MOD(MAX(C:C),4)=3,1)))),C266+ROUNDUP(MAX(C:C)/4,0)-IF(MOD(MAX(C:C),4)=0,0,IF(MOD(MAX(C:C),4)=1,0,IF(MOD(MAX(C:C),4)=2,0,IF(MOD(MAX(C:C),4)=3,0))))),"")</f>
        <v/>
      </c>
      <c r="B266" s="8" t="str">
        <f t="shared" si="16"/>
        <v/>
      </c>
      <c r="C266" s="20" t="str">
        <f>IF(Rec.!H259&gt;0,COUNT(Rec.!H$2:H259),"")</f>
        <v/>
      </c>
      <c r="D266" s="36" t="str">
        <f>IF(C266&gt;Inf.!$I$10,"",VLOOKUP(A266,Q1.SL!B:F,2,FALSE))</f>
        <v/>
      </c>
      <c r="E266" s="36" t="str">
        <f>IF(C266&gt;Inf.!$I$10,"",VLOOKUP(A266,Q1.SL!B:F,3,FALSE))</f>
        <v/>
      </c>
      <c r="F266" s="20" t="str">
        <f>IF(C266&gt;Inf.!$I$10,"",VLOOKUP(A266,Q1.SL!B:F,4,FALSE))</f>
        <v/>
      </c>
      <c r="G266" s="20" t="str">
        <f>IF(C266&gt;Inf.!$I$10,"",VLOOKUP(A266,Q1.SL!B:F,5,FALSE))</f>
        <v/>
      </c>
      <c r="H266" s="126"/>
      <c r="I266" s="126"/>
      <c r="J266" s="51"/>
      <c r="K266" s="126"/>
      <c r="L266" s="12" t="str">
        <f>IFERROR(IF(C266&gt;Inf.!$I$10,"",I266),"")</f>
        <v/>
      </c>
      <c r="M266" s="8" t="str">
        <f>IFERROR(IF(Inf.!$C$10="Onsight",IF(L266="TOP",10^7+(10-J266)+(3-K266)*10,L266*10^5+(3-K266)*10),IF(L266="TOP",10^7+(3-K266)*10,L266*10^5+(3-K266)*10)),"")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IFERROR(N266*100+Rec.!I259,"")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IF(Rec.!H260&gt;0,COUNT(Rec.!H$2:H260),"")</f>
        <v/>
      </c>
      <c r="D267" s="36" t="str">
        <f>IF(C267&gt;Inf.!$I$10,"",VLOOKUP(A267,Q1.SL!B:F,2,FALSE))</f>
        <v/>
      </c>
      <c r="E267" s="36" t="str">
        <f>IF(C267&gt;Inf.!$I$10,"",VLOOKUP(A267,Q1.SL!B:F,3,FALSE))</f>
        <v/>
      </c>
      <c r="F267" s="20" t="str">
        <f>IF(C267&gt;Inf.!$I$10,"",VLOOKUP(A267,Q1.SL!B:F,4,FALSE))</f>
        <v/>
      </c>
      <c r="G267" s="20" t="str">
        <f>IF(C267&gt;Inf.!$I$10,"",VLOOKUP(A267,Q1.SL!B:F,5,FALSE))</f>
        <v/>
      </c>
      <c r="H267" s="126"/>
      <c r="I267" s="126"/>
      <c r="J267" s="51"/>
      <c r="K267" s="126"/>
      <c r="L267" s="12" t="str">
        <f>IFERROR(IF(C267&gt;Inf.!$I$10,"",I267),"")</f>
        <v/>
      </c>
      <c r="M267" s="8" t="str">
        <f>IFERROR(IF(Inf.!$C$10="Onsight",IF(L267="TOP",10^7+(10-J267)+(3-K267)*10,L267*10^5+(3-K267)*10),IF(L267="TOP",10^7+(3-K267)*10,L267*10^5+(3-K267)*10)),"")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IFERROR(N267*100+Rec.!I260,"")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IF(Rec.!H261&gt;0,COUNT(Rec.!H$2:H261),"")</f>
        <v/>
      </c>
      <c r="D268" s="36" t="str">
        <f>IF(C268&gt;Inf.!$I$10,"",VLOOKUP(A268,Q1.SL!B:F,2,FALSE))</f>
        <v/>
      </c>
      <c r="E268" s="36" t="str">
        <f>IF(C268&gt;Inf.!$I$10,"",VLOOKUP(A268,Q1.SL!B:F,3,FALSE))</f>
        <v/>
      </c>
      <c r="F268" s="20" t="str">
        <f>IF(C268&gt;Inf.!$I$10,"",VLOOKUP(A268,Q1.SL!B:F,4,FALSE))</f>
        <v/>
      </c>
      <c r="G268" s="20" t="str">
        <f>IF(C268&gt;Inf.!$I$10,"",VLOOKUP(A268,Q1.SL!B:F,5,FALSE))</f>
        <v/>
      </c>
      <c r="H268" s="126"/>
      <c r="I268" s="126"/>
      <c r="J268" s="51"/>
      <c r="K268" s="126"/>
      <c r="L268" s="12" t="str">
        <f>IFERROR(IF(C268&gt;Inf.!$I$10,"",I268),"")</f>
        <v/>
      </c>
      <c r="M268" s="8" t="str">
        <f>IFERROR(IF(Inf.!$C$10="Onsight",IF(L268="TOP",10^7+(10-J268)+(3-K268)*10,L268*10^5+(3-K268)*10),IF(L268="TOP",10^7+(3-K268)*10,L268*10^5+(3-K268)*10)),"")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IFERROR(N268*100+Rec.!I261,"")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IF(Rec.!H262&gt;0,COUNT(Rec.!H$2:H262),"")</f>
        <v/>
      </c>
      <c r="D269" s="36" t="str">
        <f>IF(C269&gt;Inf.!$I$10,"",VLOOKUP(A269,Q1.SL!B:F,2,FALSE))</f>
        <v/>
      </c>
      <c r="E269" s="36" t="str">
        <f>IF(C269&gt;Inf.!$I$10,"",VLOOKUP(A269,Q1.SL!B:F,3,FALSE))</f>
        <v/>
      </c>
      <c r="F269" s="20" t="str">
        <f>IF(C269&gt;Inf.!$I$10,"",VLOOKUP(A269,Q1.SL!B:F,4,FALSE))</f>
        <v/>
      </c>
      <c r="G269" s="20" t="str">
        <f>IF(C269&gt;Inf.!$I$10,"",VLOOKUP(A269,Q1.SL!B:F,5,FALSE))</f>
        <v/>
      </c>
      <c r="H269" s="126"/>
      <c r="I269" s="126"/>
      <c r="J269" s="51"/>
      <c r="K269" s="126"/>
      <c r="L269" s="12" t="str">
        <f>IFERROR(IF(C269&gt;Inf.!$I$10,"",I269),"")</f>
        <v/>
      </c>
      <c r="M269" s="8" t="str">
        <f>IFERROR(IF(Inf.!$C$10="Onsight",IF(L269="TOP",10^7+(10-J269)+(3-K269)*10,L269*10^5+(3-K269)*10),IF(L269="TOP",10^7+(3-K269)*10,L269*10^5+(3-K269)*10)),"")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IFERROR(N269*100+Rec.!I262,"")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IF(Rec.!H263&gt;0,COUNT(Rec.!H$2:H263),"")</f>
        <v/>
      </c>
      <c r="D270" s="36" t="str">
        <f>IF(C270&gt;Inf.!$I$10,"",VLOOKUP(A270,Q1.SL!B:F,2,FALSE))</f>
        <v/>
      </c>
      <c r="E270" s="36" t="str">
        <f>IF(C270&gt;Inf.!$I$10,"",VLOOKUP(A270,Q1.SL!B:F,3,FALSE))</f>
        <v/>
      </c>
      <c r="F270" s="20" t="str">
        <f>IF(C270&gt;Inf.!$I$10,"",VLOOKUP(A270,Q1.SL!B:F,4,FALSE))</f>
        <v/>
      </c>
      <c r="G270" s="20" t="str">
        <f>IF(C270&gt;Inf.!$I$10,"",VLOOKUP(A270,Q1.SL!B:F,5,FALSE))</f>
        <v/>
      </c>
      <c r="H270" s="126"/>
      <c r="I270" s="126"/>
      <c r="J270" s="51"/>
      <c r="K270" s="126"/>
      <c r="L270" s="12" t="str">
        <f>IFERROR(IF(C270&gt;Inf.!$I$10,"",I270),"")</f>
        <v/>
      </c>
      <c r="M270" s="8" t="str">
        <f>IFERROR(IF(Inf.!$C$10="Onsight",IF(L270="TOP",10^7+(10-J270)+(3-K270)*10,L270*10^5+(3-K270)*10),IF(L270="TOP",10^7+(3-K270)*10,L270*10^5+(3-K270)*10)),"")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IFERROR(N270*100+Rec.!I263,"")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IF(Rec.!H264&gt;0,COUNT(Rec.!H$2:H264),"")</f>
        <v/>
      </c>
      <c r="D271" s="36" t="str">
        <f>IF(C271&gt;Inf.!$I$10,"",VLOOKUP(A271,Q1.SL!B:F,2,FALSE))</f>
        <v/>
      </c>
      <c r="E271" s="36" t="str">
        <f>IF(C271&gt;Inf.!$I$10,"",VLOOKUP(A271,Q1.SL!B:F,3,FALSE))</f>
        <v/>
      </c>
      <c r="F271" s="20" t="str">
        <f>IF(C271&gt;Inf.!$I$10,"",VLOOKUP(A271,Q1.SL!B:F,4,FALSE))</f>
        <v/>
      </c>
      <c r="G271" s="20" t="str">
        <f>IF(C271&gt;Inf.!$I$10,"",VLOOKUP(A271,Q1.SL!B:F,5,FALSE))</f>
        <v/>
      </c>
      <c r="H271" s="126"/>
      <c r="I271" s="126"/>
      <c r="J271" s="51"/>
      <c r="K271" s="126"/>
      <c r="L271" s="12" t="str">
        <f>IFERROR(IF(C271&gt;Inf.!$I$10,"",I271),"")</f>
        <v/>
      </c>
      <c r="M271" s="8" t="str">
        <f>IFERROR(IF(Inf.!$C$10="Onsight",IF(L271="TOP",10^7+(10-J271)+(3-K271)*10,L271*10^5+(3-K271)*10),IF(L271="TOP",10^7+(3-K271)*10,L271*10^5+(3-K271)*10)),"")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IFERROR(N271*100+Rec.!I264,"")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IF(Rec.!H265&gt;0,COUNT(Rec.!H$2:H265),"")</f>
        <v/>
      </c>
      <c r="D272" s="36" t="str">
        <f>IF(C272&gt;Inf.!$I$10,"",VLOOKUP(A272,Q1.SL!B:F,2,FALSE))</f>
        <v/>
      </c>
      <c r="E272" s="36" t="str">
        <f>IF(C272&gt;Inf.!$I$10,"",VLOOKUP(A272,Q1.SL!B:F,3,FALSE))</f>
        <v/>
      </c>
      <c r="F272" s="20" t="str">
        <f>IF(C272&gt;Inf.!$I$10,"",VLOOKUP(A272,Q1.SL!B:F,4,FALSE))</f>
        <v/>
      </c>
      <c r="G272" s="20" t="str">
        <f>IF(C272&gt;Inf.!$I$10,"",VLOOKUP(A272,Q1.SL!B:F,5,FALSE))</f>
        <v/>
      </c>
      <c r="H272" s="126"/>
      <c r="I272" s="126"/>
      <c r="J272" s="51"/>
      <c r="K272" s="126"/>
      <c r="L272" s="12" t="str">
        <f>IFERROR(IF(C272&gt;Inf.!$I$10,"",I272),"")</f>
        <v/>
      </c>
      <c r="M272" s="8" t="str">
        <f>IFERROR(IF(Inf.!$C$10="Onsight",IF(L272="TOP",10^7+(10-J272)+(3-K272)*10,L272*10^5+(3-K272)*10),IF(L272="TOP",10^7+(3-K272)*10,L272*10^5+(3-K272)*10)),"")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IFERROR(N272*100+Rec.!I265,"")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IF(Rec.!H266&gt;0,COUNT(Rec.!H$2:H266),"")</f>
        <v/>
      </c>
      <c r="D273" s="36" t="str">
        <f>IF(C273&gt;Inf.!$I$10,"",VLOOKUP(A273,Q1.SL!B:F,2,FALSE))</f>
        <v/>
      </c>
      <c r="E273" s="36" t="str">
        <f>IF(C273&gt;Inf.!$I$10,"",VLOOKUP(A273,Q1.SL!B:F,3,FALSE))</f>
        <v/>
      </c>
      <c r="F273" s="20" t="str">
        <f>IF(C273&gt;Inf.!$I$10,"",VLOOKUP(A273,Q1.SL!B:F,4,FALSE))</f>
        <v/>
      </c>
      <c r="G273" s="20" t="str">
        <f>IF(C273&gt;Inf.!$I$10,"",VLOOKUP(A273,Q1.SL!B:F,5,FALSE))</f>
        <v/>
      </c>
      <c r="H273" s="126"/>
      <c r="I273" s="126"/>
      <c r="J273" s="51"/>
      <c r="K273" s="126"/>
      <c r="L273" s="12" t="str">
        <f>IFERROR(IF(C273&gt;Inf.!$I$10,"",I273),"")</f>
        <v/>
      </c>
      <c r="M273" s="8" t="str">
        <f>IFERROR(IF(Inf.!$C$10="Onsight",IF(L273="TOP",10^7+(10-J273)+(3-K273)*10,L273*10^5+(3-K273)*10),IF(L273="TOP",10^7+(3-K273)*10,L273*10^5+(3-K273)*10)),"")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IFERROR(N273*100+Rec.!I266,"")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IF(Rec.!H267&gt;0,COUNT(Rec.!H$2:H267),"")</f>
        <v/>
      </c>
      <c r="D274" s="36" t="str">
        <f>IF(C274&gt;Inf.!$I$10,"",VLOOKUP(A274,Q1.SL!B:F,2,FALSE))</f>
        <v/>
      </c>
      <c r="E274" s="36" t="str">
        <f>IF(C274&gt;Inf.!$I$10,"",VLOOKUP(A274,Q1.SL!B:F,3,FALSE))</f>
        <v/>
      </c>
      <c r="F274" s="20" t="str">
        <f>IF(C274&gt;Inf.!$I$10,"",VLOOKUP(A274,Q1.SL!B:F,4,FALSE))</f>
        <v/>
      </c>
      <c r="G274" s="20" t="str">
        <f>IF(C274&gt;Inf.!$I$10,"",VLOOKUP(A274,Q1.SL!B:F,5,FALSE))</f>
        <v/>
      </c>
      <c r="H274" s="126"/>
      <c r="I274" s="126"/>
      <c r="J274" s="51"/>
      <c r="K274" s="126"/>
      <c r="L274" s="12" t="str">
        <f>IFERROR(IF(C274&gt;Inf.!$I$10,"",I274),"")</f>
        <v/>
      </c>
      <c r="M274" s="8" t="str">
        <f>IFERROR(IF(Inf.!$C$10="Onsight",IF(L274="TOP",10^7+(10-J274)+(3-K274)*10,L274*10^5+(3-K274)*10),IF(L274="TOP",10^7+(3-K274)*10,L274*10^5+(3-K274)*10)),"")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IFERROR(N274*100+Rec.!I267,"")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IF(Rec.!H268&gt;0,COUNT(Rec.!H$2:H268),"")</f>
        <v/>
      </c>
      <c r="D275" s="36" t="str">
        <f>IF(C275&gt;Inf.!$I$10,"",VLOOKUP(A275,Q1.SL!B:F,2,FALSE))</f>
        <v/>
      </c>
      <c r="E275" s="36" t="str">
        <f>IF(C275&gt;Inf.!$I$10,"",VLOOKUP(A275,Q1.SL!B:F,3,FALSE))</f>
        <v/>
      </c>
      <c r="F275" s="20" t="str">
        <f>IF(C275&gt;Inf.!$I$10,"",VLOOKUP(A275,Q1.SL!B:F,4,FALSE))</f>
        <v/>
      </c>
      <c r="G275" s="20" t="str">
        <f>IF(C275&gt;Inf.!$I$10,"",VLOOKUP(A275,Q1.SL!B:F,5,FALSE))</f>
        <v/>
      </c>
      <c r="H275" s="126"/>
      <c r="I275" s="126"/>
      <c r="J275" s="51"/>
      <c r="K275" s="126"/>
      <c r="L275" s="12" t="str">
        <f>IFERROR(IF(C275&gt;Inf.!$I$10,"",I275),"")</f>
        <v/>
      </c>
      <c r="M275" s="8" t="str">
        <f>IFERROR(IF(Inf.!$C$10="Onsight",IF(L275="TOP",10^7+(10-J275)+(3-K275)*10,L275*10^5+(3-K275)*10),IF(L275="TOP",10^7+(3-K275)*10,L275*10^5+(3-K275)*10)),"")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IFERROR(N275*100+Rec.!I268,"")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IF(Rec.!H269&gt;0,COUNT(Rec.!H$2:H269),"")</f>
        <v/>
      </c>
      <c r="D276" s="36" t="str">
        <f>IF(C276&gt;Inf.!$I$10,"",VLOOKUP(A276,Q1.SL!B:F,2,FALSE))</f>
        <v/>
      </c>
      <c r="E276" s="36" t="str">
        <f>IF(C276&gt;Inf.!$I$10,"",VLOOKUP(A276,Q1.SL!B:F,3,FALSE))</f>
        <v/>
      </c>
      <c r="F276" s="20" t="str">
        <f>IF(C276&gt;Inf.!$I$10,"",VLOOKUP(A276,Q1.SL!B:F,4,FALSE))</f>
        <v/>
      </c>
      <c r="G276" s="20" t="str">
        <f>IF(C276&gt;Inf.!$I$10,"",VLOOKUP(A276,Q1.SL!B:F,5,FALSE))</f>
        <v/>
      </c>
      <c r="H276" s="126"/>
      <c r="I276" s="126"/>
      <c r="J276" s="51"/>
      <c r="K276" s="126"/>
      <c r="L276" s="12" t="str">
        <f>IFERROR(IF(C276&gt;Inf.!$I$10,"",I276),"")</f>
        <v/>
      </c>
      <c r="M276" s="8" t="str">
        <f>IFERROR(IF(Inf.!$C$10="Onsight",IF(L276="TOP",10^7+(10-J276)+(3-K276)*10,L276*10^5+(3-K276)*10),IF(L276="TOP",10^7+(3-K276)*10,L276*10^5+(3-K276)*10)),"")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IFERROR(N276*100+Rec.!I269,"")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IF(Rec.!H270&gt;0,COUNT(Rec.!H$2:H270),"")</f>
        <v/>
      </c>
      <c r="D277" s="36" t="str">
        <f>IF(C277&gt;Inf.!$I$10,"",VLOOKUP(A277,Q1.SL!B:F,2,FALSE))</f>
        <v/>
      </c>
      <c r="E277" s="36" t="str">
        <f>IF(C277&gt;Inf.!$I$10,"",VLOOKUP(A277,Q1.SL!B:F,3,FALSE))</f>
        <v/>
      </c>
      <c r="F277" s="20" t="str">
        <f>IF(C277&gt;Inf.!$I$10,"",VLOOKUP(A277,Q1.SL!B:F,4,FALSE))</f>
        <v/>
      </c>
      <c r="G277" s="20" t="str">
        <f>IF(C277&gt;Inf.!$I$10,"",VLOOKUP(A277,Q1.SL!B:F,5,FALSE))</f>
        <v/>
      </c>
      <c r="H277" s="126"/>
      <c r="I277" s="126"/>
      <c r="J277" s="51"/>
      <c r="K277" s="126"/>
      <c r="L277" s="12" t="str">
        <f>IFERROR(IF(C277&gt;Inf.!$I$10,"",I277),"")</f>
        <v/>
      </c>
      <c r="M277" s="8" t="str">
        <f>IFERROR(IF(Inf.!$C$10="Onsight",IF(L277="TOP",10^7+(10-J277)+(3-K277)*10,L277*10^5+(3-K277)*10),IF(L277="TOP",10^7+(3-K277)*10,L277*10^5+(3-K277)*10)),"")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IFERROR(N277*100+Rec.!I270,"")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IF(Rec.!H271&gt;0,COUNT(Rec.!H$2:H271),"")</f>
        <v/>
      </c>
      <c r="D278" s="36" t="str">
        <f>IF(C278&gt;Inf.!$I$10,"",VLOOKUP(A278,Q1.SL!B:F,2,FALSE))</f>
        <v/>
      </c>
      <c r="E278" s="36" t="str">
        <f>IF(C278&gt;Inf.!$I$10,"",VLOOKUP(A278,Q1.SL!B:F,3,FALSE))</f>
        <v/>
      </c>
      <c r="F278" s="20" t="str">
        <f>IF(C278&gt;Inf.!$I$10,"",VLOOKUP(A278,Q1.SL!B:F,4,FALSE))</f>
        <v/>
      </c>
      <c r="G278" s="20" t="str">
        <f>IF(C278&gt;Inf.!$I$10,"",VLOOKUP(A278,Q1.SL!B:F,5,FALSE))</f>
        <v/>
      </c>
      <c r="H278" s="126"/>
      <c r="I278" s="126"/>
      <c r="J278" s="51"/>
      <c r="K278" s="126"/>
      <c r="L278" s="12" t="str">
        <f>IFERROR(IF(C278&gt;Inf.!$I$10,"",I278),"")</f>
        <v/>
      </c>
      <c r="M278" s="8" t="str">
        <f>IFERROR(IF(Inf.!$C$10="Onsight",IF(L278="TOP",10^7+(10-J278)+(3-K278)*10,L278*10^5+(3-K278)*10),IF(L278="TOP",10^7+(3-K278)*10,L278*10^5+(3-K278)*10)),"")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IFERROR(N278*100+Rec.!I271,"")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IF(Rec.!H272&gt;0,COUNT(Rec.!H$2:H272),"")</f>
        <v/>
      </c>
      <c r="D279" s="36" t="str">
        <f>IF(C279&gt;Inf.!$I$10,"",VLOOKUP(A279,Q1.SL!B:F,2,FALSE))</f>
        <v/>
      </c>
      <c r="E279" s="36" t="str">
        <f>IF(C279&gt;Inf.!$I$10,"",VLOOKUP(A279,Q1.SL!B:F,3,FALSE))</f>
        <v/>
      </c>
      <c r="F279" s="20" t="str">
        <f>IF(C279&gt;Inf.!$I$10,"",VLOOKUP(A279,Q1.SL!B:F,4,FALSE))</f>
        <v/>
      </c>
      <c r="G279" s="20" t="str">
        <f>IF(C279&gt;Inf.!$I$10,"",VLOOKUP(A279,Q1.SL!B:F,5,FALSE))</f>
        <v/>
      </c>
      <c r="H279" s="126"/>
      <c r="I279" s="126"/>
      <c r="J279" s="51"/>
      <c r="K279" s="126"/>
      <c r="L279" s="12" t="str">
        <f>IFERROR(IF(C279&gt;Inf.!$I$10,"",I279),"")</f>
        <v/>
      </c>
      <c r="M279" s="8" t="str">
        <f>IFERROR(IF(Inf.!$C$10="Onsight",IF(L279="TOP",10^7+(10-J279)+(3-K279)*10,L279*10^5+(3-K279)*10),IF(L279="TOP",10^7+(3-K279)*10,L279*10^5+(3-K279)*10)),"")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IFERROR(N279*100+Rec.!I272,"")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IF(Rec.!H273&gt;0,COUNT(Rec.!H$2:H273),"")</f>
        <v/>
      </c>
      <c r="D280" s="36" t="str">
        <f>IF(C280&gt;Inf.!$I$10,"",VLOOKUP(A280,Q1.SL!B:F,2,FALSE))</f>
        <v/>
      </c>
      <c r="E280" s="36" t="str">
        <f>IF(C280&gt;Inf.!$I$10,"",VLOOKUP(A280,Q1.SL!B:F,3,FALSE))</f>
        <v/>
      </c>
      <c r="F280" s="20" t="str">
        <f>IF(C280&gt;Inf.!$I$10,"",VLOOKUP(A280,Q1.SL!B:F,4,FALSE))</f>
        <v/>
      </c>
      <c r="G280" s="20" t="str">
        <f>IF(C280&gt;Inf.!$I$10,"",VLOOKUP(A280,Q1.SL!B:F,5,FALSE))</f>
        <v/>
      </c>
      <c r="H280" s="126"/>
      <c r="I280" s="126"/>
      <c r="J280" s="51"/>
      <c r="K280" s="126"/>
      <c r="L280" s="12" t="str">
        <f>IFERROR(IF(C280&gt;Inf.!$I$10,"",I280),"")</f>
        <v/>
      </c>
      <c r="M280" s="8" t="str">
        <f>IFERROR(IF(Inf.!$C$10="Onsight",IF(L280="TOP",10^7+(10-J280)+(3-K280)*10,L280*10^5+(3-K280)*10),IF(L280="TOP",10^7+(3-K280)*10,L280*10^5+(3-K280)*10)),"")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IFERROR(N280*100+Rec.!I273,"")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IF(Rec.!H274&gt;0,COUNT(Rec.!H$2:H274),"")</f>
        <v/>
      </c>
      <c r="D281" s="36" t="str">
        <f>IF(C281&gt;Inf.!$I$10,"",VLOOKUP(A281,Q1.SL!B:F,2,FALSE))</f>
        <v/>
      </c>
      <c r="E281" s="36" t="str">
        <f>IF(C281&gt;Inf.!$I$10,"",VLOOKUP(A281,Q1.SL!B:F,3,FALSE))</f>
        <v/>
      </c>
      <c r="F281" s="20" t="str">
        <f>IF(C281&gt;Inf.!$I$10,"",VLOOKUP(A281,Q1.SL!B:F,4,FALSE))</f>
        <v/>
      </c>
      <c r="G281" s="20" t="str">
        <f>IF(C281&gt;Inf.!$I$10,"",VLOOKUP(A281,Q1.SL!B:F,5,FALSE))</f>
        <v/>
      </c>
      <c r="H281" s="126"/>
      <c r="I281" s="126"/>
      <c r="J281" s="51"/>
      <c r="K281" s="126"/>
      <c r="L281" s="12" t="str">
        <f>IFERROR(IF(C281&gt;Inf.!$I$10,"",I281),"")</f>
        <v/>
      </c>
      <c r="M281" s="8" t="str">
        <f>IFERROR(IF(Inf.!$C$10="Onsight",IF(L281="TOP",10^7+(10-J281)+(3-K281)*10,L281*10^5+(3-K281)*10),IF(L281="TOP",10^7+(3-K281)*10,L281*10^5+(3-K281)*10)),"")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IFERROR(N281*100+Rec.!I274,"")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IF(Rec.!H275&gt;0,COUNT(Rec.!H$2:H275),"")</f>
        <v/>
      </c>
      <c r="D282" s="36" t="str">
        <f>IF(C282&gt;Inf.!$I$10,"",VLOOKUP(A282,Q1.SL!B:F,2,FALSE))</f>
        <v/>
      </c>
      <c r="E282" s="36" t="str">
        <f>IF(C282&gt;Inf.!$I$10,"",VLOOKUP(A282,Q1.SL!B:F,3,FALSE))</f>
        <v/>
      </c>
      <c r="F282" s="20" t="str">
        <f>IF(C282&gt;Inf.!$I$10,"",VLOOKUP(A282,Q1.SL!B:F,4,FALSE))</f>
        <v/>
      </c>
      <c r="G282" s="20" t="str">
        <f>IF(C282&gt;Inf.!$I$10,"",VLOOKUP(A282,Q1.SL!B:F,5,FALSE))</f>
        <v/>
      </c>
      <c r="H282" s="126"/>
      <c r="I282" s="126"/>
      <c r="J282" s="51"/>
      <c r="K282" s="126"/>
      <c r="L282" s="12" t="str">
        <f>IFERROR(IF(C282&gt;Inf.!$I$10,"",I282),"")</f>
        <v/>
      </c>
      <c r="M282" s="8" t="str">
        <f>IFERROR(IF(Inf.!$C$10="Onsight",IF(L282="TOP",10^7+(10-J282)+(3-K282)*10,L282*10^5+(3-K282)*10),IF(L282="TOP",10^7+(3-K282)*10,L282*10^5+(3-K282)*10)),"")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IFERROR(N282*100+Rec.!I275,"")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IF(Rec.!H276&gt;0,COUNT(Rec.!H$2:H276),"")</f>
        <v/>
      </c>
      <c r="D283" s="36" t="str">
        <f>IF(C283&gt;Inf.!$I$10,"",VLOOKUP(A283,Q1.SL!B:F,2,FALSE))</f>
        <v/>
      </c>
      <c r="E283" s="36" t="str">
        <f>IF(C283&gt;Inf.!$I$10,"",VLOOKUP(A283,Q1.SL!B:F,3,FALSE))</f>
        <v/>
      </c>
      <c r="F283" s="20" t="str">
        <f>IF(C283&gt;Inf.!$I$10,"",VLOOKUP(A283,Q1.SL!B:F,4,FALSE))</f>
        <v/>
      </c>
      <c r="G283" s="20" t="str">
        <f>IF(C283&gt;Inf.!$I$10,"",VLOOKUP(A283,Q1.SL!B:F,5,FALSE))</f>
        <v/>
      </c>
      <c r="H283" s="126"/>
      <c r="I283" s="126"/>
      <c r="J283" s="51"/>
      <c r="K283" s="126"/>
      <c r="L283" s="12" t="str">
        <f>IFERROR(IF(C283&gt;Inf.!$I$10,"",I283),"")</f>
        <v/>
      </c>
      <c r="M283" s="8" t="str">
        <f>IFERROR(IF(Inf.!$C$10="Onsight",IF(L283="TOP",10^7+(10-J283)+(3-K283)*10,L283*10^5+(3-K283)*10),IF(L283="TOP",10^7+(3-K283)*10,L283*10^5+(3-K283)*10)),"")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IFERROR(N283*100+Rec.!I276,"")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IF(Rec.!H277&gt;0,COUNT(Rec.!H$2:H277),"")</f>
        <v/>
      </c>
      <c r="D284" s="36" t="str">
        <f>IF(C284&gt;Inf.!$I$10,"",VLOOKUP(A284,Q1.SL!B:F,2,FALSE))</f>
        <v/>
      </c>
      <c r="E284" s="36" t="str">
        <f>IF(C284&gt;Inf.!$I$10,"",VLOOKUP(A284,Q1.SL!B:F,3,FALSE))</f>
        <v/>
      </c>
      <c r="F284" s="20" t="str">
        <f>IF(C284&gt;Inf.!$I$10,"",VLOOKUP(A284,Q1.SL!B:F,4,FALSE))</f>
        <v/>
      </c>
      <c r="G284" s="20" t="str">
        <f>IF(C284&gt;Inf.!$I$10,"",VLOOKUP(A284,Q1.SL!B:F,5,FALSE))</f>
        <v/>
      </c>
      <c r="H284" s="126"/>
      <c r="I284" s="126"/>
      <c r="J284" s="51"/>
      <c r="K284" s="126"/>
      <c r="L284" s="12" t="str">
        <f>IFERROR(IF(C284&gt;Inf.!$I$10,"",I284),"")</f>
        <v/>
      </c>
      <c r="M284" s="8" t="str">
        <f>IFERROR(IF(Inf.!$C$10="Onsight",IF(L284="TOP",10^7+(10-J284)+(3-K284)*10,L284*10^5+(3-K284)*10),IF(L284="TOP",10^7+(3-K284)*10,L284*10^5+(3-K284)*10)),"")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IFERROR(N284*100+Rec.!I277,"")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IF(Rec.!H278&gt;0,COUNT(Rec.!H$2:H278),"")</f>
        <v/>
      </c>
      <c r="D285" s="36" t="str">
        <f>IF(C285&gt;Inf.!$I$10,"",VLOOKUP(A285,Q1.SL!B:F,2,FALSE))</f>
        <v/>
      </c>
      <c r="E285" s="36" t="str">
        <f>IF(C285&gt;Inf.!$I$10,"",VLOOKUP(A285,Q1.SL!B:F,3,FALSE))</f>
        <v/>
      </c>
      <c r="F285" s="20" t="str">
        <f>IF(C285&gt;Inf.!$I$10,"",VLOOKUP(A285,Q1.SL!B:F,4,FALSE))</f>
        <v/>
      </c>
      <c r="G285" s="20" t="str">
        <f>IF(C285&gt;Inf.!$I$10,"",VLOOKUP(A285,Q1.SL!B:F,5,FALSE))</f>
        <v/>
      </c>
      <c r="H285" s="126"/>
      <c r="I285" s="126"/>
      <c r="J285" s="51"/>
      <c r="K285" s="126"/>
      <c r="L285" s="12" t="str">
        <f>IFERROR(IF(C285&gt;Inf.!$I$10,"",I285),"")</f>
        <v/>
      </c>
      <c r="M285" s="8" t="str">
        <f>IFERROR(IF(Inf.!$C$10="Onsight",IF(L285="TOP",10^7+(10-J285)+(3-K285)*10,L285*10^5+(3-K285)*10),IF(L285="TOP",10^7+(3-K285)*10,L285*10^5+(3-K285)*10)),"")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IFERROR(N285*100+Rec.!I278,"")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IF(Rec.!H279&gt;0,COUNT(Rec.!H$2:H279),"")</f>
        <v/>
      </c>
      <c r="D286" s="36" t="str">
        <f>IF(C286&gt;Inf.!$I$10,"",VLOOKUP(A286,Q1.SL!B:F,2,FALSE))</f>
        <v/>
      </c>
      <c r="E286" s="36" t="str">
        <f>IF(C286&gt;Inf.!$I$10,"",VLOOKUP(A286,Q1.SL!B:F,3,FALSE))</f>
        <v/>
      </c>
      <c r="F286" s="20" t="str">
        <f>IF(C286&gt;Inf.!$I$10,"",VLOOKUP(A286,Q1.SL!B:F,4,FALSE))</f>
        <v/>
      </c>
      <c r="G286" s="20" t="str">
        <f>IF(C286&gt;Inf.!$I$10,"",VLOOKUP(A286,Q1.SL!B:F,5,FALSE))</f>
        <v/>
      </c>
      <c r="H286" s="126"/>
      <c r="I286" s="126"/>
      <c r="J286" s="51"/>
      <c r="K286" s="126"/>
      <c r="L286" s="12" t="str">
        <f>IFERROR(IF(C286&gt;Inf.!$I$10,"",I286),"")</f>
        <v/>
      </c>
      <c r="M286" s="8" t="str">
        <f>IFERROR(IF(Inf.!$C$10="Onsight",IF(L286="TOP",10^7+(10-J286)+(3-K286)*10,L286*10^5+(3-K286)*10),IF(L286="TOP",10^7+(3-K286)*10,L286*10^5+(3-K286)*10)),"")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IFERROR(N286*100+Rec.!I279,"")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IF(Rec.!H280&gt;0,COUNT(Rec.!H$2:H280),"")</f>
        <v/>
      </c>
      <c r="D287" s="36" t="str">
        <f>IF(C287&gt;Inf.!$I$10,"",VLOOKUP(A287,Q1.SL!B:F,2,FALSE))</f>
        <v/>
      </c>
      <c r="E287" s="36" t="str">
        <f>IF(C287&gt;Inf.!$I$10,"",VLOOKUP(A287,Q1.SL!B:F,3,FALSE))</f>
        <v/>
      </c>
      <c r="F287" s="20" t="str">
        <f>IF(C287&gt;Inf.!$I$10,"",VLOOKUP(A287,Q1.SL!B:F,4,FALSE))</f>
        <v/>
      </c>
      <c r="G287" s="20" t="str">
        <f>IF(C287&gt;Inf.!$I$10,"",VLOOKUP(A287,Q1.SL!B:F,5,FALSE))</f>
        <v/>
      </c>
      <c r="H287" s="126"/>
      <c r="I287" s="126"/>
      <c r="J287" s="51"/>
      <c r="K287" s="126"/>
      <c r="L287" s="12" t="str">
        <f>IFERROR(IF(C287&gt;Inf.!$I$10,"",I287),"")</f>
        <v/>
      </c>
      <c r="M287" s="8" t="str">
        <f>IFERROR(IF(Inf.!$C$10="Onsight",IF(L287="TOP",10^7+(10-J287)+(3-K287)*10,L287*10^5+(3-K287)*10),IF(L287="TOP",10^7+(3-K287)*10,L287*10^5+(3-K287)*10)),"")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IFERROR(N287*100+Rec.!I280,"")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IF(Rec.!H281&gt;0,COUNT(Rec.!H$2:H281),"")</f>
        <v/>
      </c>
      <c r="D288" s="36" t="str">
        <f>IF(C288&gt;Inf.!$I$10,"",VLOOKUP(A288,Q1.SL!B:F,2,FALSE))</f>
        <v/>
      </c>
      <c r="E288" s="36" t="str">
        <f>IF(C288&gt;Inf.!$I$10,"",VLOOKUP(A288,Q1.SL!B:F,3,FALSE))</f>
        <v/>
      </c>
      <c r="F288" s="20" t="str">
        <f>IF(C288&gt;Inf.!$I$10,"",VLOOKUP(A288,Q1.SL!B:F,4,FALSE))</f>
        <v/>
      </c>
      <c r="G288" s="20" t="str">
        <f>IF(C288&gt;Inf.!$I$10,"",VLOOKUP(A288,Q1.SL!B:F,5,FALSE))</f>
        <v/>
      </c>
      <c r="H288" s="126"/>
      <c r="I288" s="126"/>
      <c r="J288" s="51"/>
      <c r="K288" s="126"/>
      <c r="L288" s="12" t="str">
        <f>IFERROR(IF(C288&gt;Inf.!$I$10,"",I288),"")</f>
        <v/>
      </c>
      <c r="M288" s="8" t="str">
        <f>IFERROR(IF(Inf.!$C$10="Onsight",IF(L288="TOP",10^7+(10-J288)+(3-K288)*10,L288*10^5+(3-K288)*10),IF(L288="TOP",10^7+(3-K288)*10,L288*10^5+(3-K288)*10)),"")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IFERROR(N288*100+Rec.!I281,"")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IF(Rec.!H282&gt;0,COUNT(Rec.!H$2:H282),"")</f>
        <v/>
      </c>
      <c r="D289" s="36" t="str">
        <f>IF(C289&gt;Inf.!$I$10,"",VLOOKUP(A289,Q1.SL!B:F,2,FALSE))</f>
        <v/>
      </c>
      <c r="E289" s="36" t="str">
        <f>IF(C289&gt;Inf.!$I$10,"",VLOOKUP(A289,Q1.SL!B:F,3,FALSE))</f>
        <v/>
      </c>
      <c r="F289" s="20" t="str">
        <f>IF(C289&gt;Inf.!$I$10,"",VLOOKUP(A289,Q1.SL!B:F,4,FALSE))</f>
        <v/>
      </c>
      <c r="G289" s="20" t="str">
        <f>IF(C289&gt;Inf.!$I$10,"",VLOOKUP(A289,Q1.SL!B:F,5,FALSE))</f>
        <v/>
      </c>
      <c r="H289" s="126"/>
      <c r="I289" s="126"/>
      <c r="J289" s="51"/>
      <c r="K289" s="126"/>
      <c r="L289" s="12" t="str">
        <f>IFERROR(IF(C289&gt;Inf.!$I$10,"",I289),"")</f>
        <v/>
      </c>
      <c r="M289" s="8" t="str">
        <f>IFERROR(IF(Inf.!$C$10="Onsight",IF(L289="TOP",10^7+(10-J289)+(3-K289)*10,L289*10^5+(3-K289)*10),IF(L289="TOP",10^7+(3-K289)*10,L289*10^5+(3-K289)*10)),"")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IFERROR(N289*100+Rec.!I282,"")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IF(Rec.!H283&gt;0,COUNT(Rec.!H$2:H283),"")</f>
        <v/>
      </c>
      <c r="D290" s="36" t="str">
        <f>IF(C290&gt;Inf.!$I$10,"",VLOOKUP(A290,Q1.SL!B:F,2,FALSE))</f>
        <v/>
      </c>
      <c r="E290" s="36" t="str">
        <f>IF(C290&gt;Inf.!$I$10,"",VLOOKUP(A290,Q1.SL!B:F,3,FALSE))</f>
        <v/>
      </c>
      <c r="F290" s="20" t="str">
        <f>IF(C290&gt;Inf.!$I$10,"",VLOOKUP(A290,Q1.SL!B:F,4,FALSE))</f>
        <v/>
      </c>
      <c r="G290" s="20" t="str">
        <f>IF(C290&gt;Inf.!$I$10,"",VLOOKUP(A290,Q1.SL!B:F,5,FALSE))</f>
        <v/>
      </c>
      <c r="H290" s="126"/>
      <c r="I290" s="126"/>
      <c r="J290" s="51"/>
      <c r="K290" s="126"/>
      <c r="L290" s="12" t="str">
        <f>IFERROR(IF(C290&gt;Inf.!$I$10,"",I290),"")</f>
        <v/>
      </c>
      <c r="M290" s="8" t="str">
        <f>IFERROR(IF(Inf.!$C$10="Onsight",IF(L290="TOP",10^7+(10-J290)+(3-K290)*10,L290*10^5+(3-K290)*10),IF(L290="TOP",10^7+(3-K290)*10,L290*10^5+(3-K290)*10)),"")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IFERROR(N290*100+Rec.!I283,"")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IF(Rec.!H284&gt;0,COUNT(Rec.!H$2:H284),"")</f>
        <v/>
      </c>
      <c r="D291" s="36" t="str">
        <f>IF(C291&gt;Inf.!$I$10,"",VLOOKUP(A291,Q1.SL!B:F,2,FALSE))</f>
        <v/>
      </c>
      <c r="E291" s="36" t="str">
        <f>IF(C291&gt;Inf.!$I$10,"",VLOOKUP(A291,Q1.SL!B:F,3,FALSE))</f>
        <v/>
      </c>
      <c r="F291" s="20" t="str">
        <f>IF(C291&gt;Inf.!$I$10,"",VLOOKUP(A291,Q1.SL!B:F,4,FALSE))</f>
        <v/>
      </c>
      <c r="G291" s="20" t="str">
        <f>IF(C291&gt;Inf.!$I$10,"",VLOOKUP(A291,Q1.SL!B:F,5,FALSE))</f>
        <v/>
      </c>
      <c r="H291" s="126"/>
      <c r="I291" s="126"/>
      <c r="J291" s="51"/>
      <c r="K291" s="126"/>
      <c r="L291" s="12" t="str">
        <f>IFERROR(IF(C291&gt;Inf.!$I$10,"",I291),"")</f>
        <v/>
      </c>
      <c r="M291" s="8" t="str">
        <f>IFERROR(IF(Inf.!$C$10="Onsight",IF(L291="TOP",10^7+(10-J291)+(3-K291)*10,L291*10^5+(3-K291)*10),IF(L291="TOP",10^7+(3-K291)*10,L291*10^5+(3-K291)*10)),"")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IFERROR(N291*100+Rec.!I284,"")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IF(Rec.!H285&gt;0,COUNT(Rec.!H$2:H285),"")</f>
        <v/>
      </c>
      <c r="D292" s="36" t="str">
        <f>IF(C292&gt;Inf.!$I$10,"",VLOOKUP(A292,Q1.SL!B:F,2,FALSE))</f>
        <v/>
      </c>
      <c r="E292" s="36" t="str">
        <f>IF(C292&gt;Inf.!$I$10,"",VLOOKUP(A292,Q1.SL!B:F,3,FALSE))</f>
        <v/>
      </c>
      <c r="F292" s="20" t="str">
        <f>IF(C292&gt;Inf.!$I$10,"",VLOOKUP(A292,Q1.SL!B:F,4,FALSE))</f>
        <v/>
      </c>
      <c r="G292" s="20" t="str">
        <f>IF(C292&gt;Inf.!$I$10,"",VLOOKUP(A292,Q1.SL!B:F,5,FALSE))</f>
        <v/>
      </c>
      <c r="H292" s="126"/>
      <c r="I292" s="126"/>
      <c r="J292" s="51"/>
      <c r="K292" s="126"/>
      <c r="L292" s="12" t="str">
        <f>IFERROR(IF(C292&gt;Inf.!$I$10,"",I292),"")</f>
        <v/>
      </c>
      <c r="M292" s="8" t="str">
        <f>IFERROR(IF(Inf.!$C$10="Onsight",IF(L292="TOP",10^7+(10-J292)+(3-K292)*10,L292*10^5+(3-K292)*10),IF(L292="TOP",10^7+(3-K292)*10,L292*10^5+(3-K292)*10)),"")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IFERROR(N292*100+Rec.!I285,"")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IF(Rec.!H286&gt;0,COUNT(Rec.!H$2:H286),"")</f>
        <v/>
      </c>
      <c r="D293" s="36" t="str">
        <f>IF(C293&gt;Inf.!$I$10,"",VLOOKUP(A293,Q1.SL!B:F,2,FALSE))</f>
        <v/>
      </c>
      <c r="E293" s="36" t="str">
        <f>IF(C293&gt;Inf.!$I$10,"",VLOOKUP(A293,Q1.SL!B:F,3,FALSE))</f>
        <v/>
      </c>
      <c r="F293" s="20" t="str">
        <f>IF(C293&gt;Inf.!$I$10,"",VLOOKUP(A293,Q1.SL!B:F,4,FALSE))</f>
        <v/>
      </c>
      <c r="G293" s="20" t="str">
        <f>IF(C293&gt;Inf.!$I$10,"",VLOOKUP(A293,Q1.SL!B:F,5,FALSE))</f>
        <v/>
      </c>
      <c r="H293" s="126"/>
      <c r="I293" s="126"/>
      <c r="J293" s="51"/>
      <c r="K293" s="126"/>
      <c r="L293" s="12" t="str">
        <f>IFERROR(IF(C293&gt;Inf.!$I$10,"",I293),"")</f>
        <v/>
      </c>
      <c r="M293" s="8" t="str">
        <f>IFERROR(IF(Inf.!$C$10="Onsight",IF(L293="TOP",10^7+(10-J293)+(3-K293)*10,L293*10^5+(3-K293)*10),IF(L293="TOP",10^7+(3-K293)*10,L293*10^5+(3-K293)*10)),"")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IFERROR(N293*100+Rec.!I286,"")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IF(Rec.!H287&gt;0,COUNT(Rec.!H$2:H287),"")</f>
        <v/>
      </c>
      <c r="D294" s="36" t="str">
        <f>IF(C294&gt;Inf.!$I$10,"",VLOOKUP(A294,Q1.SL!B:F,2,FALSE))</f>
        <v/>
      </c>
      <c r="E294" s="36" t="str">
        <f>IF(C294&gt;Inf.!$I$10,"",VLOOKUP(A294,Q1.SL!B:F,3,FALSE))</f>
        <v/>
      </c>
      <c r="F294" s="20" t="str">
        <f>IF(C294&gt;Inf.!$I$10,"",VLOOKUP(A294,Q1.SL!B:F,4,FALSE))</f>
        <v/>
      </c>
      <c r="G294" s="20" t="str">
        <f>IF(C294&gt;Inf.!$I$10,"",VLOOKUP(A294,Q1.SL!B:F,5,FALSE))</f>
        <v/>
      </c>
      <c r="H294" s="126"/>
      <c r="I294" s="126"/>
      <c r="J294" s="51"/>
      <c r="K294" s="126"/>
      <c r="L294" s="12" t="str">
        <f>IFERROR(IF(C294&gt;Inf.!$I$10,"",I294),"")</f>
        <v/>
      </c>
      <c r="M294" s="8" t="str">
        <f>IFERROR(IF(Inf.!$C$10="Onsight",IF(L294="TOP",10^7+(10-J294)+(3-K294)*10,L294*10^5+(3-K294)*10),IF(L294="TOP",10^7+(3-K294)*10,L294*10^5+(3-K294)*10)),"")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IFERROR(N294*100+Rec.!I287,"")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IF(Rec.!H288&gt;0,COUNT(Rec.!H$2:H288),"")</f>
        <v/>
      </c>
      <c r="D295" s="36" t="str">
        <f>IF(C295&gt;Inf.!$I$10,"",VLOOKUP(A295,Q1.SL!B:F,2,FALSE))</f>
        <v/>
      </c>
      <c r="E295" s="36" t="str">
        <f>IF(C295&gt;Inf.!$I$10,"",VLOOKUP(A295,Q1.SL!B:F,3,FALSE))</f>
        <v/>
      </c>
      <c r="F295" s="20" t="str">
        <f>IF(C295&gt;Inf.!$I$10,"",VLOOKUP(A295,Q1.SL!B:F,4,FALSE))</f>
        <v/>
      </c>
      <c r="G295" s="20" t="str">
        <f>IF(C295&gt;Inf.!$I$10,"",VLOOKUP(A295,Q1.SL!B:F,5,FALSE))</f>
        <v/>
      </c>
      <c r="H295" s="126"/>
      <c r="I295" s="126"/>
      <c r="J295" s="51"/>
      <c r="K295" s="126"/>
      <c r="L295" s="12" t="str">
        <f>IFERROR(IF(C295&gt;Inf.!$I$10,"",I295),"")</f>
        <v/>
      </c>
      <c r="M295" s="8" t="str">
        <f>IFERROR(IF(Inf.!$C$10="Onsight",IF(L295="TOP",10^7+(10-J295)+(3-K295)*10,L295*10^5+(3-K295)*10),IF(L295="TOP",10^7+(3-K295)*10,L295*10^5+(3-K295)*10)),"")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IFERROR(N295*100+Rec.!I288,"")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IF(Rec.!H289&gt;0,COUNT(Rec.!H$2:H289),"")</f>
        <v/>
      </c>
      <c r="D296" s="36" t="str">
        <f>IF(C296&gt;Inf.!$I$10,"",VLOOKUP(A296,Q1.SL!B:F,2,FALSE))</f>
        <v/>
      </c>
      <c r="E296" s="36" t="str">
        <f>IF(C296&gt;Inf.!$I$10,"",VLOOKUP(A296,Q1.SL!B:F,3,FALSE))</f>
        <v/>
      </c>
      <c r="F296" s="20" t="str">
        <f>IF(C296&gt;Inf.!$I$10,"",VLOOKUP(A296,Q1.SL!B:F,4,FALSE))</f>
        <v/>
      </c>
      <c r="G296" s="20" t="str">
        <f>IF(C296&gt;Inf.!$I$10,"",VLOOKUP(A296,Q1.SL!B:F,5,FALSE))</f>
        <v/>
      </c>
      <c r="H296" s="126"/>
      <c r="I296" s="126"/>
      <c r="J296" s="51"/>
      <c r="K296" s="126"/>
      <c r="L296" s="12" t="str">
        <f>IFERROR(IF(C296&gt;Inf.!$I$10,"",I296),"")</f>
        <v/>
      </c>
      <c r="M296" s="8" t="str">
        <f>IFERROR(IF(Inf.!$C$10="Onsight",IF(L296="TOP",10^7+(10-J296)+(3-K296)*10,L296*10^5+(3-K296)*10),IF(L296="TOP",10^7+(3-K296)*10,L296*10^5+(3-K296)*10)),"")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IFERROR(N296*100+Rec.!I289,"")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IF(Rec.!H290&gt;0,COUNT(Rec.!H$2:H290),"")</f>
        <v/>
      </c>
      <c r="D297" s="36" t="str">
        <f>IF(C297&gt;Inf.!$I$10,"",VLOOKUP(A297,Q1.SL!B:F,2,FALSE))</f>
        <v/>
      </c>
      <c r="E297" s="36" t="str">
        <f>IF(C297&gt;Inf.!$I$10,"",VLOOKUP(A297,Q1.SL!B:F,3,FALSE))</f>
        <v/>
      </c>
      <c r="F297" s="20" t="str">
        <f>IF(C297&gt;Inf.!$I$10,"",VLOOKUP(A297,Q1.SL!B:F,4,FALSE))</f>
        <v/>
      </c>
      <c r="G297" s="20" t="str">
        <f>IF(C297&gt;Inf.!$I$10,"",VLOOKUP(A297,Q1.SL!B:F,5,FALSE))</f>
        <v/>
      </c>
      <c r="H297" s="126"/>
      <c r="I297" s="126"/>
      <c r="J297" s="51"/>
      <c r="K297" s="126"/>
      <c r="L297" s="12" t="str">
        <f>IFERROR(IF(C297&gt;Inf.!$I$10,"",I297),"")</f>
        <v/>
      </c>
      <c r="M297" s="8" t="str">
        <f>IFERROR(IF(Inf.!$C$10="Onsight",IF(L297="TOP",10^7+(10-J297)+(3-K297)*10,L297*10^5+(3-K297)*10),IF(L297="TOP",10^7+(3-K297)*10,L297*10^5+(3-K297)*10)),"")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IFERROR(N297*100+Rec.!I290,"")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IF(Rec.!H291&gt;0,COUNT(Rec.!H$2:H291),"")</f>
        <v/>
      </c>
      <c r="D298" s="36" t="str">
        <f>IF(C298&gt;Inf.!$I$10,"",VLOOKUP(A298,Q1.SL!B:F,2,FALSE))</f>
        <v/>
      </c>
      <c r="E298" s="36" t="str">
        <f>IF(C298&gt;Inf.!$I$10,"",VLOOKUP(A298,Q1.SL!B:F,3,FALSE))</f>
        <v/>
      </c>
      <c r="F298" s="20" t="str">
        <f>IF(C298&gt;Inf.!$I$10,"",VLOOKUP(A298,Q1.SL!B:F,4,FALSE))</f>
        <v/>
      </c>
      <c r="G298" s="20" t="str">
        <f>IF(C298&gt;Inf.!$I$10,"",VLOOKUP(A298,Q1.SL!B:F,5,FALSE))</f>
        <v/>
      </c>
      <c r="H298" s="126"/>
      <c r="I298" s="126"/>
      <c r="J298" s="51"/>
      <c r="K298" s="126"/>
      <c r="L298" s="12" t="str">
        <f>IFERROR(IF(C298&gt;Inf.!$I$10,"",I298),"")</f>
        <v/>
      </c>
      <c r="M298" s="8" t="str">
        <f>IFERROR(IF(Inf.!$C$10="Onsight",IF(L298="TOP",10^7+(10-J298)+(3-K298)*10,L298*10^5+(3-K298)*10),IF(L298="TOP",10^7+(3-K298)*10,L298*10^5+(3-K298)*10)),"")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IFERROR(N298*100+Rec.!I291,"")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IF(Rec.!H292&gt;0,COUNT(Rec.!H$2:H292),"")</f>
        <v/>
      </c>
      <c r="D299" s="36" t="str">
        <f>IF(C299&gt;Inf.!$I$10,"",VLOOKUP(A299,Q1.SL!B:F,2,FALSE))</f>
        <v/>
      </c>
      <c r="E299" s="36" t="str">
        <f>IF(C299&gt;Inf.!$I$10,"",VLOOKUP(A299,Q1.SL!B:F,3,FALSE))</f>
        <v/>
      </c>
      <c r="F299" s="20" t="str">
        <f>IF(C299&gt;Inf.!$I$10,"",VLOOKUP(A299,Q1.SL!B:F,4,FALSE))</f>
        <v/>
      </c>
      <c r="G299" s="20" t="str">
        <f>IF(C299&gt;Inf.!$I$10,"",VLOOKUP(A299,Q1.SL!B:F,5,FALSE))</f>
        <v/>
      </c>
      <c r="H299" s="126"/>
      <c r="I299" s="126"/>
      <c r="J299" s="51"/>
      <c r="K299" s="126"/>
      <c r="L299" s="12" t="str">
        <f>IFERROR(IF(C299&gt;Inf.!$I$10,"",I299),"")</f>
        <v/>
      </c>
      <c r="M299" s="8" t="str">
        <f>IFERROR(IF(Inf.!$C$10="Onsight",IF(L299="TOP",10^7+(10-J299)+(3-K299)*10,L299*10^5+(3-K299)*10),IF(L299="TOP",10^7+(3-K299)*10,L299*10^5+(3-K299)*10)),"")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IFERROR(N299*100+Rec.!I292,"")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IF(Rec.!H293&gt;0,COUNT(Rec.!H$2:H293),"")</f>
        <v/>
      </c>
      <c r="D300" s="36" t="str">
        <f>IF(C300&gt;Inf.!$I$10,"",VLOOKUP(A300,Q1.SL!B:F,2,FALSE))</f>
        <v/>
      </c>
      <c r="E300" s="36" t="str">
        <f>IF(C300&gt;Inf.!$I$10,"",VLOOKUP(A300,Q1.SL!B:F,3,FALSE))</f>
        <v/>
      </c>
      <c r="F300" s="20" t="str">
        <f>IF(C300&gt;Inf.!$I$10,"",VLOOKUP(A300,Q1.SL!B:F,4,FALSE))</f>
        <v/>
      </c>
      <c r="G300" s="20" t="str">
        <f>IF(C300&gt;Inf.!$I$10,"",VLOOKUP(A300,Q1.SL!B:F,5,FALSE))</f>
        <v/>
      </c>
      <c r="H300" s="126"/>
      <c r="I300" s="126"/>
      <c r="J300" s="51"/>
      <c r="K300" s="126"/>
      <c r="L300" s="12" t="str">
        <f>IFERROR(IF(C300&gt;Inf.!$I$10,"",I300),"")</f>
        <v/>
      </c>
      <c r="M300" s="8" t="str">
        <f>IFERROR(IF(Inf.!$C$10="Onsight",IF(L300="TOP",10^7+(10-J300)+(3-K300)*10,L300*10^5+(3-K300)*10),IF(L300="TOP",10^7+(3-K300)*10,L300*10^5+(3-K300)*10)),"")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IFERROR(N300*100+Rec.!I293,"")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IF(Rec.!H294&gt;0,COUNT(Rec.!H$2:H294),"")</f>
        <v/>
      </c>
      <c r="D301" s="36" t="str">
        <f>IF(C301&gt;Inf.!$I$10,"",VLOOKUP(A301,Q1.SL!B:F,2,FALSE))</f>
        <v/>
      </c>
      <c r="E301" s="36" t="str">
        <f>IF(C301&gt;Inf.!$I$10,"",VLOOKUP(A301,Q1.SL!B:F,3,FALSE))</f>
        <v/>
      </c>
      <c r="F301" s="20" t="str">
        <f>IF(C301&gt;Inf.!$I$10,"",VLOOKUP(A301,Q1.SL!B:F,4,FALSE))</f>
        <v/>
      </c>
      <c r="G301" s="20" t="str">
        <f>IF(C301&gt;Inf.!$I$10,"",VLOOKUP(A301,Q1.SL!B:F,5,FALSE))</f>
        <v/>
      </c>
      <c r="H301" s="126"/>
      <c r="I301" s="126"/>
      <c r="J301" s="51"/>
      <c r="K301" s="126"/>
      <c r="L301" s="12" t="str">
        <f>IFERROR(IF(C301&gt;Inf.!$I$10,"",I301),"")</f>
        <v/>
      </c>
      <c r="M301" s="8" t="str">
        <f>IFERROR(IF(Inf.!$C$10="Onsight",IF(L301="TOP",10^7+(10-J301)+(3-K301)*10,L301*10^5+(3-K301)*10),IF(L301="TOP",10^7+(3-K301)*10,L301*10^5+(3-K301)*10)),"")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IFERROR(N301*100+Rec.!I294,"")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IF(Rec.!H295&gt;0,COUNT(Rec.!H$2:H295),"")</f>
        <v/>
      </c>
      <c r="D302" s="36" t="str">
        <f>IF(C302&gt;Inf.!$I$10,"",VLOOKUP(A302,Q1.SL!B:F,2,FALSE))</f>
        <v/>
      </c>
      <c r="E302" s="36" t="str">
        <f>IF(C302&gt;Inf.!$I$10,"",VLOOKUP(A302,Q1.SL!B:F,3,FALSE))</f>
        <v/>
      </c>
      <c r="F302" s="20" t="str">
        <f>IF(C302&gt;Inf.!$I$10,"",VLOOKUP(A302,Q1.SL!B:F,4,FALSE))</f>
        <v/>
      </c>
      <c r="G302" s="20" t="str">
        <f>IF(C302&gt;Inf.!$I$10,"",VLOOKUP(A302,Q1.SL!B:F,5,FALSE))</f>
        <v/>
      </c>
      <c r="H302" s="126"/>
      <c r="I302" s="126"/>
      <c r="J302" s="51"/>
      <c r="K302" s="126"/>
      <c r="L302" s="12" t="str">
        <f>IFERROR(IF(C302&gt;Inf.!$I$10,"",I302),"")</f>
        <v/>
      </c>
      <c r="M302" s="8" t="str">
        <f>IFERROR(IF(Inf.!$C$10="Onsight",IF(L302="TOP",10^7+(10-J302)+(3-K302)*10,L302*10^5+(3-K302)*10),IF(L302="TOP",10^7+(3-K302)*10,L302*10^5+(3-K302)*10)),"")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IFERROR(N302*100+Rec.!I295,"")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IF(Rec.!H296&gt;0,COUNT(Rec.!H$2:H296),"")</f>
        <v/>
      </c>
      <c r="D303" s="36" t="str">
        <f>IF(C303&gt;Inf.!$I$10,"",VLOOKUP(A303,Q1.SL!B:F,2,FALSE))</f>
        <v/>
      </c>
      <c r="E303" s="36" t="str">
        <f>IF(C303&gt;Inf.!$I$10,"",VLOOKUP(A303,Q1.SL!B:F,3,FALSE))</f>
        <v/>
      </c>
      <c r="F303" s="20" t="str">
        <f>IF(C303&gt;Inf.!$I$10,"",VLOOKUP(A303,Q1.SL!B:F,4,FALSE))</f>
        <v/>
      </c>
      <c r="G303" s="20" t="str">
        <f>IF(C303&gt;Inf.!$I$10,"",VLOOKUP(A303,Q1.SL!B:F,5,FALSE))</f>
        <v/>
      </c>
      <c r="H303" s="126"/>
      <c r="I303" s="126"/>
      <c r="J303" s="51"/>
      <c r="K303" s="126"/>
      <c r="L303" s="12" t="str">
        <f>IFERROR(IF(C303&gt;Inf.!$I$10,"",I303),"")</f>
        <v/>
      </c>
      <c r="M303" s="8" t="str">
        <f>IFERROR(IF(Inf.!$C$10="Onsight",IF(L303="TOP",10^7+(10-J303)+(3-K303)*10,L303*10^5+(3-K303)*10),IF(L303="TOP",10^7+(3-K303)*10,L303*10^5+(3-K303)*10)),"")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IFERROR(N303*100+Rec.!I296,"")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IF(Rec.!H297&gt;0,COUNT(Rec.!H$2:H297),"")</f>
        <v/>
      </c>
      <c r="D304" s="36" t="str">
        <f>IF(C304&gt;Inf.!$I$10,"",VLOOKUP(A304,Q1.SL!B:F,2,FALSE))</f>
        <v/>
      </c>
      <c r="E304" s="36" t="str">
        <f>IF(C304&gt;Inf.!$I$10,"",VLOOKUP(A304,Q1.SL!B:F,3,FALSE))</f>
        <v/>
      </c>
      <c r="F304" s="20" t="str">
        <f>IF(C304&gt;Inf.!$I$10,"",VLOOKUP(A304,Q1.SL!B:F,4,FALSE))</f>
        <v/>
      </c>
      <c r="G304" s="20" t="str">
        <f>IF(C304&gt;Inf.!$I$10,"",VLOOKUP(A304,Q1.SL!B:F,5,FALSE))</f>
        <v/>
      </c>
      <c r="H304" s="126"/>
      <c r="I304" s="126"/>
      <c r="J304" s="51"/>
      <c r="K304" s="126"/>
      <c r="L304" s="12" t="str">
        <f>IFERROR(IF(C304&gt;Inf.!$I$10,"",I304),"")</f>
        <v/>
      </c>
      <c r="M304" s="8" t="str">
        <f>IFERROR(IF(Inf.!$C$10="Onsight",IF(L304="TOP",10^7+(10-J304)+(3-K304)*10,L304*10^5+(3-K304)*10),IF(L304="TOP",10^7+(3-K304)*10,L304*10^5+(3-K304)*10)),"")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IFERROR(N304*100+Rec.!I297,"")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IF(Rec.!H298&gt;0,COUNT(Rec.!H$2:H298),"")</f>
        <v/>
      </c>
      <c r="D305" s="36" t="str">
        <f>IF(C305&gt;Inf.!$I$10,"",VLOOKUP(A305,Q1.SL!B:F,2,FALSE))</f>
        <v/>
      </c>
      <c r="E305" s="36" t="str">
        <f>IF(C305&gt;Inf.!$I$10,"",VLOOKUP(A305,Q1.SL!B:F,3,FALSE))</f>
        <v/>
      </c>
      <c r="F305" s="20" t="str">
        <f>IF(C305&gt;Inf.!$I$10,"",VLOOKUP(A305,Q1.SL!B:F,4,FALSE))</f>
        <v/>
      </c>
      <c r="G305" s="20" t="str">
        <f>IF(C305&gt;Inf.!$I$10,"",VLOOKUP(A305,Q1.SL!B:F,5,FALSE))</f>
        <v/>
      </c>
      <c r="H305" s="126"/>
      <c r="I305" s="126"/>
      <c r="J305" s="51"/>
      <c r="K305" s="126"/>
      <c r="L305" s="12" t="str">
        <f>IFERROR(IF(C305&gt;Inf.!$I$10,"",I305),"")</f>
        <v/>
      </c>
      <c r="M305" s="8" t="str">
        <f>IFERROR(IF(Inf.!$C$10="Onsight",IF(L305="TOP",10^7+(10-J305)+(3-K305)*10,L305*10^5+(3-K305)*10),IF(L305="TOP",10^7+(3-K305)*10,L305*10^5+(3-K305)*10)),"")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IFERROR(N305*100+Rec.!I298,"")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IF(Rec.!H299&gt;0,COUNT(Rec.!H$2:H299),"")</f>
        <v/>
      </c>
      <c r="D306" s="36" t="str">
        <f>IF(C306&gt;Inf.!$I$10,"",VLOOKUP(A306,Q1.SL!B:F,2,FALSE))</f>
        <v/>
      </c>
      <c r="E306" s="36" t="str">
        <f>IF(C306&gt;Inf.!$I$10,"",VLOOKUP(A306,Q1.SL!B:F,3,FALSE))</f>
        <v/>
      </c>
      <c r="F306" s="20" t="str">
        <f>IF(C306&gt;Inf.!$I$10,"",VLOOKUP(A306,Q1.SL!B:F,4,FALSE))</f>
        <v/>
      </c>
      <c r="G306" s="20" t="str">
        <f>IF(C306&gt;Inf.!$I$10,"",VLOOKUP(A306,Q1.SL!B:F,5,FALSE))</f>
        <v/>
      </c>
      <c r="H306" s="126"/>
      <c r="I306" s="126"/>
      <c r="J306" s="51"/>
      <c r="K306" s="126"/>
      <c r="L306" s="12" t="str">
        <f>IFERROR(IF(C306&gt;Inf.!$I$10,"",I306),"")</f>
        <v/>
      </c>
      <c r="M306" s="8" t="str">
        <f>IFERROR(IF(Inf.!$C$10="Onsight",IF(L306="TOP",10^7+(10-J306)+(3-K306)*10,L306*10^5+(3-K306)*10),IF(L306="TOP",10^7+(3-K306)*10,L306*10^5+(3-K306)*10)),"")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IFERROR(N306*100+Rec.!I299,"")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IF(Rec.!H300&gt;0,COUNT(Rec.!H$2:H300),"")</f>
        <v/>
      </c>
      <c r="D307" s="36" t="str">
        <f>IF(C307&gt;Inf.!$I$10,"",VLOOKUP(A307,Q1.SL!B:F,2,FALSE))</f>
        <v/>
      </c>
      <c r="E307" s="36" t="str">
        <f>IF(C307&gt;Inf.!$I$10,"",VLOOKUP(A307,Q1.SL!B:F,3,FALSE))</f>
        <v/>
      </c>
      <c r="F307" s="20" t="str">
        <f>IF(C307&gt;Inf.!$I$10,"",VLOOKUP(A307,Q1.SL!B:F,4,FALSE))</f>
        <v/>
      </c>
      <c r="G307" s="20" t="str">
        <f>IF(C307&gt;Inf.!$I$10,"",VLOOKUP(A307,Q1.SL!B:F,5,FALSE))</f>
        <v/>
      </c>
      <c r="H307" s="126"/>
      <c r="I307" s="126"/>
      <c r="J307" s="51"/>
      <c r="K307" s="126"/>
      <c r="L307" s="12" t="str">
        <f>IFERROR(IF(C307&gt;Inf.!$I$10,"",I307),"")</f>
        <v/>
      </c>
      <c r="M307" s="8" t="str">
        <f>IFERROR(IF(Inf.!$C$10="Onsight",IF(L307="TOP",10^7+(10-J307)+(3-K307)*10,L307*10^5+(3-K307)*10),IF(L307="TOP",10^7+(3-K307)*10,L307*10^5+(3-K307)*10)),"")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IFERROR(N307*100+Rec.!I300,"")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IF(Rec.!H301&gt;0,COUNT(Rec.!H$2:H301),"")</f>
        <v/>
      </c>
      <c r="D308" s="36" t="str">
        <f>IF(C308&gt;Inf.!$I$10,"",VLOOKUP(A308,Q1.SL!B:F,2,FALSE))</f>
        <v/>
      </c>
      <c r="E308" s="36" t="str">
        <f>IF(C308&gt;Inf.!$I$10,"",VLOOKUP(A308,Q1.SL!B:F,3,FALSE))</f>
        <v/>
      </c>
      <c r="F308" s="20" t="str">
        <f>IF(C308&gt;Inf.!$I$10,"",VLOOKUP(A308,Q1.SL!B:F,4,FALSE))</f>
        <v/>
      </c>
      <c r="G308" s="20" t="str">
        <f>IF(C308&gt;Inf.!$I$10,"",VLOOKUP(A308,Q1.SL!B:F,5,FALSE))</f>
        <v/>
      </c>
      <c r="H308" s="126"/>
      <c r="I308" s="126"/>
      <c r="J308" s="51"/>
      <c r="K308" s="126"/>
      <c r="L308" s="12" t="str">
        <f>IFERROR(IF(C308&gt;Inf.!$I$10,"",I308),"")</f>
        <v/>
      </c>
      <c r="M308" s="8" t="str">
        <f>IFERROR(IF(Inf.!$C$10="Onsight",IF(L308="TOP",10^7+(10-J308)+(3-K308)*10,L308*10^5+(3-K308)*10),IF(L308="TOP",10^7+(3-K308)*10,L308*10^5+(3-K308)*10)),"")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IFERROR(N308*100+Rec.!I301,"")</f>
        <v/>
      </c>
      <c r="P308" s="8" t="str">
        <f t="shared" si="18"/>
        <v/>
      </c>
    </row>
  </sheetData>
  <mergeCells count="5">
    <mergeCell ref="C1:H1"/>
    <mergeCell ref="C2:H2"/>
    <mergeCell ref="F4:G4"/>
    <mergeCell ref="F5:G5"/>
    <mergeCell ref="F6:G6"/>
  </mergeCells>
  <conditionalFormatting sqref="D9:K308">
    <cfRule type="expression" dxfId="35" priority="2">
      <formula>$D9&lt;&gt;""</formula>
    </cfRule>
  </conditionalFormatting>
  <conditionalFormatting sqref="C9:C308">
    <cfRule type="expression" dxfId="34" priority="1">
      <formula>$B9&lt;&gt;""</formula>
    </cfRule>
  </conditionalFormatting>
  <dataValidations disablePrompts="1" count="1">
    <dataValidation type="list" allowBlank="1" showInputMessage="1" showErrorMessage="1" sqref="K9:K308">
      <formula1>"1,2"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17</vt:i4>
      </vt:variant>
      <vt:variant>
        <vt:lpstr>Pomenované rozsahy</vt:lpstr>
      </vt:variant>
      <vt:variant>
        <vt:i4>26</vt:i4>
      </vt:variant>
    </vt:vector>
  </HeadingPairs>
  <TitlesOfParts>
    <vt:vector size="43" baseType="lpstr">
      <vt:lpstr>Inf.</vt:lpstr>
      <vt:lpstr>Rec.</vt:lpstr>
      <vt:lpstr>Q1.SL</vt:lpstr>
      <vt:lpstr>Q1.R</vt:lpstr>
      <vt:lpstr>Q2.SL</vt:lpstr>
      <vt:lpstr>Q2.R</vt:lpstr>
      <vt:lpstr>Q3.SL</vt:lpstr>
      <vt:lpstr>Q3.R</vt:lpstr>
      <vt:lpstr>Q4.SL</vt:lpstr>
      <vt:lpstr>Q4.R</vt:lpstr>
      <vt:lpstr>QR</vt:lpstr>
      <vt:lpstr>SF.SL</vt:lpstr>
      <vt:lpstr>SF.R</vt:lpstr>
      <vt:lpstr>F.SL</vt:lpstr>
      <vt:lpstr>F.R </vt:lpstr>
      <vt:lpstr>General</vt:lpstr>
      <vt:lpstr>Hárok1</vt:lpstr>
      <vt:lpstr>'F.R '!Názvy_tlače</vt:lpstr>
      <vt:lpstr>General!Názvy_tlače</vt:lpstr>
      <vt:lpstr>Q1.R!Názvy_tlače</vt:lpstr>
      <vt:lpstr>Q1.SL!Názvy_tlače</vt:lpstr>
      <vt:lpstr>Q2.R!Názvy_tlače</vt:lpstr>
      <vt:lpstr>Q2.SL!Názvy_tlače</vt:lpstr>
      <vt:lpstr>Q3.R!Názvy_tlače</vt:lpstr>
      <vt:lpstr>Q3.SL!Názvy_tlače</vt:lpstr>
      <vt:lpstr>Q4.R!Názvy_tlače</vt:lpstr>
      <vt:lpstr>Q4.SL!Názvy_tlače</vt:lpstr>
      <vt:lpstr>QR!Názvy_tlače</vt:lpstr>
      <vt:lpstr>SF.SL!Názvy_tlače</vt:lpstr>
      <vt:lpstr>'F.R '!Oblasť_tlače</vt:lpstr>
      <vt:lpstr>F.SL!Oblasť_tlače</vt:lpstr>
      <vt:lpstr>General!Oblasť_tlače</vt:lpstr>
      <vt:lpstr>Q1.R!Oblasť_tlače</vt:lpstr>
      <vt:lpstr>Q1.SL!Oblasť_tlače</vt:lpstr>
      <vt:lpstr>Q2.R!Oblasť_tlače</vt:lpstr>
      <vt:lpstr>Q2.SL!Oblasť_tlače</vt:lpstr>
      <vt:lpstr>Q3.R!Oblasť_tlače</vt:lpstr>
      <vt:lpstr>Q3.SL!Oblasť_tlače</vt:lpstr>
      <vt:lpstr>Q4.R!Oblasť_tlače</vt:lpstr>
      <vt:lpstr>Q4.SL!Oblasť_tlače</vt:lpstr>
      <vt:lpstr>QR!Oblasť_tlače</vt:lpstr>
      <vt:lpstr>SF.R!Oblasť_tlače</vt:lpstr>
      <vt:lpstr>SF.SL!Oblasť_tlače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Arezoo Zarbehi</dc:creator>
  <cp:lastModifiedBy>Radim Kovařík</cp:lastModifiedBy>
  <cp:lastPrinted>2017-11-26T07:25:03Z</cp:lastPrinted>
  <dcterms:created xsi:type="dcterms:W3CDTF">2017-11-06T09:35:32Z</dcterms:created>
  <dcterms:modified xsi:type="dcterms:W3CDTF">2022-11-14T11:09:10Z</dcterms:modified>
</cp:coreProperties>
</file>