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026"/>
  <workbookPr codeName="Tento_zošit"/>
  <bookViews>
    <workbookView xWindow="65416" yWindow="65416" windowWidth="20730" windowHeight="11160" activeTab="2"/>
  </bookViews>
  <sheets>
    <sheet name="Štartovná listina-nepouzite" sheetId="4" r:id="rId1"/>
    <sheet name="Hobby" sheetId="2" r:id="rId2"/>
    <sheet name="Profi" sheetId="3" r:id="rId3"/>
  </sheets>
  <definedNames>
    <definedName name="_xlnm._FilterDatabase" localSheetId="1" hidden="1">'Hobby'!$A$25:$R$25</definedName>
    <definedName name="_xlnm._FilterDatabase" localSheetId="2" hidden="1">'Profi'!$A$3:$N$3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<sst xmlns="http://schemas.openxmlformats.org/spreadsheetml/2006/main" count="188" uniqueCount="93">
  <si>
    <t>Meno a priezvisko pretekára</t>
  </si>
  <si>
    <t>Štartovacie číslo</t>
  </si>
  <si>
    <t>V</t>
  </si>
  <si>
    <t>M</t>
  </si>
  <si>
    <t>Z</t>
  </si>
  <si>
    <t>1cesta-kamenna</t>
  </si>
  <si>
    <t>2cesta-kocky</t>
  </si>
  <si>
    <t>3cesta-kamenna</t>
  </si>
  <si>
    <t>4cesta-forsty</t>
  </si>
  <si>
    <t>5cesta-druk</t>
  </si>
  <si>
    <t>Spolu klasifikácia</t>
  </si>
  <si>
    <t>1Q</t>
  </si>
  <si>
    <t>2Q</t>
  </si>
  <si>
    <t>3Q</t>
  </si>
  <si>
    <t>Kategória (M,V,Z)</t>
  </si>
  <si>
    <t>Tomás Buxsár</t>
  </si>
  <si>
    <t>Juliana Labudova</t>
  </si>
  <si>
    <t>Rastislav Labuda</t>
  </si>
  <si>
    <t>Pavel Pawlovski</t>
  </si>
  <si>
    <t>Miroslav Strihala</t>
  </si>
  <si>
    <t>Silvia Vicianová</t>
  </si>
  <si>
    <t>Rebeka Gabčíková</t>
  </si>
  <si>
    <t>Radoslav Dučák</t>
  </si>
  <si>
    <t>Adriána Matulikova</t>
  </si>
  <si>
    <t>Matej Stanko</t>
  </si>
  <si>
    <t>Peter Bratko</t>
  </si>
  <si>
    <t>Emil Fraštia</t>
  </si>
  <si>
    <t>Marek Radovský</t>
  </si>
  <si>
    <t>Marek Černý</t>
  </si>
  <si>
    <t xml:space="preserve">Katarína Bahnová </t>
  </si>
  <si>
    <t>Riachard Tkáč</t>
  </si>
  <si>
    <t>Peter Koczka</t>
  </si>
  <si>
    <t>František Mrovčák</t>
  </si>
  <si>
    <t>Ivan Kapušanský</t>
  </si>
  <si>
    <t>Lubimír Lengvarský</t>
  </si>
  <si>
    <t>Peter Piroch</t>
  </si>
  <si>
    <t>Peter Piroch m</t>
  </si>
  <si>
    <t>Samuel Cvengroš</t>
  </si>
  <si>
    <t>Štefan Kapusta</t>
  </si>
  <si>
    <t>Heike Ivaničová</t>
  </si>
  <si>
    <t xml:space="preserve">Finále </t>
  </si>
  <si>
    <t>Čas finále</t>
  </si>
  <si>
    <t>Konečné poradie</t>
  </si>
  <si>
    <t>Muži - HOBBY</t>
  </si>
  <si>
    <t>Ženy-HOBBY</t>
  </si>
  <si>
    <t>Veteráni-HOBBY</t>
  </si>
  <si>
    <t xml:space="preserve"> </t>
  </si>
  <si>
    <t>Kategória</t>
  </si>
  <si>
    <t>Konečné umiestnenie</t>
  </si>
  <si>
    <t xml:space="preserve">Kategória </t>
  </si>
  <si>
    <t>Muži-PROFI</t>
  </si>
  <si>
    <t>Ženy-PROFI</t>
  </si>
  <si>
    <t>Postup do finále</t>
  </si>
  <si>
    <t>Nie</t>
  </si>
  <si>
    <t>2cesta-forsty</t>
  </si>
  <si>
    <t>3cesta-kocky</t>
  </si>
  <si>
    <t>6cesta-druk</t>
  </si>
  <si>
    <t>5cesta-kamene</t>
  </si>
  <si>
    <t>koeficient 0.7</t>
  </si>
  <si>
    <t>koeficient 1</t>
  </si>
  <si>
    <t>koeficient 1.3</t>
  </si>
  <si>
    <t>SPOLU</t>
  </si>
  <si>
    <t>Stanislav Skyba</t>
  </si>
  <si>
    <t>Juraj Manduch</t>
  </si>
  <si>
    <t>Izabela Kopeč</t>
  </si>
  <si>
    <t>Veronika Kuhejdová</t>
  </si>
  <si>
    <t>Stano Onder</t>
  </si>
  <si>
    <t>Erik Rabatin</t>
  </si>
  <si>
    <t>Przemek Stec</t>
  </si>
  <si>
    <t>Dávid Marfiak</t>
  </si>
  <si>
    <t>Ondrej Bizub</t>
  </si>
  <si>
    <t>Adam Pačnár</t>
  </si>
  <si>
    <t>Tomáš Buxár</t>
  </si>
  <si>
    <t>Natália Seligová</t>
  </si>
  <si>
    <t>Mária Šoltesová</t>
  </si>
  <si>
    <t>Vlado Mastný</t>
  </si>
  <si>
    <t>Richard Tkáč</t>
  </si>
  <si>
    <t xml:space="preserve">Juraj Sabol </t>
  </si>
  <si>
    <t>Andrej Pokorný</t>
  </si>
  <si>
    <t>Šimon Havaš</t>
  </si>
  <si>
    <t>Peter Piroh</t>
  </si>
  <si>
    <t>Denisa Šulcova</t>
  </si>
  <si>
    <t>Ivan Kapušansky</t>
  </si>
  <si>
    <t>Stefanyi Peter</t>
  </si>
  <si>
    <t>Stefan Kapusta</t>
  </si>
  <si>
    <t>Janik Pavolka</t>
  </si>
  <si>
    <t>Simona Žilková</t>
  </si>
  <si>
    <t>Ľuboš Pastrnák</t>
  </si>
  <si>
    <t>Áno</t>
  </si>
  <si>
    <t>koeficient 1,3</t>
  </si>
  <si>
    <t>Peter Piroch ml</t>
  </si>
  <si>
    <t>Finále BODY</t>
  </si>
  <si>
    <t>Finále ČAS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</si>
</sst>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56E17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20" fontId="4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textRotation="45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5">
    <dxf>
      <fill>
        <patternFill>
          <bgColor theme="9" tint="-0.24993999302387238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8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8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8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8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8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B8A7B-567E-4D58-8BBF-124E462C5CC9}">
  <dimension ref="B5:L25"/>
  <sheetViews>
    <sheetView workbookViewId="0" topLeftCell="A5">
      <selection activeCell="L5" sqref="L5"/>
    </sheetView>
  </sheetViews>
  <sheetFormatPr defaultColWidth="9.140625" defaultRowHeight="15"/>
  <cols>
    <col min="1" max="1" width="4.00390625" style="0" customWidth="1"/>
    <col min="2" max="2" width="26.00390625" style="0" customWidth="1"/>
    <col min="10" max="10" width="26.00390625" style="0" customWidth="1"/>
    <col min="18" max="18" width="15.421875" style="0" customWidth="1"/>
  </cols>
  <sheetData>
    <row r="5" spans="2:10" ht="15">
      <c r="B5" s="4" t="s">
        <v>0</v>
      </c>
      <c r="C5" s="4" t="s">
        <v>1</v>
      </c>
      <c r="D5" s="5" t="s">
        <v>14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</row>
    <row r="6" spans="2:10" ht="15">
      <c r="B6" s="2" t="s">
        <v>15</v>
      </c>
      <c r="C6" s="2">
        <v>9</v>
      </c>
      <c r="D6" s="3" t="s">
        <v>3</v>
      </c>
      <c r="E6" s="2">
        <v>5.11</v>
      </c>
      <c r="F6" s="2">
        <v>5.2</v>
      </c>
      <c r="G6" s="2">
        <v>5.14</v>
      </c>
      <c r="H6" s="2">
        <v>6.1</v>
      </c>
      <c r="I6" s="2">
        <v>5</v>
      </c>
      <c r="J6" s="2">
        <f aca="true" t="shared" si="0" ref="J6:J23">SUM(E6+F6+G6+H6+I6)</f>
        <v>26.549999999999997</v>
      </c>
    </row>
    <row r="7" spans="2:10" ht="15">
      <c r="B7" s="2" t="s">
        <v>22</v>
      </c>
      <c r="C7" s="2">
        <v>4</v>
      </c>
      <c r="D7" s="3" t="s">
        <v>3</v>
      </c>
      <c r="E7" s="2">
        <v>5.11</v>
      </c>
      <c r="F7" s="2">
        <v>5.2</v>
      </c>
      <c r="G7" s="2">
        <v>5.14</v>
      </c>
      <c r="H7" s="2">
        <v>6.1</v>
      </c>
      <c r="I7" s="2">
        <v>5</v>
      </c>
      <c r="J7" s="2">
        <f t="shared" si="0"/>
        <v>26.549999999999997</v>
      </c>
    </row>
    <row r="8" spans="2:10" ht="15">
      <c r="B8" s="2" t="s">
        <v>35</v>
      </c>
      <c r="C8" s="2">
        <v>17</v>
      </c>
      <c r="D8" s="3" t="s">
        <v>3</v>
      </c>
      <c r="E8" s="2">
        <v>5.11</v>
      </c>
      <c r="F8" s="2">
        <v>5.2</v>
      </c>
      <c r="G8" s="2">
        <v>5.14</v>
      </c>
      <c r="H8" s="2">
        <v>6.1</v>
      </c>
      <c r="I8" s="2">
        <v>5</v>
      </c>
      <c r="J8" s="2">
        <f t="shared" si="0"/>
        <v>26.549999999999997</v>
      </c>
    </row>
    <row r="9" spans="2:10" ht="15">
      <c r="B9" s="2" t="s">
        <v>36</v>
      </c>
      <c r="C9" s="2">
        <v>16</v>
      </c>
      <c r="D9" s="3" t="s">
        <v>3</v>
      </c>
      <c r="E9" s="2">
        <v>5.11</v>
      </c>
      <c r="F9" s="2">
        <v>5.2</v>
      </c>
      <c r="G9" s="2">
        <v>5.14</v>
      </c>
      <c r="H9" s="2">
        <v>6.1</v>
      </c>
      <c r="I9" s="2">
        <v>5</v>
      </c>
      <c r="J9" s="2">
        <f t="shared" si="0"/>
        <v>26.549999999999997</v>
      </c>
    </row>
    <row r="10" spans="2:10" ht="15">
      <c r="B10" s="2" t="s">
        <v>18</v>
      </c>
      <c r="C10" s="2">
        <v>1</v>
      </c>
      <c r="D10" s="3" t="s">
        <v>2</v>
      </c>
      <c r="E10" s="2">
        <v>5.11</v>
      </c>
      <c r="F10" s="2">
        <v>5.2</v>
      </c>
      <c r="G10" s="2">
        <v>5.14</v>
      </c>
      <c r="H10" s="2">
        <v>6.1</v>
      </c>
      <c r="I10" s="2">
        <v>5</v>
      </c>
      <c r="J10" s="2">
        <f t="shared" si="0"/>
        <v>26.549999999999997</v>
      </c>
    </row>
    <row r="11" spans="2:10" ht="15">
      <c r="B11" s="2" t="s">
        <v>33</v>
      </c>
      <c r="C11" s="2">
        <v>14</v>
      </c>
      <c r="D11" s="3" t="s">
        <v>2</v>
      </c>
      <c r="E11" s="2">
        <v>5.11</v>
      </c>
      <c r="F11" s="2">
        <v>5.2</v>
      </c>
      <c r="G11" s="2">
        <v>5.14</v>
      </c>
      <c r="H11" s="2">
        <v>6.1</v>
      </c>
      <c r="I11" s="2">
        <v>5</v>
      </c>
      <c r="J11" s="2">
        <f t="shared" si="0"/>
        <v>26.549999999999997</v>
      </c>
    </row>
    <row r="12" spans="2:10" ht="15">
      <c r="B12" s="2" t="s">
        <v>29</v>
      </c>
      <c r="C12" s="2">
        <v>6</v>
      </c>
      <c r="D12" s="3" t="s">
        <v>4</v>
      </c>
      <c r="E12" s="2">
        <v>5.11</v>
      </c>
      <c r="F12" s="2">
        <v>5.2</v>
      </c>
      <c r="G12" s="2">
        <v>5.14</v>
      </c>
      <c r="H12" s="2">
        <v>6.1</v>
      </c>
      <c r="I12" s="2">
        <v>5</v>
      </c>
      <c r="J12" s="2">
        <f t="shared" si="0"/>
        <v>26.549999999999997</v>
      </c>
    </row>
    <row r="13" spans="2:10" ht="15">
      <c r="B13" s="2" t="s">
        <v>37</v>
      </c>
      <c r="C13" s="2">
        <v>19</v>
      </c>
      <c r="D13" s="3" t="s">
        <v>3</v>
      </c>
      <c r="E13" s="2">
        <v>5.11</v>
      </c>
      <c r="F13" s="2" t="s">
        <v>46</v>
      </c>
      <c r="G13" s="2">
        <v>4.12</v>
      </c>
      <c r="H13" s="2">
        <v>6.1</v>
      </c>
      <c r="I13" s="2">
        <v>5</v>
      </c>
      <c r="J13" s="2" t="e">
        <f t="shared" si="0"/>
        <v>#VALUE!</v>
      </c>
    </row>
    <row r="14" spans="2:10" ht="15">
      <c r="B14" s="2" t="s">
        <v>19</v>
      </c>
      <c r="C14" s="2">
        <v>2</v>
      </c>
      <c r="D14" s="3" t="s">
        <v>2</v>
      </c>
      <c r="E14" s="2">
        <v>4.09</v>
      </c>
      <c r="F14" s="2">
        <v>5.2</v>
      </c>
      <c r="G14" s="2">
        <v>5.14</v>
      </c>
      <c r="H14" s="2">
        <v>6.1</v>
      </c>
      <c r="I14" s="2">
        <v>5</v>
      </c>
      <c r="J14" s="2">
        <f t="shared" si="0"/>
        <v>25.53</v>
      </c>
    </row>
    <row r="15" spans="2:10" ht="15">
      <c r="B15" s="2" t="s">
        <v>17</v>
      </c>
      <c r="C15" s="2">
        <v>13</v>
      </c>
      <c r="D15" s="3" t="s">
        <v>2</v>
      </c>
      <c r="E15" s="2">
        <v>4.081</v>
      </c>
      <c r="F15" s="2">
        <v>5.2</v>
      </c>
      <c r="G15" s="2">
        <v>5.14</v>
      </c>
      <c r="H15" s="2">
        <v>6.1</v>
      </c>
      <c r="I15" s="2">
        <v>5</v>
      </c>
      <c r="J15" s="2">
        <f t="shared" si="0"/>
        <v>25.521</v>
      </c>
    </row>
    <row r="16" spans="2:10" ht="15">
      <c r="B16" s="2" t="s">
        <v>30</v>
      </c>
      <c r="C16" s="2">
        <v>8</v>
      </c>
      <c r="D16" s="3" t="s">
        <v>3</v>
      </c>
      <c r="E16" s="2">
        <v>5.11</v>
      </c>
      <c r="F16" s="2">
        <v>5.2</v>
      </c>
      <c r="G16" s="2">
        <v>4.111</v>
      </c>
      <c r="H16" s="2">
        <v>5.092</v>
      </c>
      <c r="I16" s="2">
        <v>5</v>
      </c>
      <c r="J16" s="2">
        <f t="shared" si="0"/>
        <v>24.512999999999998</v>
      </c>
    </row>
    <row r="17" spans="2:10" ht="15">
      <c r="B17" s="2" t="s">
        <v>34</v>
      </c>
      <c r="C17" s="2">
        <v>15</v>
      </c>
      <c r="D17" s="3" t="s">
        <v>2</v>
      </c>
      <c r="E17" s="2">
        <v>5.11</v>
      </c>
      <c r="F17" s="2">
        <v>5.2</v>
      </c>
      <c r="G17" s="2">
        <v>5.14</v>
      </c>
      <c r="H17" s="2">
        <v>3.05</v>
      </c>
      <c r="I17" s="2">
        <v>5</v>
      </c>
      <c r="J17" s="2">
        <f t="shared" si="0"/>
        <v>23.5</v>
      </c>
    </row>
    <row r="18" spans="2:10" ht="15">
      <c r="B18" s="2" t="s">
        <v>39</v>
      </c>
      <c r="C18" s="2">
        <v>24</v>
      </c>
      <c r="D18" s="3" t="s">
        <v>4</v>
      </c>
      <c r="E18" s="2">
        <v>5.11</v>
      </c>
      <c r="F18" s="2">
        <v>5.2</v>
      </c>
      <c r="G18" s="2">
        <v>5.14</v>
      </c>
      <c r="H18" s="2">
        <v>3.05</v>
      </c>
      <c r="I18" s="2">
        <v>5</v>
      </c>
      <c r="J18" s="2">
        <f t="shared" si="0"/>
        <v>23.5</v>
      </c>
    </row>
    <row r="19" spans="2:10" ht="15">
      <c r="B19" s="2" t="s">
        <v>38</v>
      </c>
      <c r="C19" s="2">
        <v>18</v>
      </c>
      <c r="D19" s="3" t="s">
        <v>3</v>
      </c>
      <c r="E19" s="2">
        <v>4.082</v>
      </c>
      <c r="F19" s="2">
        <v>5.2</v>
      </c>
      <c r="G19" s="2">
        <v>4.121</v>
      </c>
      <c r="H19" s="2">
        <v>4.09</v>
      </c>
      <c r="I19" s="2">
        <v>5</v>
      </c>
      <c r="J19" s="2">
        <f t="shared" si="0"/>
        <v>22.493000000000002</v>
      </c>
    </row>
    <row r="20" spans="2:10" ht="15">
      <c r="B20" s="2" t="s">
        <v>31</v>
      </c>
      <c r="C20" s="2">
        <v>11</v>
      </c>
      <c r="D20" s="3" t="s">
        <v>2</v>
      </c>
      <c r="E20" s="2">
        <v>2.05</v>
      </c>
      <c r="F20" s="2">
        <v>5.2</v>
      </c>
      <c r="G20" s="2">
        <v>5.14</v>
      </c>
      <c r="H20" s="2">
        <v>5.092</v>
      </c>
      <c r="I20" s="2">
        <v>5</v>
      </c>
      <c r="J20" s="2">
        <f t="shared" si="0"/>
        <v>22.482</v>
      </c>
    </row>
    <row r="21" spans="2:10" ht="15">
      <c r="B21" s="2" t="s">
        <v>24</v>
      </c>
      <c r="C21" s="2">
        <v>5</v>
      </c>
      <c r="D21" s="3" t="s">
        <v>3</v>
      </c>
      <c r="E21" s="2">
        <v>3.02</v>
      </c>
      <c r="F21" s="2">
        <v>5.2</v>
      </c>
      <c r="G21" s="2">
        <v>0</v>
      </c>
      <c r="H21" s="2">
        <v>4.11</v>
      </c>
      <c r="I21" s="2">
        <v>5</v>
      </c>
      <c r="J21" s="2">
        <f t="shared" si="0"/>
        <v>17.330000000000002</v>
      </c>
    </row>
    <row r="22" spans="2:10" ht="15">
      <c r="B22" s="2" t="s">
        <v>16</v>
      </c>
      <c r="C22" s="2">
        <v>12</v>
      </c>
      <c r="D22" s="3" t="s">
        <v>4</v>
      </c>
      <c r="E22" s="2">
        <v>3.07</v>
      </c>
      <c r="F22" s="2">
        <v>2.102</v>
      </c>
      <c r="G22" s="2">
        <v>2.06</v>
      </c>
      <c r="H22" s="2">
        <v>1.02</v>
      </c>
      <c r="I22" s="2">
        <v>5</v>
      </c>
      <c r="J22" s="2">
        <f t="shared" si="0"/>
        <v>13.251999999999999</v>
      </c>
    </row>
    <row r="23" spans="2:10" ht="15">
      <c r="B23" s="2" t="s">
        <v>20</v>
      </c>
      <c r="C23" s="2">
        <v>3</v>
      </c>
      <c r="D23" s="3" t="s">
        <v>4</v>
      </c>
      <c r="E23" s="2">
        <v>2.05</v>
      </c>
      <c r="F23" s="2">
        <v>2.112</v>
      </c>
      <c r="G23" s="2">
        <v>2.061</v>
      </c>
      <c r="H23" s="2">
        <v>2.032</v>
      </c>
      <c r="I23" s="2">
        <v>3</v>
      </c>
      <c r="J23" s="2">
        <f t="shared" si="0"/>
        <v>11.254999999999999</v>
      </c>
    </row>
    <row r="24" spans="2:10" ht="15">
      <c r="B24" s="2"/>
      <c r="C24" s="2"/>
      <c r="D24" s="3"/>
      <c r="E24" s="2"/>
      <c r="F24" s="2"/>
      <c r="G24" s="2"/>
      <c r="H24" s="2"/>
      <c r="I24" s="2"/>
      <c r="J24" s="2"/>
    </row>
    <row r="25" ht="15">
      <c r="L25" s="1"/>
    </row>
  </sheetData>
  <conditionalFormatting sqref="L25 D6:D24">
    <cfRule type="cellIs" priority="1" dxfId="2" operator="equal">
      <formula>"M"</formula>
    </cfRule>
    <cfRule type="cellIs" priority="2" dxfId="1" operator="equal">
      <formula>"Z"</formula>
    </cfRule>
    <cfRule type="cellIs" priority="3" dxfId="0" operator="equal">
      <formula>"V"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DCB47-4014-4AB9-A7AA-1BB6CB1928D2}">
  <dimension ref="A1:N42"/>
  <sheetViews>
    <sheetView workbookViewId="0" topLeftCell="A1">
      <selection activeCell="F10" sqref="F10"/>
    </sheetView>
  </sheetViews>
  <sheetFormatPr defaultColWidth="9.140625" defaultRowHeight="15"/>
  <cols>
    <col min="1" max="1" width="19.57421875" style="0" customWidth="1"/>
    <col min="2" max="2" width="8.00390625" style="0" customWidth="1"/>
    <col min="3" max="3" width="7.421875" style="0" customWidth="1"/>
    <col min="4" max="4" width="9.28125" style="0" customWidth="1"/>
    <col min="5" max="5" width="7.421875" style="0" customWidth="1"/>
    <col min="6" max="6" width="8.28125" style="0" customWidth="1"/>
    <col min="7" max="7" width="8.140625" style="0" customWidth="1"/>
    <col min="8" max="8" width="8.28125" style="0" customWidth="1"/>
    <col min="9" max="9" width="8.8515625" style="0" customWidth="1"/>
    <col min="10" max="10" width="9.421875" style="0" customWidth="1"/>
    <col min="11" max="11" width="11.7109375" style="0" customWidth="1"/>
    <col min="13" max="13" width="6.140625" style="0" customWidth="1"/>
    <col min="14" max="14" width="8.57421875" style="0" customWidth="1"/>
  </cols>
  <sheetData>
    <row r="1" spans="1:3" ht="16.5" customHeight="1">
      <c r="A1" s="11" t="s">
        <v>43</v>
      </c>
      <c r="C1" s="29"/>
    </row>
    <row r="2" spans="1:14" ht="37.5" customHeight="1">
      <c r="A2" s="12" t="s">
        <v>0</v>
      </c>
      <c r="B2" s="30" t="s">
        <v>1</v>
      </c>
      <c r="C2" s="31" t="s">
        <v>49</v>
      </c>
      <c r="D2" s="17" t="s">
        <v>5</v>
      </c>
      <c r="E2" s="18" t="s">
        <v>54</v>
      </c>
      <c r="F2" s="19" t="s">
        <v>55</v>
      </c>
      <c r="G2" s="20" t="s">
        <v>8</v>
      </c>
      <c r="H2" s="21" t="s">
        <v>57</v>
      </c>
      <c r="I2" s="21" t="s">
        <v>89</v>
      </c>
      <c r="J2" s="12" t="s">
        <v>56</v>
      </c>
      <c r="K2" s="12" t="s">
        <v>10</v>
      </c>
      <c r="L2" s="12" t="s">
        <v>91</v>
      </c>
      <c r="M2" s="12" t="s">
        <v>92</v>
      </c>
      <c r="N2" s="16" t="s">
        <v>42</v>
      </c>
    </row>
    <row r="3" spans="1:14" ht="20.1" customHeight="1">
      <c r="A3" s="15" t="s">
        <v>63</v>
      </c>
      <c r="B3" s="15">
        <v>24</v>
      </c>
      <c r="C3" s="3" t="s">
        <v>3</v>
      </c>
      <c r="D3" s="3">
        <v>5.14</v>
      </c>
      <c r="E3" s="3">
        <v>5.11</v>
      </c>
      <c r="F3" s="3">
        <v>5.13</v>
      </c>
      <c r="G3" s="3">
        <v>5.12</v>
      </c>
      <c r="H3" s="3">
        <v>5.12</v>
      </c>
      <c r="I3" s="3">
        <f aca="true" t="shared" si="0" ref="I3:I14">H3*1.3</f>
        <v>6.656000000000001</v>
      </c>
      <c r="J3" s="3">
        <v>5</v>
      </c>
      <c r="K3" s="3">
        <f aca="true" t="shared" si="1" ref="K3:K16">SUM(D3+E3+F3+G3+I3+J3)</f>
        <v>32.156</v>
      </c>
      <c r="L3" s="4">
        <v>4.07</v>
      </c>
      <c r="M3" s="32">
        <v>0.11805555555555557</v>
      </c>
      <c r="N3" s="6">
        <v>1</v>
      </c>
    </row>
    <row r="4" spans="1:14" s="24" customFormat="1" ht="20.1" customHeight="1">
      <c r="A4" s="15" t="s">
        <v>24</v>
      </c>
      <c r="B4" s="15">
        <v>12</v>
      </c>
      <c r="C4" s="3" t="s">
        <v>3</v>
      </c>
      <c r="D4" s="3">
        <v>5.14</v>
      </c>
      <c r="E4" s="3">
        <v>5.11</v>
      </c>
      <c r="F4" s="3">
        <v>5.13</v>
      </c>
      <c r="G4" s="3">
        <v>5.12</v>
      </c>
      <c r="H4" s="3">
        <v>5.12</v>
      </c>
      <c r="I4" s="3">
        <f t="shared" si="0"/>
        <v>6.656000000000001</v>
      </c>
      <c r="J4" s="3">
        <v>5</v>
      </c>
      <c r="K4" s="3">
        <f t="shared" si="1"/>
        <v>32.156</v>
      </c>
      <c r="L4" s="4">
        <v>4.062</v>
      </c>
      <c r="M4" s="32">
        <v>0.14097222222222222</v>
      </c>
      <c r="N4" s="6">
        <v>2</v>
      </c>
    </row>
    <row r="5" spans="1:14" ht="20.1" customHeight="1">
      <c r="A5" s="15" t="s">
        <v>77</v>
      </c>
      <c r="B5" s="15">
        <v>1</v>
      </c>
      <c r="C5" s="3" t="s">
        <v>3</v>
      </c>
      <c r="D5" s="3">
        <v>5.14</v>
      </c>
      <c r="E5" s="3">
        <v>5.11</v>
      </c>
      <c r="F5" s="3">
        <v>5.13</v>
      </c>
      <c r="G5" s="3">
        <v>5.12</v>
      </c>
      <c r="H5" s="3">
        <v>5.12</v>
      </c>
      <c r="I5" s="3">
        <f t="shared" si="0"/>
        <v>6.656000000000001</v>
      </c>
      <c r="J5" s="3">
        <v>5</v>
      </c>
      <c r="K5" s="3">
        <f t="shared" si="1"/>
        <v>32.156</v>
      </c>
      <c r="L5" s="4">
        <v>2.05</v>
      </c>
      <c r="M5" s="32">
        <v>0.09097222222222222</v>
      </c>
      <c r="N5" s="6">
        <v>3</v>
      </c>
    </row>
    <row r="6" spans="1:14" ht="20.1" customHeight="1">
      <c r="A6" s="15" t="s">
        <v>76</v>
      </c>
      <c r="B6" s="15">
        <v>5</v>
      </c>
      <c r="C6" s="3" t="s">
        <v>3</v>
      </c>
      <c r="D6" s="3">
        <v>5.14</v>
      </c>
      <c r="E6" s="3">
        <v>5.11</v>
      </c>
      <c r="F6" s="3">
        <v>5.13</v>
      </c>
      <c r="G6" s="3">
        <v>5.12</v>
      </c>
      <c r="H6" s="3">
        <v>5.12</v>
      </c>
      <c r="I6" s="3">
        <f t="shared" si="0"/>
        <v>6.656000000000001</v>
      </c>
      <c r="J6" s="3">
        <v>5</v>
      </c>
      <c r="K6" s="3">
        <f t="shared" si="1"/>
        <v>32.156</v>
      </c>
      <c r="L6" s="4">
        <v>2.042</v>
      </c>
      <c r="M6" s="4"/>
      <c r="N6" s="6">
        <v>4</v>
      </c>
    </row>
    <row r="7" spans="1:14" ht="20.1" customHeight="1">
      <c r="A7" s="15" t="s">
        <v>87</v>
      </c>
      <c r="B7" s="15">
        <v>23</v>
      </c>
      <c r="C7" s="3" t="s">
        <v>3</v>
      </c>
      <c r="D7" s="3">
        <v>5.14</v>
      </c>
      <c r="E7" s="3">
        <v>5.11</v>
      </c>
      <c r="F7" s="3">
        <v>5.13</v>
      </c>
      <c r="G7" s="3">
        <v>5.12</v>
      </c>
      <c r="H7" s="3">
        <v>5.12</v>
      </c>
      <c r="I7" s="3">
        <f t="shared" si="0"/>
        <v>6.656000000000001</v>
      </c>
      <c r="J7" s="3">
        <v>5</v>
      </c>
      <c r="K7" s="3">
        <f t="shared" si="1"/>
        <v>32.156</v>
      </c>
      <c r="L7" s="4">
        <v>2.042</v>
      </c>
      <c r="M7" s="32">
        <v>0.10416666666666667</v>
      </c>
      <c r="N7" s="6">
        <v>5</v>
      </c>
    </row>
    <row r="8" spans="1:14" ht="20.1" customHeight="1">
      <c r="A8" s="15" t="s">
        <v>72</v>
      </c>
      <c r="B8" s="15">
        <v>3</v>
      </c>
      <c r="C8" s="3" t="s">
        <v>3</v>
      </c>
      <c r="D8" s="3">
        <v>5.14</v>
      </c>
      <c r="E8" s="3">
        <v>5.11</v>
      </c>
      <c r="F8" s="3">
        <v>5.13</v>
      </c>
      <c r="G8" s="3">
        <v>5.12</v>
      </c>
      <c r="H8" s="3">
        <v>5.12</v>
      </c>
      <c r="I8" s="3">
        <f t="shared" si="0"/>
        <v>6.656000000000001</v>
      </c>
      <c r="J8" s="3">
        <v>5</v>
      </c>
      <c r="K8" s="3">
        <f t="shared" si="1"/>
        <v>32.156</v>
      </c>
      <c r="L8" s="4">
        <v>2.041</v>
      </c>
      <c r="M8" s="4"/>
      <c r="N8" s="6">
        <v>6</v>
      </c>
    </row>
    <row r="9" spans="1:14" ht="20.1" customHeight="1">
      <c r="A9" s="15" t="s">
        <v>80</v>
      </c>
      <c r="B9" s="15">
        <v>7</v>
      </c>
      <c r="C9" s="3" t="s">
        <v>3</v>
      </c>
      <c r="D9" s="3">
        <v>5.14</v>
      </c>
      <c r="E9" s="3">
        <v>5.11</v>
      </c>
      <c r="F9" s="3">
        <v>4.08</v>
      </c>
      <c r="G9" s="3">
        <v>5.12</v>
      </c>
      <c r="H9" s="3">
        <v>5.12</v>
      </c>
      <c r="I9" s="3">
        <f t="shared" si="0"/>
        <v>6.656000000000001</v>
      </c>
      <c r="J9" s="3">
        <v>5</v>
      </c>
      <c r="K9" s="3">
        <f t="shared" si="1"/>
        <v>31.106</v>
      </c>
      <c r="L9" s="4"/>
      <c r="M9" s="4"/>
      <c r="N9" s="6">
        <v>7</v>
      </c>
    </row>
    <row r="10" spans="1:14" ht="20.1" customHeight="1">
      <c r="A10" s="15" t="s">
        <v>90</v>
      </c>
      <c r="B10" s="15">
        <v>6</v>
      </c>
      <c r="C10" s="3" t="s">
        <v>3</v>
      </c>
      <c r="D10" s="3">
        <v>5.14</v>
      </c>
      <c r="E10" s="3">
        <v>5.11</v>
      </c>
      <c r="F10" s="3">
        <v>5.13</v>
      </c>
      <c r="G10" s="3">
        <v>5.12</v>
      </c>
      <c r="H10" s="3">
        <v>3.07</v>
      </c>
      <c r="I10" s="3">
        <f t="shared" si="0"/>
        <v>3.991</v>
      </c>
      <c r="J10" s="3">
        <v>5</v>
      </c>
      <c r="K10" s="3">
        <f t="shared" si="1"/>
        <v>29.491</v>
      </c>
      <c r="L10" s="4"/>
      <c r="M10" s="4"/>
      <c r="N10" s="6">
        <v>8</v>
      </c>
    </row>
    <row r="11" spans="1:14" ht="20.1" customHeight="1">
      <c r="A11" s="15" t="s">
        <v>84</v>
      </c>
      <c r="B11" s="15">
        <v>17</v>
      </c>
      <c r="C11" s="3" t="s">
        <v>3</v>
      </c>
      <c r="D11" s="3">
        <v>5.14</v>
      </c>
      <c r="E11" s="3">
        <v>4.082</v>
      </c>
      <c r="F11" s="3">
        <v>5.13</v>
      </c>
      <c r="G11" s="3">
        <v>5.12</v>
      </c>
      <c r="H11" s="3">
        <v>3.09</v>
      </c>
      <c r="I11" s="3">
        <f t="shared" si="0"/>
        <v>4.017</v>
      </c>
      <c r="J11" s="3">
        <v>5</v>
      </c>
      <c r="K11" s="3">
        <f t="shared" si="1"/>
        <v>28.489</v>
      </c>
      <c r="L11" s="4"/>
      <c r="M11" s="4"/>
      <c r="N11" s="6">
        <v>9</v>
      </c>
    </row>
    <row r="12" spans="1:14" ht="20.1" customHeight="1">
      <c r="A12" s="15" t="s">
        <v>79</v>
      </c>
      <c r="B12" s="15">
        <v>4</v>
      </c>
      <c r="C12" s="3" t="s">
        <v>3</v>
      </c>
      <c r="D12" s="3">
        <v>5.14</v>
      </c>
      <c r="E12" s="3">
        <v>5.11</v>
      </c>
      <c r="F12" s="3">
        <v>5.13</v>
      </c>
      <c r="G12" s="3">
        <v>5.12</v>
      </c>
      <c r="H12" s="3">
        <v>2.05</v>
      </c>
      <c r="I12" s="3">
        <f t="shared" si="0"/>
        <v>2.665</v>
      </c>
      <c r="J12" s="3">
        <v>5</v>
      </c>
      <c r="K12" s="3">
        <f t="shared" si="1"/>
        <v>28.165</v>
      </c>
      <c r="L12" s="4"/>
      <c r="M12" s="4"/>
      <c r="N12" s="6">
        <v>10</v>
      </c>
    </row>
    <row r="13" spans="1:14" ht="20.1" customHeight="1">
      <c r="A13" s="15" t="s">
        <v>85</v>
      </c>
      <c r="B13" s="15">
        <v>18</v>
      </c>
      <c r="C13" s="3" t="s">
        <v>3</v>
      </c>
      <c r="D13" s="3">
        <v>5.11</v>
      </c>
      <c r="E13" s="3">
        <v>3.07</v>
      </c>
      <c r="F13" s="3">
        <v>4.071</v>
      </c>
      <c r="G13" s="3">
        <v>5.12</v>
      </c>
      <c r="H13" s="3">
        <v>2.06</v>
      </c>
      <c r="I13" s="3">
        <f t="shared" si="0"/>
        <v>2.6780000000000004</v>
      </c>
      <c r="J13" s="3">
        <v>5</v>
      </c>
      <c r="K13" s="3">
        <f t="shared" si="1"/>
        <v>25.049</v>
      </c>
      <c r="L13" s="4"/>
      <c r="M13" s="4"/>
      <c r="N13" s="6">
        <v>11</v>
      </c>
    </row>
    <row r="14" spans="1:14" ht="20.1" customHeight="1">
      <c r="A14" s="15" t="s">
        <v>66</v>
      </c>
      <c r="B14" s="15">
        <v>2</v>
      </c>
      <c r="C14" s="3" t="s">
        <v>3</v>
      </c>
      <c r="D14" s="3">
        <v>2.04</v>
      </c>
      <c r="E14" s="3">
        <v>4.801</v>
      </c>
      <c r="F14" s="3">
        <v>3.071</v>
      </c>
      <c r="G14" s="3">
        <v>3.06</v>
      </c>
      <c r="H14" s="3">
        <v>3.081</v>
      </c>
      <c r="I14" s="3">
        <f t="shared" si="0"/>
        <v>4.0053</v>
      </c>
      <c r="J14" s="3">
        <v>5</v>
      </c>
      <c r="K14" s="3">
        <f t="shared" si="1"/>
        <v>21.9773</v>
      </c>
      <c r="L14" s="4"/>
      <c r="M14" s="4"/>
      <c r="N14" s="6">
        <v>12</v>
      </c>
    </row>
    <row r="15" spans="1:14" ht="20.1" customHeight="1">
      <c r="A15" s="13" t="s">
        <v>62</v>
      </c>
      <c r="B15" s="13">
        <v>14</v>
      </c>
      <c r="C15" s="4" t="s">
        <v>3</v>
      </c>
      <c r="D15" s="4">
        <v>5.1</v>
      </c>
      <c r="E15" s="4">
        <v>1.04</v>
      </c>
      <c r="F15" s="4">
        <v>2.052</v>
      </c>
      <c r="G15" s="4">
        <v>2.05</v>
      </c>
      <c r="H15" s="4">
        <v>0</v>
      </c>
      <c r="I15" s="4">
        <v>0</v>
      </c>
      <c r="J15" s="3">
        <v>5</v>
      </c>
      <c r="K15" s="3">
        <f t="shared" si="1"/>
        <v>15.242</v>
      </c>
      <c r="L15" s="4"/>
      <c r="M15" s="4"/>
      <c r="N15" s="6">
        <v>13</v>
      </c>
    </row>
    <row r="16" spans="1:14" ht="21" customHeight="1">
      <c r="A16" s="25" t="s">
        <v>78</v>
      </c>
      <c r="B16" s="25">
        <v>8</v>
      </c>
      <c r="C16" s="3" t="s">
        <v>3</v>
      </c>
      <c r="D16" s="3">
        <v>5.102</v>
      </c>
      <c r="E16" s="3">
        <v>1.022</v>
      </c>
      <c r="F16" s="3">
        <v>1.04</v>
      </c>
      <c r="G16" s="3">
        <v>2.05</v>
      </c>
      <c r="H16" s="3">
        <v>0</v>
      </c>
      <c r="I16" s="3">
        <f>H16*1.3</f>
        <v>0</v>
      </c>
      <c r="J16" s="3">
        <v>5</v>
      </c>
      <c r="K16" s="3">
        <f t="shared" si="1"/>
        <v>14.214</v>
      </c>
      <c r="L16" s="4"/>
      <c r="M16" s="4"/>
      <c r="N16" s="6">
        <v>14</v>
      </c>
    </row>
    <row r="17" spans="1:14" ht="21" customHeight="1">
      <c r="A17" s="23"/>
      <c r="B17" s="23"/>
      <c r="C17" s="1"/>
      <c r="D17" s="1"/>
      <c r="E17" s="1"/>
      <c r="F17" s="1"/>
      <c r="G17" s="1"/>
      <c r="H17" s="1"/>
      <c r="I17" s="1"/>
      <c r="J17" s="1"/>
      <c r="K17" s="1"/>
      <c r="L17" s="1"/>
      <c r="N17" s="28"/>
    </row>
    <row r="18" spans="1:3" ht="20.1" customHeight="1">
      <c r="A18" s="11" t="s">
        <v>44</v>
      </c>
      <c r="C18" s="1"/>
    </row>
    <row r="19" spans="1:14" ht="31.5" customHeight="1">
      <c r="A19" s="12" t="str">
        <f aca="true" t="shared" si="2" ref="A19:H19">A2</f>
        <v>Meno a priezvisko pretekára</v>
      </c>
      <c r="B19" s="12" t="str">
        <f t="shared" si="2"/>
        <v>Štartovacie číslo</v>
      </c>
      <c r="C19" s="12" t="str">
        <f t="shared" si="2"/>
        <v xml:space="preserve">Kategória </v>
      </c>
      <c r="D19" s="12" t="str">
        <f t="shared" si="2"/>
        <v>1cesta-kamenna</v>
      </c>
      <c r="E19" s="12" t="str">
        <f t="shared" si="2"/>
        <v>2cesta-forsty</v>
      </c>
      <c r="F19" s="12" t="str">
        <f t="shared" si="2"/>
        <v>3cesta-kocky</v>
      </c>
      <c r="G19" s="12" t="str">
        <f t="shared" si="2"/>
        <v>4cesta-forsty</v>
      </c>
      <c r="H19" s="12" t="str">
        <f t="shared" si="2"/>
        <v>5cesta-kamene</v>
      </c>
      <c r="I19" s="21" t="s">
        <v>89</v>
      </c>
      <c r="J19" s="12" t="str">
        <f>J2</f>
        <v>6cesta-druk</v>
      </c>
      <c r="K19" s="12" t="str">
        <f>K2</f>
        <v>Spolu klasifikácia</v>
      </c>
      <c r="L19" s="12"/>
      <c r="N19" s="16" t="s">
        <v>42</v>
      </c>
    </row>
    <row r="20" spans="1:14" ht="20.1" customHeight="1">
      <c r="A20" s="15" t="s">
        <v>65</v>
      </c>
      <c r="B20" s="15">
        <v>20</v>
      </c>
      <c r="C20" s="3" t="s">
        <v>4</v>
      </c>
      <c r="D20" s="3">
        <v>5.14</v>
      </c>
      <c r="E20" s="3">
        <v>5.11</v>
      </c>
      <c r="F20" s="3">
        <v>5.13</v>
      </c>
      <c r="G20" s="3">
        <v>5.12</v>
      </c>
      <c r="H20" s="3">
        <v>4.11</v>
      </c>
      <c r="I20" s="3">
        <f>H20*1.3</f>
        <v>5.343000000000001</v>
      </c>
      <c r="J20" s="3">
        <v>5</v>
      </c>
      <c r="K20" s="3">
        <f>SUM(D20+E20+F20+G20+I20+J20)</f>
        <v>30.843</v>
      </c>
      <c r="L20" s="3"/>
      <c r="N20" s="6">
        <v>1</v>
      </c>
    </row>
    <row r="21" spans="1:14" ht="20.1" customHeight="1">
      <c r="A21" s="15" t="s">
        <v>73</v>
      </c>
      <c r="B21" s="15">
        <v>22</v>
      </c>
      <c r="C21" s="3" t="s">
        <v>4</v>
      </c>
      <c r="D21" s="3">
        <v>5.14</v>
      </c>
      <c r="E21" s="3">
        <v>5.11</v>
      </c>
      <c r="F21" s="3">
        <v>5.13</v>
      </c>
      <c r="G21" s="3">
        <v>5.12</v>
      </c>
      <c r="H21" s="3">
        <v>3.081</v>
      </c>
      <c r="I21" s="3">
        <f>H21*1.3</f>
        <v>4.0053</v>
      </c>
      <c r="J21" s="3">
        <v>5</v>
      </c>
      <c r="K21" s="3">
        <f>SUM(D21+E21+F21+G21+I21+J21)</f>
        <v>29.5053</v>
      </c>
      <c r="L21" s="3"/>
      <c r="N21" s="6">
        <v>2</v>
      </c>
    </row>
    <row r="22" spans="1:14" ht="20.1" customHeight="1">
      <c r="A22" s="15" t="s">
        <v>86</v>
      </c>
      <c r="B22" s="15">
        <v>21</v>
      </c>
      <c r="C22" s="3" t="s">
        <v>4</v>
      </c>
      <c r="D22" s="3">
        <v>2.06</v>
      </c>
      <c r="E22" s="3">
        <v>3.07</v>
      </c>
      <c r="F22" s="3">
        <v>3.05</v>
      </c>
      <c r="G22" s="3">
        <v>3.05</v>
      </c>
      <c r="H22" s="3">
        <v>0</v>
      </c>
      <c r="I22" s="3">
        <f>H22*1.3</f>
        <v>0</v>
      </c>
      <c r="J22" s="3">
        <v>5</v>
      </c>
      <c r="K22" s="3">
        <f>SUM(D22+E22+F22+G22+I22+J22)</f>
        <v>16.23</v>
      </c>
      <c r="L22" s="3"/>
      <c r="N22" s="6">
        <v>3</v>
      </c>
    </row>
    <row r="23" spans="1:14" ht="20.1" customHeight="1">
      <c r="A23" s="23"/>
      <c r="B23" s="23"/>
      <c r="C23" s="1"/>
      <c r="D23" s="1"/>
      <c r="E23" s="1"/>
      <c r="F23" s="1"/>
      <c r="G23" s="1"/>
      <c r="H23" s="1"/>
      <c r="I23" s="1"/>
      <c r="J23" s="1"/>
      <c r="K23" s="1"/>
      <c r="L23" s="1"/>
      <c r="N23" s="26"/>
    </row>
    <row r="24" spans="1:13" ht="20.1" customHeight="1">
      <c r="A24" s="27" t="s">
        <v>45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4" ht="38.25" customHeight="1">
      <c r="A25" s="12" t="str">
        <f aca="true" t="shared" si="3" ref="A25:H25">A2</f>
        <v>Meno a priezvisko pretekára</v>
      </c>
      <c r="B25" s="12" t="str">
        <f t="shared" si="3"/>
        <v>Štartovacie číslo</v>
      </c>
      <c r="C25" s="12" t="str">
        <f t="shared" si="3"/>
        <v xml:space="preserve">Kategória </v>
      </c>
      <c r="D25" s="12" t="str">
        <f t="shared" si="3"/>
        <v>1cesta-kamenna</v>
      </c>
      <c r="E25" s="12" t="str">
        <f t="shared" si="3"/>
        <v>2cesta-forsty</v>
      </c>
      <c r="F25" s="12" t="str">
        <f t="shared" si="3"/>
        <v>3cesta-kocky</v>
      </c>
      <c r="G25" s="12" t="str">
        <f t="shared" si="3"/>
        <v>4cesta-forsty</v>
      </c>
      <c r="H25" s="12" t="str">
        <f t="shared" si="3"/>
        <v>5cesta-kamene</v>
      </c>
      <c r="I25" s="21" t="s">
        <v>89</v>
      </c>
      <c r="J25" s="12" t="str">
        <f>J2</f>
        <v>6cesta-druk</v>
      </c>
      <c r="K25" s="12" t="str">
        <f>K2</f>
        <v>Spolu klasifikácia</v>
      </c>
      <c r="L25" s="12" t="s">
        <v>91</v>
      </c>
      <c r="M25" s="12" t="s">
        <v>92</v>
      </c>
      <c r="N25" s="16" t="s">
        <v>42</v>
      </c>
    </row>
    <row r="26" spans="1:14" ht="15">
      <c r="A26" s="15" t="s">
        <v>19</v>
      </c>
      <c r="B26" s="15">
        <v>10</v>
      </c>
      <c r="C26" s="3" t="s">
        <v>2</v>
      </c>
      <c r="D26" s="3">
        <v>5.14</v>
      </c>
      <c r="E26" s="3">
        <v>5.11</v>
      </c>
      <c r="F26" s="3">
        <v>5.13</v>
      </c>
      <c r="G26" s="3">
        <v>5.12</v>
      </c>
      <c r="H26" s="3">
        <v>5.12</v>
      </c>
      <c r="I26" s="3">
        <f>H26*1.3</f>
        <v>6.656000000000001</v>
      </c>
      <c r="J26" s="3">
        <v>5</v>
      </c>
      <c r="K26" s="3">
        <f>SUM(D26+E26+F26+G26+I26+J26)</f>
        <v>32.156</v>
      </c>
      <c r="L26" s="4">
        <v>5.081</v>
      </c>
      <c r="M26" s="32">
        <v>0.1708333333333333</v>
      </c>
      <c r="N26" s="7">
        <v>1</v>
      </c>
    </row>
    <row r="27" spans="1:14" ht="15">
      <c r="A27" s="15" t="s">
        <v>83</v>
      </c>
      <c r="B27" s="15">
        <v>16</v>
      </c>
      <c r="C27" s="3" t="s">
        <v>2</v>
      </c>
      <c r="D27" s="3">
        <v>5.14</v>
      </c>
      <c r="E27" s="3">
        <v>5.11</v>
      </c>
      <c r="F27" s="3">
        <v>5.13</v>
      </c>
      <c r="G27" s="3">
        <v>5.12</v>
      </c>
      <c r="H27" s="3">
        <v>5.12</v>
      </c>
      <c r="I27" s="3">
        <f>H27*1.3</f>
        <v>6.656000000000001</v>
      </c>
      <c r="J27" s="3">
        <v>5</v>
      </c>
      <c r="K27" s="3">
        <f>SUM(D27+E27+F27+G27+I27+J27)</f>
        <v>32.156</v>
      </c>
      <c r="L27" s="4">
        <v>4.07</v>
      </c>
      <c r="M27" s="32">
        <v>0.12430555555555556</v>
      </c>
      <c r="N27" s="7">
        <v>2</v>
      </c>
    </row>
    <row r="28" spans="1:14" ht="15">
      <c r="A28" s="15" t="s">
        <v>18</v>
      </c>
      <c r="B28" s="15">
        <v>9</v>
      </c>
      <c r="C28" s="3" t="s">
        <v>2</v>
      </c>
      <c r="D28" s="3">
        <v>5.14</v>
      </c>
      <c r="E28" s="3">
        <v>5.11</v>
      </c>
      <c r="F28" s="3">
        <v>5.13</v>
      </c>
      <c r="G28" s="3">
        <v>5.12</v>
      </c>
      <c r="H28" s="3">
        <v>5.12</v>
      </c>
      <c r="I28" s="3">
        <f>H28*1.3</f>
        <v>6.656000000000001</v>
      </c>
      <c r="J28" s="3">
        <v>5</v>
      </c>
      <c r="K28" s="3">
        <f>SUM(D28+E28+F28+G28+I28+J28)</f>
        <v>32.156</v>
      </c>
      <c r="L28" s="4">
        <v>4.07</v>
      </c>
      <c r="M28" s="32">
        <v>0.1388888888888889</v>
      </c>
      <c r="N28" s="7">
        <v>3</v>
      </c>
    </row>
    <row r="29" spans="1:14" ht="15">
      <c r="A29" s="15" t="s">
        <v>82</v>
      </c>
      <c r="B29" s="15">
        <v>15</v>
      </c>
      <c r="C29" s="3" t="s">
        <v>2</v>
      </c>
      <c r="D29" s="3">
        <v>5.14</v>
      </c>
      <c r="E29" s="3">
        <v>5.11</v>
      </c>
      <c r="F29" s="3">
        <v>5.13</v>
      </c>
      <c r="G29" s="3">
        <v>5.12</v>
      </c>
      <c r="H29" s="3">
        <v>5.12</v>
      </c>
      <c r="I29" s="3">
        <f>H29*1.3</f>
        <v>6.656000000000001</v>
      </c>
      <c r="J29" s="3">
        <v>5</v>
      </c>
      <c r="K29" s="3">
        <f>SUM(D29+E29+F29+G29+I29+J29)</f>
        <v>32.156</v>
      </c>
      <c r="L29" s="4">
        <v>1.301</v>
      </c>
      <c r="M29" s="32">
        <v>0.125</v>
      </c>
      <c r="N29" s="7">
        <v>4</v>
      </c>
    </row>
    <row r="30" spans="1:14" ht="15">
      <c r="A30" s="15" t="s">
        <v>68</v>
      </c>
      <c r="B30" s="15">
        <v>11</v>
      </c>
      <c r="C30" s="3" t="s">
        <v>2</v>
      </c>
      <c r="D30" s="3">
        <v>5.14</v>
      </c>
      <c r="E30" s="3">
        <v>5.11</v>
      </c>
      <c r="F30" s="3">
        <v>5.13</v>
      </c>
      <c r="G30" s="3">
        <v>5.12</v>
      </c>
      <c r="H30" s="3">
        <v>4.11</v>
      </c>
      <c r="I30" s="3">
        <f>H30*1.3</f>
        <v>5.343000000000001</v>
      </c>
      <c r="J30" s="3">
        <v>5</v>
      </c>
      <c r="K30" s="3">
        <f>SUM(D30+E30+F30+G30+I30+J30)</f>
        <v>30.843</v>
      </c>
      <c r="L30" s="4">
        <v>0</v>
      </c>
      <c r="M30" s="4"/>
      <c r="N30" s="7">
        <v>5</v>
      </c>
    </row>
    <row r="31" ht="15">
      <c r="C31" s="1"/>
    </row>
    <row r="32" ht="15">
      <c r="C32" s="1"/>
    </row>
    <row r="33" ht="15">
      <c r="C33" s="1"/>
    </row>
    <row r="34" ht="15">
      <c r="C34" s="1"/>
    </row>
    <row r="35" ht="15">
      <c r="C35" s="1"/>
    </row>
    <row r="36" ht="15">
      <c r="C36" s="1"/>
    </row>
    <row r="37" ht="15">
      <c r="C37" s="1"/>
    </row>
    <row r="38" ht="15">
      <c r="C38" s="1"/>
    </row>
    <row r="39" ht="15">
      <c r="C39" s="1"/>
    </row>
    <row r="40" ht="15">
      <c r="C40" s="1"/>
    </row>
    <row r="41" ht="15">
      <c r="C41" s="1"/>
    </row>
    <row r="42" ht="15">
      <c r="C42" s="1"/>
    </row>
  </sheetData>
  <autoFilter ref="A25:R25">
    <sortState ref="A26:R42">
      <sortCondition sortBy="value" ref="N26:N42"/>
    </sortState>
  </autoFilter>
  <conditionalFormatting sqref="C31:C42 C1 C3:C18 C20:C24">
    <cfRule type="cellIs" priority="10" dxfId="2" operator="equal">
      <formula>"M"</formula>
    </cfRule>
    <cfRule type="cellIs" priority="11" dxfId="1" operator="equal">
      <formula>"Z"</formula>
    </cfRule>
    <cfRule type="cellIs" priority="12" dxfId="0" operator="equal">
      <formula>"V"</formula>
    </cfRule>
  </conditionalFormatting>
  <conditionalFormatting sqref="C26:C30">
    <cfRule type="cellIs" priority="1" dxfId="2" operator="equal">
      <formula>"M"</formula>
    </cfRule>
    <cfRule type="cellIs" priority="2" dxfId="1" operator="equal">
      <formula>"Z"</formula>
    </cfRule>
    <cfRule type="cellIs" priority="3" dxfId="0" operator="equal">
      <formula>"V"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7B84E-0A53-45B4-8BF3-5738EAB1454A}">
  <dimension ref="A2:N21"/>
  <sheetViews>
    <sheetView tabSelected="1" workbookViewId="0" topLeftCell="A1">
      <selection activeCell="L5" sqref="L5"/>
    </sheetView>
  </sheetViews>
  <sheetFormatPr defaultColWidth="9.140625" defaultRowHeight="15"/>
  <cols>
    <col min="1" max="1" width="18.7109375" style="0" customWidth="1"/>
    <col min="2" max="2" width="11.140625" style="0" customWidth="1"/>
    <col min="3" max="3" width="9.7109375" style="0" customWidth="1"/>
    <col min="4" max="5" width="8.28125" style="0" customWidth="1"/>
    <col min="6" max="7" width="8.57421875" style="0" customWidth="1"/>
    <col min="8" max="9" width="9.140625" style="0" customWidth="1"/>
    <col min="10" max="10" width="10.140625" style="0" customWidth="1"/>
    <col min="11" max="11" width="9.8515625" style="0" customWidth="1"/>
    <col min="12" max="12" width="8.28125" style="0" customWidth="1"/>
    <col min="13" max="13" width="9.00390625" style="0" customWidth="1"/>
    <col min="14" max="14" width="13.421875" style="0" customWidth="1"/>
    <col min="15" max="15" width="1.7109375" style="0" customWidth="1"/>
    <col min="16" max="16" width="20.28125" style="0" customWidth="1"/>
  </cols>
  <sheetData>
    <row r="2" ht="15">
      <c r="A2" s="11" t="s">
        <v>50</v>
      </c>
    </row>
    <row r="3" spans="1:14" ht="35.25" customHeight="1">
      <c r="A3" s="12" t="s">
        <v>0</v>
      </c>
      <c r="B3" s="12" t="s">
        <v>1</v>
      </c>
      <c r="C3" s="13" t="s">
        <v>47</v>
      </c>
      <c r="D3" s="13" t="s">
        <v>11</v>
      </c>
      <c r="E3" s="22" t="s">
        <v>58</v>
      </c>
      <c r="F3" s="13" t="s">
        <v>12</v>
      </c>
      <c r="G3" s="22" t="s">
        <v>59</v>
      </c>
      <c r="H3" s="13" t="s">
        <v>13</v>
      </c>
      <c r="I3" s="22" t="s">
        <v>60</v>
      </c>
      <c r="J3" s="13" t="s">
        <v>61</v>
      </c>
      <c r="K3" s="12" t="s">
        <v>52</v>
      </c>
      <c r="L3" s="13" t="s">
        <v>40</v>
      </c>
      <c r="M3" s="13" t="s">
        <v>41</v>
      </c>
      <c r="N3" s="12" t="s">
        <v>48</v>
      </c>
    </row>
    <row r="4" spans="1:14" ht="19.5" customHeight="1">
      <c r="A4" s="14" t="s">
        <v>26</v>
      </c>
      <c r="B4" s="3">
        <v>5</v>
      </c>
      <c r="C4" s="3" t="s">
        <v>3</v>
      </c>
      <c r="D4" s="3">
        <v>11.19</v>
      </c>
      <c r="E4" s="3">
        <f aca="true" t="shared" si="0" ref="E4:E13">D4*0.7</f>
        <v>7.832999999999999</v>
      </c>
      <c r="F4" s="3">
        <v>7.112</v>
      </c>
      <c r="G4" s="3">
        <f aca="true" t="shared" si="1" ref="G4:G13">F4</f>
        <v>7.112</v>
      </c>
      <c r="H4" s="3">
        <v>9.172</v>
      </c>
      <c r="I4" s="3">
        <f aca="true" t="shared" si="2" ref="I4:I13">H4*1.3</f>
        <v>11.9236</v>
      </c>
      <c r="J4" s="3">
        <f aca="true" t="shared" si="3" ref="J4:J13">SUM(E4+F4+I4)</f>
        <v>26.8686</v>
      </c>
      <c r="K4" s="3" t="s">
        <v>88</v>
      </c>
      <c r="L4" s="4">
        <v>18.321</v>
      </c>
      <c r="M4" s="9">
        <v>0.6541666666666667</v>
      </c>
      <c r="N4" s="3">
        <v>1</v>
      </c>
    </row>
    <row r="5" spans="1:14" ht="20.1" customHeight="1">
      <c r="A5" s="14" t="s">
        <v>28</v>
      </c>
      <c r="B5" s="3">
        <v>11</v>
      </c>
      <c r="C5" s="3" t="s">
        <v>3</v>
      </c>
      <c r="D5" s="3">
        <v>12.2</v>
      </c>
      <c r="E5" s="3">
        <f t="shared" si="0"/>
        <v>8.54</v>
      </c>
      <c r="F5" s="3">
        <v>7.13</v>
      </c>
      <c r="G5" s="3">
        <f t="shared" si="1"/>
        <v>7.13</v>
      </c>
      <c r="H5" s="3">
        <v>10.18</v>
      </c>
      <c r="I5" s="3">
        <f t="shared" si="2"/>
        <v>13.234</v>
      </c>
      <c r="J5" s="3">
        <f t="shared" si="3"/>
        <v>28.903999999999996</v>
      </c>
      <c r="K5" s="3" t="s">
        <v>88</v>
      </c>
      <c r="L5" s="4">
        <v>12.171</v>
      </c>
      <c r="M5" s="9">
        <v>0.2881944444444445</v>
      </c>
      <c r="N5" s="3">
        <v>2</v>
      </c>
    </row>
    <row r="6" spans="1:14" ht="20.1" customHeight="1">
      <c r="A6" s="14" t="s">
        <v>27</v>
      </c>
      <c r="B6" s="3">
        <v>1</v>
      </c>
      <c r="C6" s="3" t="s">
        <v>3</v>
      </c>
      <c r="D6" s="3">
        <v>12.2</v>
      </c>
      <c r="E6" s="3">
        <f t="shared" si="0"/>
        <v>8.54</v>
      </c>
      <c r="F6" s="3">
        <v>12.21</v>
      </c>
      <c r="G6" s="3">
        <f t="shared" si="1"/>
        <v>12.21</v>
      </c>
      <c r="H6" s="3">
        <v>10.18</v>
      </c>
      <c r="I6" s="3">
        <f t="shared" si="2"/>
        <v>13.234</v>
      </c>
      <c r="J6" s="3">
        <f t="shared" si="3"/>
        <v>33.984</v>
      </c>
      <c r="K6" s="3" t="s">
        <v>88</v>
      </c>
      <c r="L6" s="4">
        <v>12.15</v>
      </c>
      <c r="M6" s="9">
        <v>0.2465277777777778</v>
      </c>
      <c r="N6" s="3">
        <v>3</v>
      </c>
    </row>
    <row r="7" spans="1:14" ht="20.1" customHeight="1">
      <c r="A7" s="14" t="s">
        <v>67</v>
      </c>
      <c r="B7" s="3">
        <v>2</v>
      </c>
      <c r="C7" s="3" t="s">
        <v>3</v>
      </c>
      <c r="D7" s="3">
        <v>8.16</v>
      </c>
      <c r="E7" s="3">
        <f t="shared" si="0"/>
        <v>5.712</v>
      </c>
      <c r="F7" s="3">
        <v>9.16</v>
      </c>
      <c r="G7" s="3">
        <f t="shared" si="1"/>
        <v>9.16</v>
      </c>
      <c r="H7" s="3">
        <v>10.182</v>
      </c>
      <c r="I7" s="3">
        <f t="shared" si="2"/>
        <v>13.236600000000001</v>
      </c>
      <c r="J7" s="3">
        <f t="shared" si="3"/>
        <v>28.108600000000003</v>
      </c>
      <c r="K7" s="3" t="s">
        <v>88</v>
      </c>
      <c r="L7" s="4">
        <v>11.15</v>
      </c>
      <c r="M7" s="9">
        <v>0.3430555555555555</v>
      </c>
      <c r="N7" s="3">
        <v>4</v>
      </c>
    </row>
    <row r="8" spans="1:14" ht="20.1" customHeight="1">
      <c r="A8" s="14" t="s">
        <v>71</v>
      </c>
      <c r="B8" s="3">
        <v>21</v>
      </c>
      <c r="C8" s="3" t="s">
        <v>3</v>
      </c>
      <c r="D8" s="3">
        <v>12.2</v>
      </c>
      <c r="E8" s="3">
        <f t="shared" si="0"/>
        <v>8.54</v>
      </c>
      <c r="F8" s="3">
        <v>9.16</v>
      </c>
      <c r="G8" s="3">
        <f t="shared" si="1"/>
        <v>9.16</v>
      </c>
      <c r="H8" s="3">
        <v>9.161</v>
      </c>
      <c r="I8" s="3">
        <f t="shared" si="2"/>
        <v>11.9093</v>
      </c>
      <c r="J8" s="3">
        <f t="shared" si="3"/>
        <v>29.609299999999998</v>
      </c>
      <c r="K8" s="3" t="s">
        <v>88</v>
      </c>
      <c r="L8" s="4">
        <v>8.11</v>
      </c>
      <c r="M8" s="9">
        <v>0.16458333333333333</v>
      </c>
      <c r="N8" s="3">
        <v>5</v>
      </c>
    </row>
    <row r="9" spans="1:14" ht="20.1" customHeight="1">
      <c r="A9" s="14" t="s">
        <v>75</v>
      </c>
      <c r="B9" s="3">
        <v>10</v>
      </c>
      <c r="C9" s="3" t="s">
        <v>3</v>
      </c>
      <c r="D9" s="3">
        <v>12.2</v>
      </c>
      <c r="E9" s="3">
        <f t="shared" si="0"/>
        <v>8.54</v>
      </c>
      <c r="F9" s="3">
        <v>8.152</v>
      </c>
      <c r="G9" s="3">
        <f t="shared" si="1"/>
        <v>8.152</v>
      </c>
      <c r="H9" s="3">
        <v>9.162</v>
      </c>
      <c r="I9" s="3">
        <f t="shared" si="2"/>
        <v>11.910600000000002</v>
      </c>
      <c r="J9" s="3">
        <f t="shared" si="3"/>
        <v>28.602600000000002</v>
      </c>
      <c r="K9" s="3" t="s">
        <v>88</v>
      </c>
      <c r="L9" s="4">
        <v>8.09</v>
      </c>
      <c r="M9" s="9">
        <v>0.20486111111111113</v>
      </c>
      <c r="N9" s="3">
        <v>6</v>
      </c>
    </row>
    <row r="10" spans="1:14" ht="20.1" customHeight="1">
      <c r="A10" s="14" t="s">
        <v>70</v>
      </c>
      <c r="B10" s="3">
        <v>14</v>
      </c>
      <c r="C10" s="3" t="s">
        <v>3</v>
      </c>
      <c r="D10" s="3">
        <v>9.16</v>
      </c>
      <c r="E10" s="3">
        <f t="shared" si="0"/>
        <v>6.412</v>
      </c>
      <c r="F10" s="3">
        <v>3.07</v>
      </c>
      <c r="G10" s="3">
        <f t="shared" si="1"/>
        <v>3.07</v>
      </c>
      <c r="H10" s="3">
        <v>5.08</v>
      </c>
      <c r="I10" s="3">
        <f t="shared" si="2"/>
        <v>6.604</v>
      </c>
      <c r="J10" s="3">
        <f t="shared" si="3"/>
        <v>16.086</v>
      </c>
      <c r="K10" s="3" t="s">
        <v>53</v>
      </c>
      <c r="L10" s="4"/>
      <c r="M10" s="9"/>
      <c r="N10" s="3">
        <v>7</v>
      </c>
    </row>
    <row r="11" spans="1:14" ht="20.1" customHeight="1">
      <c r="A11" s="14" t="s">
        <v>32</v>
      </c>
      <c r="B11" s="3">
        <v>15</v>
      </c>
      <c r="C11" s="3" t="s">
        <v>3</v>
      </c>
      <c r="D11" s="3">
        <v>3.051</v>
      </c>
      <c r="E11" s="3">
        <f t="shared" si="0"/>
        <v>2.1357</v>
      </c>
      <c r="F11" s="3">
        <v>4.72</v>
      </c>
      <c r="G11" s="3">
        <f t="shared" si="1"/>
        <v>4.72</v>
      </c>
      <c r="H11" s="3">
        <v>6.091</v>
      </c>
      <c r="I11" s="3">
        <f t="shared" si="2"/>
        <v>7.9183</v>
      </c>
      <c r="J11" s="3">
        <f t="shared" si="3"/>
        <v>14.774000000000001</v>
      </c>
      <c r="K11" s="3" t="s">
        <v>53</v>
      </c>
      <c r="L11" s="4"/>
      <c r="M11" s="9"/>
      <c r="N11" s="3">
        <v>8</v>
      </c>
    </row>
    <row r="12" spans="1:14" ht="20.1" customHeight="1">
      <c r="A12" s="14" t="s">
        <v>25</v>
      </c>
      <c r="B12" s="3">
        <v>8</v>
      </c>
      <c r="C12" s="3" t="s">
        <v>3</v>
      </c>
      <c r="D12" s="3">
        <v>4.07</v>
      </c>
      <c r="E12" s="3">
        <f t="shared" si="0"/>
        <v>2.849</v>
      </c>
      <c r="F12" s="3">
        <v>3.72</v>
      </c>
      <c r="G12" s="3">
        <f t="shared" si="1"/>
        <v>3.72</v>
      </c>
      <c r="H12" s="3">
        <v>6.081</v>
      </c>
      <c r="I12" s="3">
        <f t="shared" si="2"/>
        <v>7.9053</v>
      </c>
      <c r="J12" s="3">
        <f t="shared" si="3"/>
        <v>14.474300000000001</v>
      </c>
      <c r="K12" s="3" t="s">
        <v>53</v>
      </c>
      <c r="L12" s="4"/>
      <c r="M12" s="9"/>
      <c r="N12" s="3">
        <v>9</v>
      </c>
    </row>
    <row r="13" spans="1:14" ht="20.1" customHeight="1">
      <c r="A13" s="14" t="s">
        <v>69</v>
      </c>
      <c r="B13" s="3">
        <v>3</v>
      </c>
      <c r="C13" s="3" t="s">
        <v>3</v>
      </c>
      <c r="D13" s="3">
        <v>2.042</v>
      </c>
      <c r="E13" s="3">
        <f t="shared" si="0"/>
        <v>1.4293999999999998</v>
      </c>
      <c r="F13" s="3">
        <v>1.04</v>
      </c>
      <c r="G13" s="3">
        <f t="shared" si="1"/>
        <v>1.04</v>
      </c>
      <c r="H13" s="3">
        <v>1.041</v>
      </c>
      <c r="I13" s="3">
        <f t="shared" si="2"/>
        <v>1.3533</v>
      </c>
      <c r="J13" s="3">
        <f t="shared" si="3"/>
        <v>3.8226999999999998</v>
      </c>
      <c r="K13" s="3" t="s">
        <v>53</v>
      </c>
      <c r="L13" s="4"/>
      <c r="M13" s="9"/>
      <c r="N13" s="3">
        <v>10</v>
      </c>
    </row>
    <row r="14" ht="20.1" customHeight="1">
      <c r="A14" s="11"/>
    </row>
    <row r="15" ht="20.1" customHeight="1">
      <c r="A15" s="11" t="s">
        <v>51</v>
      </c>
    </row>
    <row r="16" spans="1:14" ht="27.75" customHeight="1">
      <c r="A16" s="12" t="s">
        <v>0</v>
      </c>
      <c r="B16" s="12" t="s">
        <v>1</v>
      </c>
      <c r="C16" s="13" t="s">
        <v>47</v>
      </c>
      <c r="D16" s="13" t="s">
        <v>11</v>
      </c>
      <c r="E16" s="22" t="s">
        <v>58</v>
      </c>
      <c r="F16" s="13" t="s">
        <v>12</v>
      </c>
      <c r="G16" s="22" t="s">
        <v>59</v>
      </c>
      <c r="H16" s="13" t="s">
        <v>13</v>
      </c>
      <c r="I16" s="22" t="s">
        <v>60</v>
      </c>
      <c r="J16" s="13" t="s">
        <v>61</v>
      </c>
      <c r="K16" s="12" t="s">
        <v>52</v>
      </c>
      <c r="L16" s="13" t="s">
        <v>40</v>
      </c>
      <c r="M16" s="13" t="s">
        <v>41</v>
      </c>
      <c r="N16" s="12" t="s">
        <v>48</v>
      </c>
    </row>
    <row r="17" spans="1:14" ht="20.1" customHeight="1">
      <c r="A17" s="14" t="s">
        <v>74</v>
      </c>
      <c r="B17" s="3">
        <v>18</v>
      </c>
      <c r="C17" s="3" t="s">
        <v>4</v>
      </c>
      <c r="D17" s="3">
        <v>11.192</v>
      </c>
      <c r="E17" s="3">
        <f>D17*0.7</f>
        <v>7.8344</v>
      </c>
      <c r="F17" s="3">
        <v>12.21</v>
      </c>
      <c r="G17" s="3">
        <f>F17</f>
        <v>12.21</v>
      </c>
      <c r="H17" s="3">
        <v>8.142</v>
      </c>
      <c r="I17" s="3">
        <f>H17*1.3</f>
        <v>10.5846</v>
      </c>
      <c r="J17" s="3">
        <f>SUM(E17+F17+I17)</f>
        <v>30.628999999999998</v>
      </c>
      <c r="K17" s="3" t="s">
        <v>88</v>
      </c>
      <c r="L17" s="3">
        <v>18.31</v>
      </c>
      <c r="M17" s="8">
        <v>0.6666666666666666</v>
      </c>
      <c r="N17" s="3">
        <v>1</v>
      </c>
    </row>
    <row r="18" spans="1:14" ht="20.1" customHeight="1">
      <c r="A18" s="14" t="s">
        <v>21</v>
      </c>
      <c r="B18" s="3">
        <v>17</v>
      </c>
      <c r="C18" s="3" t="s">
        <v>4</v>
      </c>
      <c r="D18" s="3">
        <v>9.16</v>
      </c>
      <c r="E18" s="3">
        <f>D18*0.7</f>
        <v>6.412</v>
      </c>
      <c r="F18" s="3">
        <v>11.18</v>
      </c>
      <c r="G18" s="3">
        <f>F18</f>
        <v>11.18</v>
      </c>
      <c r="H18" s="3">
        <v>8.12</v>
      </c>
      <c r="I18" s="3">
        <f>H18*1.3</f>
        <v>10.556</v>
      </c>
      <c r="J18" s="3">
        <f>SUM(E18+F18+I18)</f>
        <v>28.147999999999996</v>
      </c>
      <c r="K18" s="3" t="s">
        <v>88</v>
      </c>
      <c r="L18" s="3">
        <v>8.091</v>
      </c>
      <c r="M18" s="8">
        <v>0.2833333333333333</v>
      </c>
      <c r="N18" s="3">
        <v>2</v>
      </c>
    </row>
    <row r="19" spans="1:14" ht="20.1" customHeight="1">
      <c r="A19" s="14" t="s">
        <v>81</v>
      </c>
      <c r="B19" s="10">
        <v>9</v>
      </c>
      <c r="C19" s="10" t="s">
        <v>4</v>
      </c>
      <c r="D19" s="3">
        <v>9.16</v>
      </c>
      <c r="E19" s="3">
        <f>D19*0.7</f>
        <v>6.412</v>
      </c>
      <c r="F19" s="3">
        <v>6.11</v>
      </c>
      <c r="G19" s="3">
        <f>F19</f>
        <v>6.11</v>
      </c>
      <c r="H19" s="3">
        <v>4.071</v>
      </c>
      <c r="I19" s="3">
        <f>H19*1.3</f>
        <v>5.2923</v>
      </c>
      <c r="J19" s="3">
        <f>SUM(E19+F19+I19)</f>
        <v>17.8143</v>
      </c>
      <c r="K19" s="3" t="s">
        <v>88</v>
      </c>
      <c r="L19" s="10">
        <v>3.056</v>
      </c>
      <c r="M19" s="8">
        <v>0.1423611111111111</v>
      </c>
      <c r="N19" s="10">
        <v>3</v>
      </c>
    </row>
    <row r="20" spans="1:14" ht="20.1" customHeight="1">
      <c r="A20" s="14" t="s">
        <v>64</v>
      </c>
      <c r="B20" s="10">
        <v>20</v>
      </c>
      <c r="C20" s="10" t="s">
        <v>4</v>
      </c>
      <c r="D20" s="3">
        <v>4.07</v>
      </c>
      <c r="E20" s="3">
        <f>D20*0.7</f>
        <v>2.849</v>
      </c>
      <c r="F20" s="3">
        <v>9.162</v>
      </c>
      <c r="G20" s="3">
        <f>F20</f>
        <v>9.162</v>
      </c>
      <c r="H20" s="3">
        <v>3.06</v>
      </c>
      <c r="I20" s="3">
        <f>H20*1.3</f>
        <v>3.978</v>
      </c>
      <c r="J20" s="3">
        <f>SUM(E20+F20+I20)</f>
        <v>15.989</v>
      </c>
      <c r="K20" s="3" t="s">
        <v>88</v>
      </c>
      <c r="L20" s="10">
        <v>3.056</v>
      </c>
      <c r="M20" s="8">
        <v>0.16874999999999998</v>
      </c>
      <c r="N20" s="10">
        <v>4</v>
      </c>
    </row>
    <row r="21" spans="1:14" ht="20.1" customHeight="1">
      <c r="A21" s="14" t="s">
        <v>23</v>
      </c>
      <c r="B21" s="3">
        <v>16</v>
      </c>
      <c r="C21" s="3" t="s">
        <v>4</v>
      </c>
      <c r="D21" s="3">
        <v>4.07</v>
      </c>
      <c r="E21" s="3">
        <f>D21*0.7</f>
        <v>2.849</v>
      </c>
      <c r="F21" s="3">
        <v>7.12</v>
      </c>
      <c r="G21" s="3">
        <f>F21</f>
        <v>7.12</v>
      </c>
      <c r="H21" s="3">
        <v>3.056</v>
      </c>
      <c r="I21" s="3">
        <f>H21*1.3</f>
        <v>3.9728000000000003</v>
      </c>
      <c r="J21" s="3">
        <f>SUM(E21+F21+I21)</f>
        <v>13.9418</v>
      </c>
      <c r="K21" s="3" t="s">
        <v>88</v>
      </c>
      <c r="L21" s="3">
        <v>1.035</v>
      </c>
      <c r="M21" s="8">
        <v>0.08263888888888889</v>
      </c>
      <c r="N21" s="3">
        <v>5</v>
      </c>
    </row>
  </sheetData>
  <autoFilter ref="A3:N3">
    <sortState ref="A4:N21">
      <sortCondition sortBy="value" ref="N4:N21"/>
    </sortState>
  </autoFilter>
  <conditionalFormatting sqref="C4:C13">
    <cfRule type="cellIs" priority="7" dxfId="2" operator="equal">
      <formula>"M"</formula>
    </cfRule>
    <cfRule type="cellIs" priority="8" dxfId="1" operator="equal">
      <formula>"Z"</formula>
    </cfRule>
    <cfRule type="cellIs" priority="9" dxfId="0" operator="equal">
      <formula>"V"</formula>
    </cfRule>
  </conditionalFormatting>
  <conditionalFormatting sqref="C17:C21">
    <cfRule type="cellIs" priority="4" dxfId="2" operator="equal">
      <formula>"M"</formula>
    </cfRule>
    <cfRule type="cellIs" priority="5" dxfId="1" operator="equal">
      <formula>"Z"</formula>
    </cfRule>
    <cfRule type="cellIs" priority="6" dxfId="0" operator="equal">
      <formula>"V"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Pačnár</dc:creator>
  <cp:keywords/>
  <dc:description/>
  <cp:lastModifiedBy>Adam Pačnár</cp:lastModifiedBy>
  <cp:lastPrinted>2023-02-04T19:02:34Z</cp:lastPrinted>
  <dcterms:created xsi:type="dcterms:W3CDTF">2015-06-05T18:19:34Z</dcterms:created>
  <dcterms:modified xsi:type="dcterms:W3CDTF">2023-02-07T16:14:06Z</dcterms:modified>
  <cp:category/>
  <cp:version/>
  <cp:contentType/>
  <cp:contentStatus/>
</cp:coreProperties>
</file>